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20" yWindow="-120" windowWidth="21840" windowHeight="1320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קונצרני'!$A$10:$U$455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השקעה'!$B$13:$K$13</definedName>
    <definedName name="_xlnm._FilterDatabase" localSheetId="1" hidden="1">מזומנים!$B$7:$L$200</definedName>
    <definedName name="_xlnm._FilterDatabase" localSheetId="5" hidden="1">מניות!$B$8:$O$497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0" i="71" l="1"/>
  <c r="P33" i="78"/>
  <c r="L13" i="62"/>
  <c r="I11" i="81" l="1"/>
  <c r="C43" i="88"/>
  <c r="I10" i="81" l="1"/>
  <c r="J10" i="81" s="1"/>
  <c r="J220" i="73"/>
  <c r="H83" i="73"/>
  <c r="L28" i="72"/>
  <c r="L14" i="72"/>
  <c r="J12" i="81" l="1"/>
  <c r="J13" i="81"/>
  <c r="J11" i="81"/>
  <c r="L207" i="62"/>
  <c r="L181" i="62"/>
  <c r="L180" i="62" s="1"/>
  <c r="L110" i="62"/>
  <c r="L12" i="62" s="1"/>
  <c r="L11" i="62" s="1"/>
  <c r="C37" i="88"/>
  <c r="Q251" i="61"/>
  <c r="R251" i="61"/>
  <c r="Q171" i="61"/>
  <c r="R171" i="61"/>
  <c r="Q13" i="61"/>
  <c r="R13" i="61"/>
  <c r="R12" i="61" l="1"/>
  <c r="R11" i="61" s="1"/>
  <c r="C15" i="88" s="1"/>
  <c r="C16" i="88"/>
  <c r="Q12" i="61"/>
  <c r="Q11" i="61" s="1"/>
  <c r="J462" i="76" l="1"/>
  <c r="J461" i="76"/>
  <c r="J459" i="76"/>
  <c r="J458" i="76"/>
  <c r="J457" i="76"/>
  <c r="J456" i="76"/>
  <c r="J455" i="76"/>
  <c r="J454" i="76"/>
  <c r="J453" i="76"/>
  <c r="J452" i="76"/>
  <c r="J451" i="76"/>
  <c r="J450" i="76"/>
  <c r="J449" i="76"/>
  <c r="J448" i="76"/>
  <c r="J446" i="76"/>
  <c r="J445" i="76"/>
  <c r="J443" i="76"/>
  <c r="J442" i="76"/>
  <c r="J441" i="76"/>
  <c r="J440" i="76"/>
  <c r="J439" i="76"/>
  <c r="J438" i="76"/>
  <c r="J437" i="76"/>
  <c r="J436" i="76"/>
  <c r="J435" i="76"/>
  <c r="J434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J419" i="76"/>
  <c r="J418" i="76"/>
  <c r="J417" i="76"/>
  <c r="J416" i="76"/>
  <c r="J415" i="76"/>
  <c r="J414" i="76"/>
  <c r="J413" i="76"/>
  <c r="J412" i="76"/>
  <c r="J411" i="76"/>
  <c r="J410" i="76"/>
  <c r="J409" i="76"/>
  <c r="J408" i="76"/>
  <c r="J407" i="76"/>
  <c r="J406" i="76"/>
  <c r="J405" i="76"/>
  <c r="J404" i="76"/>
  <c r="J403" i="76"/>
  <c r="J402" i="76"/>
  <c r="J401" i="76"/>
  <c r="J400" i="76"/>
  <c r="J399" i="76"/>
  <c r="J398" i="76"/>
  <c r="J397" i="76"/>
  <c r="J396" i="76"/>
  <c r="J395" i="76"/>
  <c r="J394" i="76"/>
  <c r="J393" i="76"/>
  <c r="J392" i="76"/>
  <c r="J391" i="76"/>
  <c r="J390" i="76"/>
  <c r="J389" i="76"/>
  <c r="J388" i="76"/>
  <c r="J387" i="76"/>
  <c r="J386" i="76"/>
  <c r="J385" i="76"/>
  <c r="J384" i="76"/>
  <c r="J383" i="76"/>
  <c r="J382" i="76"/>
  <c r="J381" i="76"/>
  <c r="J380" i="76"/>
  <c r="J379" i="76"/>
  <c r="J378" i="76"/>
  <c r="J377" i="76"/>
  <c r="J376" i="76"/>
  <c r="J375" i="76"/>
  <c r="J374" i="76"/>
  <c r="J373" i="76"/>
  <c r="J372" i="76"/>
  <c r="J371" i="76"/>
  <c r="J370" i="76"/>
  <c r="J369" i="76"/>
  <c r="J368" i="76"/>
  <c r="J367" i="76"/>
  <c r="J366" i="76"/>
  <c r="J365" i="76"/>
  <c r="J364" i="76"/>
  <c r="J363" i="76"/>
  <c r="J362" i="76"/>
  <c r="J361" i="76"/>
  <c r="J360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7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8" i="74"/>
  <c r="K17" i="74"/>
  <c r="K16" i="74"/>
  <c r="K15" i="74"/>
  <c r="K14" i="74"/>
  <c r="K13" i="74"/>
  <c r="K12" i="74"/>
  <c r="K11" i="74"/>
  <c r="J239" i="73"/>
  <c r="J238" i="73"/>
  <c r="J237" i="73"/>
  <c r="J236" i="73"/>
  <c r="J235" i="73"/>
  <c r="J234" i="73"/>
  <c r="J233" i="73"/>
  <c r="J232" i="73"/>
  <c r="J231" i="73"/>
  <c r="J230" i="73"/>
  <c r="J229" i="73"/>
  <c r="J228" i="73"/>
  <c r="J227" i="73"/>
  <c r="J226" i="73"/>
  <c r="J225" i="73"/>
  <c r="J224" i="73"/>
  <c r="J223" i="73"/>
  <c r="J222" i="73"/>
  <c r="J221" i="73"/>
  <c r="J219" i="73"/>
  <c r="J218" i="73"/>
  <c r="J217" i="73"/>
  <c r="J216" i="73"/>
  <c r="J215" i="73"/>
  <c r="J214" i="73"/>
  <c r="J213" i="73"/>
  <c r="J212" i="73"/>
  <c r="J211" i="73"/>
  <c r="J210" i="73"/>
  <c r="J209" i="73"/>
  <c r="J208" i="73"/>
  <c r="J207" i="73"/>
  <c r="J206" i="73"/>
  <c r="J205" i="73"/>
  <c r="J204" i="73"/>
  <c r="J203" i="73"/>
  <c r="J202" i="73"/>
  <c r="J201" i="73"/>
  <c r="J200" i="73"/>
  <c r="J199" i="73"/>
  <c r="J198" i="73"/>
  <c r="J197" i="73"/>
  <c r="J196" i="73"/>
  <c r="J195" i="73"/>
  <c r="J194" i="73"/>
  <c r="J193" i="73"/>
  <c r="J192" i="73"/>
  <c r="J191" i="73"/>
  <c r="J190" i="73"/>
  <c r="J189" i="73"/>
  <c r="J188" i="73"/>
  <c r="J187" i="73"/>
  <c r="J186" i="73"/>
  <c r="J185" i="73"/>
  <c r="J184" i="73"/>
  <c r="J183" i="73"/>
  <c r="J182" i="73"/>
  <c r="J181" i="73"/>
  <c r="J180" i="73"/>
  <c r="J179" i="73"/>
  <c r="J178" i="73"/>
  <c r="J177" i="73"/>
  <c r="J176" i="73"/>
  <c r="J175" i="73"/>
  <c r="J174" i="73"/>
  <c r="J173" i="73"/>
  <c r="J172" i="73"/>
  <c r="J171" i="73"/>
  <c r="J170" i="73"/>
  <c r="J169" i="73"/>
  <c r="J168" i="73"/>
  <c r="J167" i="73"/>
  <c r="J166" i="73"/>
  <c r="J165" i="73"/>
  <c r="J164" i="73"/>
  <c r="J163" i="73"/>
  <c r="J162" i="73"/>
  <c r="J161" i="73"/>
  <c r="J160" i="73"/>
  <c r="J159" i="73"/>
  <c r="J158" i="73"/>
  <c r="J157" i="73"/>
  <c r="J156" i="73"/>
  <c r="J155" i="73"/>
  <c r="J154" i="73"/>
  <c r="J153" i="73"/>
  <c r="J152" i="73"/>
  <c r="J151" i="73"/>
  <c r="J150" i="73"/>
  <c r="J149" i="73"/>
  <c r="J148" i="73"/>
  <c r="J147" i="73"/>
  <c r="J146" i="73"/>
  <c r="J145" i="73"/>
  <c r="J144" i="73"/>
  <c r="J143" i="73"/>
  <c r="J142" i="73"/>
  <c r="J141" i="73"/>
  <c r="J140" i="73"/>
  <c r="J139" i="73"/>
  <c r="J138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J121" i="73"/>
  <c r="J120" i="73"/>
  <c r="J119" i="73"/>
  <c r="J118" i="73"/>
  <c r="J117" i="73"/>
  <c r="J116" i="73"/>
  <c r="J115" i="73"/>
  <c r="J114" i="73"/>
  <c r="J113" i="73"/>
  <c r="J112" i="73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1" i="73"/>
  <c r="J80" i="73"/>
  <c r="J79" i="73"/>
  <c r="J78" i="73"/>
  <c r="J77" i="73"/>
  <c r="J76" i="73"/>
  <c r="J75" i="73"/>
  <c r="J74" i="73"/>
  <c r="J73" i="73"/>
  <c r="J71" i="73"/>
  <c r="J70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2" i="73"/>
  <c r="J51" i="73"/>
  <c r="J50" i="73"/>
  <c r="J49" i="73"/>
  <c r="J48" i="73"/>
  <c r="J47" i="73"/>
  <c r="J46" i="73"/>
  <c r="J45" i="73"/>
  <c r="J44" i="73"/>
  <c r="J43" i="73"/>
  <c r="J42" i="73"/>
  <c r="J40" i="73"/>
  <c r="J39" i="73"/>
  <c r="J38" i="73"/>
  <c r="J37" i="73"/>
  <c r="J36" i="73"/>
  <c r="J35" i="73"/>
  <c r="J34" i="73"/>
  <c r="J33" i="73"/>
  <c r="J32" i="73"/>
  <c r="J31" i="73"/>
  <c r="J30" i="73"/>
  <c r="J29" i="73"/>
  <c r="J27" i="73"/>
  <c r="J26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37" i="72"/>
  <c r="L36" i="72"/>
  <c r="L35" i="72"/>
  <c r="L34" i="72"/>
  <c r="L33" i="72"/>
  <c r="L32" i="72"/>
  <c r="L31" i="72"/>
  <c r="L30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3" i="72"/>
  <c r="L12" i="72"/>
  <c r="L11" i="72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J18" i="67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1" i="63"/>
  <c r="M80" i="63"/>
  <c r="M79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8" i="63"/>
  <c r="M37" i="63"/>
  <c r="M36" i="63"/>
  <c r="M35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2" i="62"/>
  <c r="N241" i="62"/>
  <c r="N240" i="62"/>
  <c r="N239" i="62"/>
  <c r="N238" i="62"/>
  <c r="N237" i="62"/>
  <c r="N236" i="62"/>
  <c r="N234" i="62"/>
  <c r="N233" i="62"/>
  <c r="N231" i="62"/>
  <c r="N230" i="62"/>
  <c r="N229" i="62"/>
  <c r="N228" i="62"/>
  <c r="N226" i="62"/>
  <c r="N225" i="62"/>
  <c r="N224" i="62"/>
  <c r="N223" i="62"/>
  <c r="N222" i="62"/>
  <c r="N221" i="62"/>
  <c r="N219" i="62"/>
  <c r="N218" i="62"/>
  <c r="N217" i="62"/>
  <c r="N216" i="62"/>
  <c r="N215" i="62"/>
  <c r="N214" i="62"/>
  <c r="N213" i="62"/>
  <c r="N212" i="62"/>
  <c r="N211" i="62"/>
  <c r="N210" i="62"/>
  <c r="N209" i="62"/>
  <c r="N208" i="62"/>
  <c r="N207" i="62"/>
  <c r="N205" i="62"/>
  <c r="N204" i="62"/>
  <c r="N203" i="62"/>
  <c r="N202" i="62"/>
  <c r="N201" i="62"/>
  <c r="N200" i="62"/>
  <c r="N199" i="62"/>
  <c r="N198" i="62"/>
  <c r="N235" i="62"/>
  <c r="N197" i="62"/>
  <c r="N196" i="62"/>
  <c r="N232" i="62"/>
  <c r="N195" i="62"/>
  <c r="N194" i="62"/>
  <c r="N193" i="62"/>
  <c r="N227" i="62"/>
  <c r="N192" i="62"/>
  <c r="N191" i="62"/>
  <c r="N190" i="62"/>
  <c r="N189" i="62"/>
  <c r="N188" i="62"/>
  <c r="N187" i="62"/>
  <c r="N220" i="62"/>
  <c r="N186" i="62"/>
  <c r="N185" i="62"/>
  <c r="N184" i="62"/>
  <c r="N183" i="62"/>
  <c r="N182" i="62"/>
  <c r="N181" i="62"/>
  <c r="N180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10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7" i="62"/>
  <c r="N46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90" i="61"/>
  <c r="T389" i="61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6" i="61"/>
  <c r="T275" i="61"/>
  <c r="T274" i="61"/>
  <c r="T273" i="61"/>
  <c r="T272" i="61"/>
  <c r="T271" i="61"/>
  <c r="T270" i="61"/>
  <c r="T269" i="61"/>
  <c r="T268" i="61"/>
  <c r="T267" i="61"/>
  <c r="T266" i="61"/>
  <c r="T265" i="61"/>
  <c r="T264" i="61"/>
  <c r="T263" i="61"/>
  <c r="T262" i="61"/>
  <c r="T261" i="61"/>
  <c r="T259" i="61"/>
  <c r="T258" i="61"/>
  <c r="T257" i="61"/>
  <c r="T256" i="61"/>
  <c r="T255" i="61"/>
  <c r="T254" i="61"/>
  <c r="T253" i="61"/>
  <c r="T252" i="61"/>
  <c r="T251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0" i="59"/>
  <c r="Q59" i="59"/>
  <c r="Q58" i="59"/>
  <c r="Q56" i="59"/>
  <c r="Q55" i="59"/>
  <c r="Q54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22" i="58"/>
  <c r="C12" i="88"/>
  <c r="C23" i="88"/>
  <c r="J11" i="58" l="1"/>
  <c r="J10" i="58" l="1"/>
  <c r="K11" i="58" s="1"/>
  <c r="K62" i="58" l="1"/>
  <c r="K59" i="58"/>
  <c r="K56" i="58"/>
  <c r="K53" i="58"/>
  <c r="K50" i="58"/>
  <c r="K47" i="58"/>
  <c r="K44" i="58"/>
  <c r="K41" i="58"/>
  <c r="K38" i="58"/>
  <c r="K35" i="58"/>
  <c r="K32" i="58"/>
  <c r="K29" i="58"/>
  <c r="K26" i="58"/>
  <c r="K23" i="58"/>
  <c r="K20" i="58"/>
  <c r="K17" i="58"/>
  <c r="K14" i="58"/>
  <c r="K58" i="58"/>
  <c r="K51" i="58"/>
  <c r="K40" i="58"/>
  <c r="K33" i="58"/>
  <c r="K15" i="58"/>
  <c r="K57" i="58"/>
  <c r="K39" i="58"/>
  <c r="C11" i="88"/>
  <c r="K61" i="58"/>
  <c r="K54" i="58"/>
  <c r="K43" i="58"/>
  <c r="K36" i="58"/>
  <c r="K25" i="58"/>
  <c r="K18" i="58"/>
  <c r="K46" i="58"/>
  <c r="K28" i="58"/>
  <c r="K10" i="58"/>
  <c r="K60" i="58"/>
  <c r="K49" i="58"/>
  <c r="K42" i="58"/>
  <c r="K31" i="58"/>
  <c r="K45" i="58"/>
  <c r="K27" i="58"/>
  <c r="K24" i="58"/>
  <c r="K55" i="58"/>
  <c r="K34" i="58"/>
  <c r="K19" i="58"/>
  <c r="K12" i="58"/>
  <c r="K52" i="58"/>
  <c r="K16" i="58"/>
  <c r="K30" i="58"/>
  <c r="K48" i="58"/>
  <c r="K37" i="58"/>
  <c r="K13" i="58"/>
  <c r="K22" i="58"/>
  <c r="P12" i="78" l="1"/>
  <c r="P11" i="78" s="1"/>
  <c r="O28" i="78"/>
  <c r="P10" i="78" l="1"/>
  <c r="Q90" i="78" s="1"/>
  <c r="Q279" i="78"/>
  <c r="Q133" i="78" l="1"/>
  <c r="Q229" i="78"/>
  <c r="Q294" i="78"/>
  <c r="Q104" i="78"/>
  <c r="Q68" i="78"/>
  <c r="Q101" i="78"/>
  <c r="Q165" i="78"/>
  <c r="Q107" i="78"/>
  <c r="Q225" i="78"/>
  <c r="Q53" i="78"/>
  <c r="Q366" i="78"/>
  <c r="Q377" i="78"/>
  <c r="Q262" i="78"/>
  <c r="Q315" i="78"/>
  <c r="Q291" i="78"/>
  <c r="Q222" i="78"/>
  <c r="Q337" i="78"/>
  <c r="Q160" i="78"/>
  <c r="Q249" i="78"/>
  <c r="Q298" i="78"/>
  <c r="Q375" i="78"/>
  <c r="Q255" i="78"/>
  <c r="Q150" i="78"/>
  <c r="Q241" i="78"/>
  <c r="Q12" i="78"/>
  <c r="Q159" i="78"/>
  <c r="Q221" i="78"/>
  <c r="Q172" i="78"/>
  <c r="Q177" i="78"/>
  <c r="Q96" i="78"/>
  <c r="Q169" i="78"/>
  <c r="Q196" i="78"/>
  <c r="Q219" i="78"/>
  <c r="Q270" i="78"/>
  <c r="Q62" i="78"/>
  <c r="Q181" i="78"/>
  <c r="Q135" i="78"/>
  <c r="Q166" i="78"/>
  <c r="Q281" i="78"/>
  <c r="Q308" i="78"/>
  <c r="Q99" i="78"/>
  <c r="Q284" i="78"/>
  <c r="Q233" i="78"/>
  <c r="Q218" i="78"/>
  <c r="Q252" i="78"/>
  <c r="Q191" i="78"/>
  <c r="Q232" i="78"/>
  <c r="Q362" i="78"/>
  <c r="Q20" i="78"/>
  <c r="Q34" i="78"/>
  <c r="Q106" i="78"/>
  <c r="Q85" i="78"/>
  <c r="Q23" i="78"/>
  <c r="Q202" i="78"/>
  <c r="Q344" i="78"/>
  <c r="Q167" i="78"/>
  <c r="Q248" i="78"/>
  <c r="Q368" i="78"/>
  <c r="Q122" i="78"/>
  <c r="Q125" i="78"/>
  <c r="Q326" i="78"/>
  <c r="Q329" i="78"/>
  <c r="Q323" i="78"/>
  <c r="Q186" i="78"/>
  <c r="Q128" i="78"/>
  <c r="Q352" i="78"/>
  <c r="Q54" i="78"/>
  <c r="Q349" i="78"/>
  <c r="Q318" i="78"/>
  <c r="Q72" i="78"/>
  <c r="Q260" i="78"/>
  <c r="Q328" i="78"/>
  <c r="Q357" i="78"/>
  <c r="Q212" i="78"/>
  <c r="Q114" i="78"/>
  <c r="Q95" i="78"/>
  <c r="Q121" i="78"/>
  <c r="Q302" i="78"/>
  <c r="Q11" i="78"/>
  <c r="Q118" i="78"/>
  <c r="Q30" i="78"/>
  <c r="Q130" i="78"/>
  <c r="Q346" i="78"/>
  <c r="Q56" i="78"/>
  <c r="Q236" i="78"/>
  <c r="Q145" i="78"/>
  <c r="Q155" i="78"/>
  <c r="Q35" i="78"/>
  <c r="Q370" i="78"/>
  <c r="Q322" i="78"/>
  <c r="Q119" i="78"/>
  <c r="Q210" i="78"/>
  <c r="Q238" i="78"/>
  <c r="Q179" i="78"/>
  <c r="Q204" i="78"/>
  <c r="Q37" i="78"/>
  <c r="Q253" i="78"/>
  <c r="Q307" i="78"/>
  <c r="Q171" i="78"/>
  <c r="Q310" i="78"/>
  <c r="Q137" i="78"/>
  <c r="Q300" i="78"/>
  <c r="Q126" i="78"/>
  <c r="Q39" i="78"/>
  <c r="Q355" i="78"/>
  <c r="Q296" i="78"/>
  <c r="Q74" i="78"/>
  <c r="Q327" i="78"/>
  <c r="Q93" i="78"/>
  <c r="Q213" i="78"/>
  <c r="Q295" i="78"/>
  <c r="Q111" i="78"/>
  <c r="Q247" i="78"/>
  <c r="Q267" i="78"/>
  <c r="Q271" i="78"/>
  <c r="Q123" i="78"/>
  <c r="Q168" i="78"/>
  <c r="Q173" i="78"/>
  <c r="Q174" i="78"/>
  <c r="Q286" i="78"/>
  <c r="Q13" i="78"/>
  <c r="Q157" i="78"/>
  <c r="Q45" i="78"/>
  <c r="Q333" i="78"/>
  <c r="Q379" i="78"/>
  <c r="Q188" i="78"/>
  <c r="Q306" i="78"/>
  <c r="Q82" i="78"/>
  <c r="Q312" i="78"/>
  <c r="Q274" i="78"/>
  <c r="Q59" i="78"/>
  <c r="Q245" i="78"/>
  <c r="Q288" i="78"/>
  <c r="Q316" i="78"/>
  <c r="Q257" i="78"/>
  <c r="Q282" i="78"/>
  <c r="Q73" i="78"/>
  <c r="Q290" i="78"/>
  <c r="Q361" i="78"/>
  <c r="Q207" i="78"/>
  <c r="Q29" i="78"/>
  <c r="Q263" i="78"/>
  <c r="Q372" i="78"/>
  <c r="Q17" i="78"/>
  <c r="Q144" i="78"/>
  <c r="Q43" i="78"/>
  <c r="Q332" i="78"/>
  <c r="Q110" i="78"/>
  <c r="Q381" i="78"/>
  <c r="Q265" i="78"/>
  <c r="Q363" i="78"/>
  <c r="Q356" i="78"/>
  <c r="Q10" i="78"/>
  <c r="Q287" i="78"/>
  <c r="Q201" i="78"/>
  <c r="Q151" i="78"/>
  <c r="Q67" i="78"/>
  <c r="Q75" i="78"/>
  <c r="Q304" i="78"/>
  <c r="Q78" i="78"/>
  <c r="Q334" i="78"/>
  <c r="Q199" i="78"/>
  <c r="Q192" i="78"/>
  <c r="Q198" i="78"/>
  <c r="Q371" i="78"/>
  <c r="Q143" i="78"/>
  <c r="Q18" i="78"/>
  <c r="Q50" i="78"/>
  <c r="Q14" i="78"/>
  <c r="Q289" i="78"/>
  <c r="Q339" i="78"/>
  <c r="Q250" i="78"/>
  <c r="Q141" i="78"/>
  <c r="Q182" i="78"/>
  <c r="Q216" i="78"/>
  <c r="Q256" i="78"/>
  <c r="Q335" i="78"/>
  <c r="Q321" i="78"/>
  <c r="Q31" i="78"/>
  <c r="Q176" i="78"/>
  <c r="Q354" i="78"/>
  <c r="Q64" i="78"/>
  <c r="Q360" i="78"/>
  <c r="Q33" i="78"/>
  <c r="Q358" i="78"/>
  <c r="Q214" i="78"/>
  <c r="Q180" i="78"/>
  <c r="Q350" i="78"/>
  <c r="Q273" i="78"/>
  <c r="Q293" i="78"/>
  <c r="C33" i="88"/>
  <c r="C10" i="88" s="1"/>
  <c r="Q276" i="78"/>
  <c r="Q239" i="78"/>
  <c r="Q170" i="78"/>
  <c r="Q98" i="78"/>
  <c r="Q324" i="78"/>
  <c r="Q91" i="78"/>
  <c r="Q38" i="78"/>
  <c r="Q42" i="78"/>
  <c r="Q367" i="78"/>
  <c r="Q146" i="78"/>
  <c r="Q341" i="78"/>
  <c r="Q178" i="78"/>
  <c r="Q148" i="78"/>
  <c r="Q285" i="78"/>
  <c r="Q235" i="78"/>
  <c r="Q140" i="78"/>
  <c r="Q132" i="78"/>
  <c r="Q359" i="78"/>
  <c r="Q138" i="78"/>
  <c r="Q102" i="78"/>
  <c r="Q275" i="78"/>
  <c r="Q340" i="78"/>
  <c r="Q277" i="78"/>
  <c r="Q187" i="78"/>
  <c r="Q48" i="78"/>
  <c r="Q134" i="78"/>
  <c r="Q77" i="78"/>
  <c r="Q26" i="78"/>
  <c r="Q365" i="78"/>
  <c r="Q230" i="78"/>
  <c r="Q153" i="78"/>
  <c r="Q226" i="78"/>
  <c r="Q194" i="78"/>
  <c r="Q175" i="78"/>
  <c r="Q136" i="78"/>
  <c r="Q313" i="78"/>
  <c r="Q79" i="78"/>
  <c r="Q269" i="78"/>
  <c r="Q63" i="78"/>
  <c r="Q87" i="78"/>
  <c r="Q243" i="78"/>
  <c r="Q163" i="78"/>
  <c r="Q109" i="78"/>
  <c r="Q83" i="78"/>
  <c r="Q105" i="78"/>
  <c r="Q88" i="78"/>
  <c r="Q94" i="78"/>
  <c r="Q15" i="78"/>
  <c r="Q197" i="78"/>
  <c r="Q24" i="78"/>
  <c r="Q283" i="78"/>
  <c r="Q113" i="78"/>
  <c r="Q242" i="78"/>
  <c r="Q112" i="78"/>
  <c r="Q116" i="78"/>
  <c r="Q244" i="78"/>
  <c r="Q185" i="78"/>
  <c r="Q60" i="78"/>
  <c r="Q246" i="78"/>
  <c r="Q81" i="78"/>
  <c r="Q280" i="78"/>
  <c r="Q36" i="78"/>
  <c r="Q215" i="78"/>
  <c r="Q57" i="78"/>
  <c r="Q240" i="78"/>
  <c r="Q205" i="78"/>
  <c r="Q55" i="78"/>
  <c r="Q158" i="78"/>
  <c r="Q272" i="78"/>
  <c r="Q380" i="78"/>
  <c r="Q331" i="78"/>
  <c r="Q86" i="78"/>
  <c r="Q189" i="78"/>
  <c r="Q303" i="78"/>
  <c r="Q40" i="78"/>
  <c r="Q41" i="78"/>
  <c r="Q120" i="78"/>
  <c r="Q142" i="78"/>
  <c r="Q100" i="78"/>
  <c r="Q115" i="78"/>
  <c r="Q301" i="78"/>
  <c r="Q200" i="78"/>
  <c r="Q211" i="78"/>
  <c r="Q251" i="78"/>
  <c r="Q345" i="78"/>
  <c r="Q76" i="78"/>
  <c r="Q66" i="78"/>
  <c r="Q311" i="78"/>
  <c r="Q348" i="78"/>
  <c r="Q376" i="78"/>
  <c r="Q317" i="78"/>
  <c r="Q342" i="78"/>
  <c r="Q103" i="78"/>
  <c r="Q320" i="78"/>
  <c r="Q25" i="78"/>
  <c r="Q237" i="78"/>
  <c r="Q190" i="78"/>
  <c r="Q131" i="78"/>
  <c r="Q156" i="78"/>
  <c r="Q373" i="78"/>
  <c r="Q224" i="78"/>
  <c r="Q259" i="78"/>
  <c r="Q44" i="78"/>
  <c r="Q261" i="78"/>
  <c r="Q84" i="78"/>
  <c r="Q161" i="78"/>
  <c r="Q234" i="78"/>
  <c r="Q27" i="78"/>
  <c r="Q47" i="78"/>
  <c r="Q193" i="78"/>
  <c r="Q152" i="78"/>
  <c r="Q374" i="78"/>
  <c r="Q80" i="78"/>
  <c r="Q297" i="78"/>
  <c r="Q184" i="78"/>
  <c r="Q58" i="78"/>
  <c r="Q209" i="78"/>
  <c r="Q70" i="78"/>
  <c r="Q264" i="78"/>
  <c r="Q89" i="78"/>
  <c r="Q292" i="78"/>
  <c r="Q46" i="78"/>
  <c r="Q227" i="78"/>
  <c r="Q65" i="78"/>
  <c r="Q258" i="78"/>
  <c r="Q217" i="78"/>
  <c r="Q61" i="78"/>
  <c r="Q164" i="78"/>
  <c r="Q278" i="78"/>
  <c r="Q139" i="78"/>
  <c r="Q343" i="78"/>
  <c r="Q92" i="78"/>
  <c r="Q195" i="78"/>
  <c r="Q309" i="78"/>
  <c r="Q28" i="78"/>
  <c r="Q21" i="78"/>
  <c r="Q299" i="78"/>
  <c r="Q336" i="78"/>
  <c r="Q364" i="78"/>
  <c r="Q305" i="78"/>
  <c r="Q330" i="78"/>
  <c r="Q97" i="78"/>
  <c r="Q314" i="78"/>
  <c r="Q19" i="78"/>
  <c r="Q231" i="78"/>
  <c r="Q69" i="78"/>
  <c r="Q127" i="78"/>
  <c r="Q154" i="78"/>
  <c r="Q108" i="78"/>
  <c r="Q124" i="78"/>
  <c r="Q319" i="78"/>
  <c r="Q206" i="78"/>
  <c r="Q223" i="78"/>
  <c r="Q129" i="78"/>
  <c r="Q351" i="78"/>
  <c r="Q22" i="78"/>
  <c r="Q208" i="78"/>
  <c r="Q220" i="78"/>
  <c r="Q347" i="78"/>
  <c r="Q162" i="78"/>
  <c r="Q16" i="78"/>
  <c r="Q149" i="78"/>
  <c r="Q353" i="78"/>
  <c r="Q378" i="78"/>
  <c r="Q117" i="78"/>
  <c r="Q338" i="78"/>
  <c r="Q147" i="78"/>
  <c r="Q369" i="78"/>
  <c r="Q51" i="78"/>
  <c r="Q52" i="78"/>
  <c r="Q71" i="78"/>
  <c r="Q268" i="78"/>
  <c r="Q203" i="78"/>
  <c r="Q228" i="78"/>
  <c r="Q49" i="78"/>
  <c r="Q266" i="78"/>
  <c r="Q325" i="78"/>
  <c r="Q183" i="78"/>
  <c r="C42" i="88" l="1"/>
  <c r="D10" i="88" s="1"/>
  <c r="O93" i="62" l="1"/>
  <c r="N73" i="63"/>
  <c r="N23" i="63"/>
  <c r="U224" i="61"/>
  <c r="U138" i="61"/>
  <c r="K162" i="73"/>
  <c r="R55" i="59"/>
  <c r="L34" i="58"/>
  <c r="K308" i="76"/>
  <c r="R175" i="78"/>
  <c r="R310" i="78"/>
  <c r="L57" i="58"/>
  <c r="K449" i="76"/>
  <c r="O209" i="62"/>
  <c r="K186" i="73"/>
  <c r="K226" i="76"/>
  <c r="O116" i="62"/>
  <c r="R226" i="78"/>
  <c r="R157" i="78"/>
  <c r="O11" i="62"/>
  <c r="K142" i="76"/>
  <c r="R129" i="78"/>
  <c r="L35" i="58"/>
  <c r="K20" i="76"/>
  <c r="O229" i="62"/>
  <c r="K96" i="76"/>
  <c r="K440" i="76"/>
  <c r="O198" i="62"/>
  <c r="R374" i="78"/>
  <c r="R238" i="78"/>
  <c r="O91" i="62"/>
  <c r="K310" i="76"/>
  <c r="R174" i="78"/>
  <c r="L31" i="58"/>
  <c r="R160" i="78"/>
  <c r="N37" i="63"/>
  <c r="K211" i="76"/>
  <c r="R20" i="78"/>
  <c r="O202" i="62"/>
  <c r="U365" i="61"/>
  <c r="R269" i="78"/>
  <c r="O110" i="62"/>
  <c r="K357" i="76"/>
  <c r="R177" i="78"/>
  <c r="L42" i="58"/>
  <c r="R255" i="78"/>
  <c r="N42" i="63"/>
  <c r="K230" i="76"/>
  <c r="R102" i="78"/>
  <c r="N25" i="63"/>
  <c r="U376" i="61"/>
  <c r="R285" i="78"/>
  <c r="O146" i="62"/>
  <c r="K369" i="76"/>
  <c r="R189" i="78"/>
  <c r="L49" i="58"/>
  <c r="R369" i="78"/>
  <c r="N60" i="63"/>
  <c r="R87" i="78"/>
  <c r="R17" i="59"/>
  <c r="N67" i="63"/>
  <c r="O69" i="62"/>
  <c r="R366" i="78"/>
  <c r="O228" i="62"/>
  <c r="R131" i="78"/>
  <c r="R301" i="78"/>
  <c r="U114" i="61"/>
  <c r="R60" i="59"/>
  <c r="O225" i="62"/>
  <c r="U133" i="61"/>
  <c r="U178" i="61"/>
  <c r="K178" i="73"/>
  <c r="K181" i="76"/>
  <c r="O240" i="62"/>
  <c r="K301" i="76"/>
  <c r="U17" i="61"/>
  <c r="U243" i="61"/>
  <c r="K60" i="73"/>
  <c r="N20" i="63"/>
  <c r="O56" i="62"/>
  <c r="R122" i="78"/>
  <c r="D11" i="88"/>
  <c r="L50" i="58"/>
  <c r="R205" i="78"/>
  <c r="R106" i="78"/>
  <c r="D42" i="88"/>
  <c r="K172" i="76"/>
  <c r="U215" i="61"/>
  <c r="U116" i="61"/>
  <c r="O78" i="62"/>
  <c r="K98" i="73"/>
  <c r="K375" i="76"/>
  <c r="O117" i="62"/>
  <c r="L11" i="58"/>
  <c r="L47" i="58"/>
  <c r="U16" i="61"/>
  <c r="L16" i="66"/>
  <c r="R172" i="78"/>
  <c r="R56" i="59"/>
  <c r="K15" i="67"/>
  <c r="O105" i="62"/>
  <c r="R24" i="59"/>
  <c r="N43" i="63"/>
  <c r="R270" i="78"/>
  <c r="R373" i="78"/>
  <c r="L45" i="58"/>
  <c r="U27" i="61"/>
  <c r="S13" i="71"/>
  <c r="R13" i="59"/>
  <c r="U97" i="61"/>
  <c r="K30" i="73"/>
  <c r="O177" i="62"/>
  <c r="R44" i="59"/>
  <c r="M33" i="72"/>
  <c r="O25" i="62"/>
  <c r="D17" i="88"/>
  <c r="R11" i="59"/>
  <c r="U45" i="61"/>
  <c r="S34" i="71"/>
  <c r="R32" i="59"/>
  <c r="U108" i="61"/>
  <c r="K73" i="73"/>
  <c r="O185" i="62"/>
  <c r="R58" i="59"/>
  <c r="K34" i="73"/>
  <c r="O31" i="62"/>
  <c r="D18" i="88"/>
  <c r="R22" i="59"/>
  <c r="U52" i="61"/>
  <c r="M12" i="72"/>
  <c r="R40" i="59"/>
  <c r="U126" i="61"/>
  <c r="K124" i="73"/>
  <c r="O218" i="62"/>
  <c r="U11" i="61"/>
  <c r="K53" i="73"/>
  <c r="O34" i="62"/>
  <c r="D38" i="88"/>
  <c r="U19" i="61"/>
  <c r="U99" i="61"/>
  <c r="K40" i="73"/>
  <c r="U64" i="61"/>
  <c r="U188" i="61"/>
  <c r="K103" i="76"/>
  <c r="N64" i="63"/>
  <c r="U38" i="61"/>
  <c r="K159" i="73"/>
  <c r="O111" i="62"/>
  <c r="K121" i="73"/>
  <c r="U212" i="61"/>
  <c r="U118" i="61"/>
  <c r="L13" i="66"/>
  <c r="U262" i="61"/>
  <c r="U278" i="61"/>
  <c r="K238" i="76"/>
  <c r="K371" i="76"/>
  <c r="K12" i="67"/>
  <c r="K410" i="76"/>
  <c r="U53" i="61"/>
  <c r="U282" i="61"/>
  <c r="K18" i="76"/>
  <c r="K32" i="73"/>
  <c r="O164" i="62"/>
  <c r="K294" i="76"/>
  <c r="D21" i="88"/>
  <c r="L52" i="58"/>
  <c r="U304" i="61"/>
  <c r="U362" i="61"/>
  <c r="R378" i="78"/>
  <c r="U44" i="61"/>
  <c r="R296" i="78"/>
  <c r="K36" i="76"/>
  <c r="U251" i="61"/>
  <c r="K101" i="76"/>
  <c r="L17" i="58"/>
  <c r="U244" i="61"/>
  <c r="U205" i="61"/>
  <c r="K132" i="76"/>
  <c r="K317" i="76"/>
  <c r="U119" i="61"/>
  <c r="S28" i="71"/>
  <c r="D26" i="88"/>
  <c r="U293" i="61"/>
  <c r="R151" i="78"/>
  <c r="M22" i="72"/>
  <c r="K147" i="73"/>
  <c r="R18" i="78"/>
  <c r="R146" i="78"/>
  <c r="K379" i="76"/>
  <c r="U200" i="61"/>
  <c r="O127" i="62"/>
  <c r="U353" i="61"/>
  <c r="U364" i="61"/>
  <c r="K21" i="76"/>
  <c r="U306" i="61"/>
  <c r="K191" i="73"/>
  <c r="L14" i="58"/>
  <c r="U290" i="61"/>
  <c r="U287" i="61"/>
  <c r="R221" i="78"/>
  <c r="R76" i="78"/>
  <c r="U161" i="61"/>
  <c r="K156" i="73"/>
  <c r="L33" i="58"/>
  <c r="K284" i="76"/>
  <c r="R23" i="59"/>
  <c r="K28" i="76"/>
  <c r="K25" i="76"/>
  <c r="R123" i="78"/>
  <c r="U359" i="61"/>
  <c r="R65" i="78"/>
  <c r="K239" i="73"/>
  <c r="O100" i="62"/>
  <c r="K242" i="76"/>
  <c r="S21" i="71"/>
  <c r="R276" i="78"/>
  <c r="K193" i="76"/>
  <c r="U134" i="61"/>
  <c r="N80" i="63"/>
  <c r="K194" i="76"/>
  <c r="K164" i="76"/>
  <c r="L30" i="58"/>
  <c r="U73" i="61"/>
  <c r="R39" i="59"/>
  <c r="O72" i="62"/>
  <c r="K215" i="76"/>
  <c r="U334" i="61"/>
  <c r="U209" i="61"/>
  <c r="K196" i="73"/>
  <c r="K153" i="73"/>
  <c r="O57" i="62"/>
  <c r="R179" i="78"/>
  <c r="R103" i="78"/>
  <c r="K92" i="73"/>
  <c r="R81" i="78"/>
  <c r="U98" i="61"/>
  <c r="U333" i="61"/>
  <c r="K263" i="76"/>
  <c r="K199" i="73"/>
  <c r="K13" i="67"/>
  <c r="R25" i="78"/>
  <c r="D31" i="88"/>
  <c r="L43" i="58"/>
  <c r="K204" i="73"/>
  <c r="U233" i="61"/>
  <c r="L13" i="65"/>
  <c r="U49" i="61"/>
  <c r="R344" i="78"/>
  <c r="O154" i="62"/>
  <c r="U61" i="61"/>
  <c r="U105" i="61"/>
  <c r="K12" i="73"/>
  <c r="K299" i="76"/>
  <c r="L18" i="58"/>
  <c r="U30" i="61"/>
  <c r="K166" i="73"/>
  <c r="K372" i="76"/>
  <c r="K141" i="76"/>
  <c r="U269" i="61"/>
  <c r="K219" i="76"/>
  <c r="U37" i="61"/>
  <c r="U356" i="61"/>
  <c r="U82" i="61"/>
  <c r="U51" i="61"/>
  <c r="L18" i="65"/>
  <c r="U198" i="61"/>
  <c r="O161" i="62"/>
  <c r="L58" i="58"/>
  <c r="U124" i="61"/>
  <c r="U85" i="61"/>
  <c r="U328" i="61"/>
  <c r="K144" i="76"/>
  <c r="U71" i="61"/>
  <c r="O143" i="62"/>
  <c r="D15" i="88"/>
  <c r="U329" i="61"/>
  <c r="K100" i="76"/>
  <c r="O172" i="62"/>
  <c r="R48" i="78"/>
  <c r="K251" i="76"/>
  <c r="K120" i="76"/>
  <c r="R61" i="78"/>
  <c r="U102" i="61"/>
  <c r="O49" i="62"/>
  <c r="U191" i="61"/>
  <c r="U166" i="61"/>
  <c r="K56" i="73"/>
  <c r="U237" i="61"/>
  <c r="N65" i="63"/>
  <c r="L12" i="58"/>
  <c r="U190" i="61"/>
  <c r="U168" i="61"/>
  <c r="K78" i="76"/>
  <c r="K281" i="76"/>
  <c r="U110" i="61"/>
  <c r="L11" i="65"/>
  <c r="K169" i="76"/>
  <c r="K245" i="76"/>
  <c r="K142" i="73"/>
  <c r="R320" i="78"/>
  <c r="R164" i="78"/>
  <c r="U383" i="61"/>
  <c r="R69" i="78"/>
  <c r="U171" i="61"/>
  <c r="K190" i="76"/>
  <c r="K452" i="76"/>
  <c r="K433" i="76"/>
  <c r="L23" i="58"/>
  <c r="U145" i="61"/>
  <c r="U63" i="61"/>
  <c r="O162" i="62"/>
  <c r="R45" i="78"/>
  <c r="K42" i="76"/>
  <c r="U313" i="61"/>
  <c r="K277" i="76"/>
  <c r="K339" i="76"/>
  <c r="O169" i="62"/>
  <c r="K111" i="73"/>
  <c r="R317" i="78"/>
  <c r="K198" i="73"/>
  <c r="R202" i="78"/>
  <c r="U137" i="61"/>
  <c r="O36" i="62"/>
  <c r="R58" i="78"/>
  <c r="K206" i="76"/>
  <c r="K107" i="73"/>
  <c r="R257" i="78"/>
  <c r="L16" i="58"/>
  <c r="R49" i="59"/>
  <c r="K265" i="76"/>
  <c r="U319" i="61"/>
  <c r="M32" i="72"/>
  <c r="U157" i="61"/>
  <c r="U46" i="61"/>
  <c r="N33" i="63"/>
  <c r="U181" i="61"/>
  <c r="U196" i="61"/>
  <c r="K64" i="76"/>
  <c r="K262" i="76"/>
  <c r="N39" i="63"/>
  <c r="K321" i="76"/>
  <c r="U29" i="61"/>
  <c r="U256" i="61"/>
  <c r="K148" i="73"/>
  <c r="N51" i="63"/>
  <c r="R37" i="59"/>
  <c r="O12" i="64"/>
  <c r="U267" i="61"/>
  <c r="N66" i="63"/>
  <c r="D20" i="88"/>
  <c r="U117" i="61"/>
  <c r="O96" i="62"/>
  <c r="K72" i="76"/>
  <c r="K218" i="73"/>
  <c r="D13" i="88"/>
  <c r="U374" i="61"/>
  <c r="O168" i="62"/>
  <c r="M27" i="72"/>
  <c r="K91" i="76"/>
  <c r="L62" i="58"/>
  <c r="O30" i="62"/>
  <c r="U335" i="61"/>
  <c r="K37" i="73"/>
  <c r="O171" i="62"/>
  <c r="L41" i="58"/>
  <c r="K139" i="76"/>
  <c r="K62" i="73"/>
  <c r="K266" i="76"/>
  <c r="O195" i="62"/>
  <c r="U127" i="61"/>
  <c r="K327" i="76"/>
  <c r="U239" i="61"/>
  <c r="K333" i="76"/>
  <c r="M13" i="72"/>
  <c r="U316" i="61"/>
  <c r="R143" i="78"/>
  <c r="N30" i="63"/>
  <c r="K63" i="73"/>
  <c r="U89" i="61"/>
  <c r="R227" i="78"/>
  <c r="K212" i="73"/>
  <c r="L28" i="58"/>
  <c r="R64" i="78"/>
  <c r="O22" i="64"/>
  <c r="U230" i="61"/>
  <c r="O151" i="62"/>
  <c r="U273" i="61"/>
  <c r="M19" i="72"/>
  <c r="K398" i="76"/>
  <c r="K197" i="76"/>
  <c r="U62" i="61"/>
  <c r="O20" i="64"/>
  <c r="K38" i="73"/>
  <c r="K203" i="76"/>
  <c r="D28" i="88"/>
  <c r="U156" i="61"/>
  <c r="U160" i="61"/>
  <c r="K280" i="76"/>
  <c r="K408" i="76"/>
  <c r="K211" i="73"/>
  <c r="R45" i="59"/>
  <c r="R184" i="78"/>
  <c r="R345" i="78"/>
  <c r="K94" i="76"/>
  <c r="R38" i="59"/>
  <c r="U294" i="61"/>
  <c r="K271" i="76"/>
  <c r="K302" i="76"/>
  <c r="K119" i="73"/>
  <c r="R275" i="78"/>
  <c r="O213" i="62"/>
  <c r="K311" i="76"/>
  <c r="R329" i="78"/>
  <c r="L20" i="58"/>
  <c r="L24" i="58"/>
  <c r="U247" i="61"/>
  <c r="R59" i="59"/>
  <c r="O17" i="62"/>
  <c r="K21" i="73"/>
  <c r="U67" i="61"/>
  <c r="K462" i="76"/>
  <c r="U338" i="61"/>
  <c r="K12" i="76"/>
  <c r="U299" i="61"/>
  <c r="U232" i="61"/>
  <c r="K24" i="73"/>
  <c r="K17" i="76"/>
  <c r="R353" i="78"/>
  <c r="K115" i="73"/>
  <c r="R14" i="78"/>
  <c r="U32" i="61"/>
  <c r="U219" i="61"/>
  <c r="O215" i="62"/>
  <c r="R85" i="78"/>
  <c r="O227" i="62"/>
  <c r="K11" i="67"/>
  <c r="D27" i="88"/>
  <c r="U344" i="61"/>
  <c r="U377" i="61"/>
  <c r="L27" i="58"/>
  <c r="O108" i="62"/>
  <c r="L20" i="65"/>
  <c r="K169" i="73"/>
  <c r="K426" i="76"/>
  <c r="L37" i="58"/>
  <c r="O122" i="62"/>
  <c r="R33" i="78"/>
  <c r="K14" i="76"/>
  <c r="K76" i="73"/>
  <c r="L60" i="58"/>
  <c r="R176" i="78"/>
  <c r="R114" i="78"/>
  <c r="R26" i="78"/>
  <c r="K145" i="73"/>
  <c r="U211" i="61"/>
  <c r="R312" i="78"/>
  <c r="U386" i="61"/>
  <c r="R34" i="78"/>
  <c r="K209" i="73"/>
  <c r="U255" i="61"/>
  <c r="K81" i="73"/>
  <c r="O79" i="62"/>
  <c r="U183" i="61"/>
  <c r="K56" i="76"/>
  <c r="R267" i="78"/>
  <c r="U43" i="61"/>
  <c r="K95" i="73"/>
  <c r="K180" i="73"/>
  <c r="U201" i="61"/>
  <c r="O52" i="62"/>
  <c r="R152" i="78"/>
  <c r="L29" i="58"/>
  <c r="U153" i="61"/>
  <c r="M25" i="72"/>
  <c r="K296" i="76"/>
  <c r="O242" i="62"/>
  <c r="R14" i="59"/>
  <c r="K231" i="73"/>
  <c r="O21" i="62"/>
  <c r="K313" i="76"/>
  <c r="U174" i="61"/>
  <c r="K141" i="73"/>
  <c r="R23" i="78"/>
  <c r="K168" i="76"/>
  <c r="L40" i="58"/>
  <c r="U236" i="61"/>
  <c r="O12" i="62"/>
  <c r="R91" i="78"/>
  <c r="U136" i="61"/>
  <c r="K435" i="76"/>
  <c r="U332" i="61"/>
  <c r="K118" i="73"/>
  <c r="O58" i="62"/>
  <c r="K212" i="76"/>
  <c r="U68" i="61"/>
  <c r="U336" i="61"/>
  <c r="R66" i="78"/>
  <c r="R70" i="78"/>
  <c r="K53" i="76"/>
  <c r="R289" i="78"/>
  <c r="N77" i="63"/>
  <c r="R212" i="78"/>
  <c r="R225" i="78"/>
  <c r="L51" i="58"/>
  <c r="L36" i="58"/>
  <c r="U311" i="61"/>
  <c r="U70" i="61"/>
  <c r="O85" i="62"/>
  <c r="K228" i="73"/>
  <c r="U150" i="61"/>
  <c r="R303" i="78"/>
  <c r="O27" i="62"/>
  <c r="K324" i="76"/>
  <c r="K207" i="73"/>
  <c r="U325" i="61"/>
  <c r="K49" i="76"/>
  <c r="K97" i="76"/>
  <c r="O39" i="62"/>
  <c r="K222" i="73"/>
  <c r="R88" i="78"/>
  <c r="U65" i="61"/>
  <c r="U249" i="61"/>
  <c r="L14" i="65"/>
  <c r="R330" i="78"/>
  <c r="K233" i="76"/>
  <c r="O219" i="62"/>
  <c r="K402" i="76"/>
  <c r="R256" i="78"/>
  <c r="U66" i="61"/>
  <c r="K189" i="73"/>
  <c r="U88" i="61"/>
  <c r="O35" i="62"/>
  <c r="S18" i="71"/>
  <c r="R327" i="78"/>
  <c r="U323" i="61"/>
  <c r="U39" i="61"/>
  <c r="O46" i="62"/>
  <c r="K121" i="76"/>
  <c r="U235" i="61"/>
  <c r="U58" i="61"/>
  <c r="O148" i="62"/>
  <c r="K381" i="76"/>
  <c r="K133" i="76"/>
  <c r="R381" i="78"/>
  <c r="K45" i="73"/>
  <c r="K278" i="76"/>
  <c r="R309" i="78"/>
  <c r="U104" i="61"/>
  <c r="U263" i="61"/>
  <c r="N16" i="63"/>
  <c r="K380" i="76"/>
  <c r="S37" i="71"/>
  <c r="R323" i="78"/>
  <c r="K16" i="67"/>
  <c r="K420" i="76"/>
  <c r="R145" i="78"/>
  <c r="K46" i="76"/>
  <c r="U24" i="61"/>
  <c r="K64" i="73"/>
  <c r="R51" i="59"/>
  <c r="U331" i="61"/>
  <c r="O18" i="64"/>
  <c r="R324" i="78"/>
  <c r="U346" i="61"/>
  <c r="U87" i="61"/>
  <c r="O112" i="62"/>
  <c r="L17" i="74"/>
  <c r="K165" i="73"/>
  <c r="K390" i="76"/>
  <c r="O76" i="62"/>
  <c r="K83" i="73"/>
  <c r="K247" i="76"/>
  <c r="R190" i="78"/>
  <c r="U35" i="61"/>
  <c r="U164" i="61"/>
  <c r="U300" i="61"/>
  <c r="N54" i="63"/>
  <c r="K290" i="76"/>
  <c r="O204" i="62"/>
  <c r="K260" i="76"/>
  <c r="O104" i="62"/>
  <c r="K88" i="73"/>
  <c r="R248" i="78"/>
  <c r="R95" i="78"/>
  <c r="O82" i="62"/>
  <c r="K29" i="73"/>
  <c r="R29" i="59"/>
  <c r="U310" i="61"/>
  <c r="R33" i="59"/>
  <c r="U314" i="61"/>
  <c r="N45" i="63"/>
  <c r="K253" i="76"/>
  <c r="K190" i="73"/>
  <c r="K336" i="76"/>
  <c r="U358" i="61"/>
  <c r="N75" i="63"/>
  <c r="L11" i="74"/>
  <c r="K329" i="76"/>
  <c r="R214" i="78"/>
  <c r="U23" i="61"/>
  <c r="U131" i="61"/>
  <c r="U240" i="61"/>
  <c r="U380" i="61"/>
  <c r="K42" i="73"/>
  <c r="U106" i="61"/>
  <c r="L26" i="58"/>
  <c r="K106" i="76"/>
  <c r="L13" i="74"/>
  <c r="U270" i="61"/>
  <c r="U272" i="61"/>
  <c r="U55" i="61"/>
  <c r="U349" i="61"/>
  <c r="U146" i="61"/>
  <c r="L15" i="58"/>
  <c r="U280" i="61"/>
  <c r="R21" i="78"/>
  <c r="K385" i="76"/>
  <c r="O140" i="62"/>
  <c r="K183" i="73"/>
  <c r="R223" i="78"/>
  <c r="U326" i="61"/>
  <c r="R52" i="59"/>
  <c r="U342" i="61"/>
  <c r="U31" i="61"/>
  <c r="U69" i="61"/>
  <c r="O113" i="62"/>
  <c r="O29" i="62"/>
  <c r="K84" i="73"/>
  <c r="U218" i="61"/>
  <c r="O236" i="62"/>
  <c r="U28" i="61"/>
  <c r="U169" i="61"/>
  <c r="K217" i="73"/>
  <c r="K87" i="76"/>
  <c r="U246" i="61"/>
  <c r="N32" i="63"/>
  <c r="R265" i="78"/>
  <c r="U84" i="61"/>
  <c r="O175" i="62"/>
  <c r="K57" i="76"/>
  <c r="U292" i="61"/>
  <c r="K401" i="76"/>
  <c r="M16" i="72"/>
  <c r="R362" i="78"/>
  <c r="O192" i="62"/>
  <c r="K227" i="73"/>
  <c r="K186" i="76"/>
  <c r="O141" i="62"/>
  <c r="K349" i="76"/>
  <c r="U48" i="61"/>
  <c r="R196" i="78"/>
  <c r="O214" i="62"/>
  <c r="R36" i="59"/>
  <c r="U93" i="61"/>
  <c r="K11" i="73"/>
  <c r="R241" i="78"/>
  <c r="L21" i="65"/>
  <c r="K363" i="76"/>
  <c r="K26" i="73"/>
  <c r="R297" i="78"/>
  <c r="U192" i="61"/>
  <c r="K11" i="76"/>
  <c r="K102" i="73"/>
  <c r="O158" i="62"/>
  <c r="R279" i="78"/>
  <c r="L13" i="58"/>
  <c r="U229" i="61"/>
  <c r="R27" i="59"/>
  <c r="U361" i="61"/>
  <c r="K35" i="73"/>
  <c r="U60" i="61"/>
  <c r="K393" i="76"/>
  <c r="U302" i="61"/>
  <c r="K90" i="73"/>
  <c r="U317" i="61"/>
  <c r="U214" i="61"/>
  <c r="M35" i="72"/>
  <c r="K208" i="73"/>
  <c r="R272" i="78"/>
  <c r="K126" i="73"/>
  <c r="K441" i="76"/>
  <c r="U26" i="61"/>
  <c r="U207" i="61"/>
  <c r="O156" i="62"/>
  <c r="R93" i="78"/>
  <c r="K34" i="76"/>
  <c r="O129" i="62"/>
  <c r="K89" i="76"/>
  <c r="R62" i="78"/>
  <c r="K184" i="76"/>
  <c r="U132" i="61"/>
  <c r="K374" i="76"/>
  <c r="U220" i="61"/>
  <c r="N29" i="63"/>
  <c r="U18" i="61"/>
  <c r="K191" i="76"/>
  <c r="U289" i="61"/>
  <c r="S26" i="71"/>
  <c r="K100" i="73"/>
  <c r="R29" i="78"/>
  <c r="O211" i="62"/>
  <c r="K40" i="76"/>
  <c r="R46" i="78"/>
  <c r="U14" i="61"/>
  <c r="U189" i="61"/>
  <c r="U355" i="61"/>
  <c r="K195" i="73"/>
  <c r="U388" i="61"/>
  <c r="K124" i="76"/>
  <c r="O144" i="62"/>
  <c r="K238" i="73"/>
  <c r="K331" i="76"/>
  <c r="R307" i="78"/>
  <c r="K18" i="67"/>
  <c r="U36" i="61"/>
  <c r="K23" i="76"/>
  <c r="U148" i="61"/>
  <c r="O165" i="62"/>
  <c r="K118" i="76"/>
  <c r="L14" i="74"/>
  <c r="R49" i="78"/>
  <c r="O142" i="62"/>
  <c r="K133" i="73"/>
  <c r="K274" i="76"/>
  <c r="R281" i="78"/>
  <c r="U59" i="61"/>
  <c r="U186" i="61"/>
  <c r="U318" i="61"/>
  <c r="L15" i="66"/>
  <c r="K353" i="76"/>
  <c r="O224" i="62"/>
  <c r="K153" i="76"/>
  <c r="U387" i="61"/>
  <c r="N44" i="63"/>
  <c r="K16" i="76"/>
  <c r="K189" i="76"/>
  <c r="R110" i="78"/>
  <c r="N72" i="63"/>
  <c r="K237" i="73"/>
  <c r="K407" i="76"/>
  <c r="O26" i="62"/>
  <c r="K17" i="67"/>
  <c r="K99" i="76"/>
  <c r="R127" i="78"/>
  <c r="O71" i="62"/>
  <c r="N12" i="63"/>
  <c r="K104" i="73"/>
  <c r="K110" i="76"/>
  <c r="R368" i="78"/>
  <c r="K406" i="76"/>
  <c r="R318" i="78"/>
  <c r="R364" i="78"/>
  <c r="O128" i="62"/>
  <c r="K71" i="73"/>
  <c r="K156" i="76"/>
  <c r="R178" i="78"/>
  <c r="O178" i="62"/>
  <c r="K120" i="73"/>
  <c r="K315" i="76"/>
  <c r="U363" i="61"/>
  <c r="O147" i="62"/>
  <c r="S17" i="71"/>
  <c r="K216" i="73"/>
  <c r="K348" i="76"/>
  <c r="K276" i="76"/>
  <c r="R74" i="78"/>
  <c r="R231" i="78"/>
  <c r="K27" i="76"/>
  <c r="K350" i="76"/>
  <c r="R253" i="78"/>
  <c r="O47" i="62"/>
  <c r="O155" i="62"/>
  <c r="N62" i="63"/>
  <c r="K117" i="73"/>
  <c r="K54" i="73"/>
  <c r="U15" i="61"/>
  <c r="M17" i="72"/>
  <c r="K68" i="73"/>
  <c r="K223" i="76"/>
  <c r="O33" i="62"/>
  <c r="U193" i="61"/>
  <c r="U112" i="61"/>
  <c r="U225" i="61"/>
  <c r="U91" i="61"/>
  <c r="U154" i="61"/>
  <c r="U83" i="61"/>
  <c r="D16" i="88"/>
  <c r="U103" i="61"/>
  <c r="K162" i="76"/>
  <c r="R79" i="78"/>
  <c r="O54" i="62"/>
  <c r="R200" i="78"/>
  <c r="K298" i="76"/>
  <c r="U202" i="61"/>
  <c r="O20" i="62"/>
  <c r="K69" i="76"/>
  <c r="O163" i="62"/>
  <c r="R207" i="78"/>
  <c r="K150" i="73"/>
  <c r="K160" i="73"/>
  <c r="U129" i="61"/>
  <c r="U76" i="61"/>
  <c r="K90" i="76"/>
  <c r="K414" i="76"/>
  <c r="U291" i="61"/>
  <c r="U357" i="61"/>
  <c r="L10" i="58"/>
  <c r="U322" i="61"/>
  <c r="N17" i="63"/>
  <c r="U227" i="61"/>
  <c r="K39" i="76"/>
  <c r="K236" i="73"/>
  <c r="K108" i="73"/>
  <c r="U107" i="61"/>
  <c r="S33" i="71"/>
  <c r="U360" i="61"/>
  <c r="K306" i="76"/>
  <c r="K31" i="73"/>
  <c r="K459" i="76"/>
  <c r="L59" i="58"/>
  <c r="U109" i="61"/>
  <c r="U135" i="61"/>
  <c r="N55" i="63"/>
  <c r="U223" i="61"/>
  <c r="U184" i="61"/>
  <c r="R263" i="78"/>
  <c r="U33" i="61"/>
  <c r="K269" i="76"/>
  <c r="R57" i="78"/>
  <c r="K76" i="76"/>
  <c r="R12" i="59"/>
  <c r="U285" i="61"/>
  <c r="K138" i="76"/>
  <c r="K52" i="76"/>
  <c r="O13" i="64"/>
  <c r="K270" i="76"/>
  <c r="L25" i="58"/>
  <c r="U286" i="61"/>
  <c r="U34" i="61"/>
  <c r="O90" i="62"/>
  <c r="K175" i="73"/>
  <c r="U121" i="61"/>
  <c r="R208" i="78"/>
  <c r="U367" i="61"/>
  <c r="K389" i="76"/>
  <c r="K168" i="73"/>
  <c r="U296" i="61"/>
  <c r="K139" i="73"/>
  <c r="K43" i="76"/>
  <c r="O51" i="62"/>
  <c r="K205" i="73"/>
  <c r="R73" i="78"/>
  <c r="U50" i="61"/>
  <c r="U234" i="61"/>
  <c r="S19" i="71"/>
  <c r="R326" i="78"/>
  <c r="K202" i="76"/>
  <c r="O188" i="62"/>
  <c r="K185" i="76"/>
  <c r="R141" i="78"/>
  <c r="K347" i="76"/>
  <c r="U187" i="61"/>
  <c r="R117" i="78"/>
  <c r="U276" i="61"/>
  <c r="M18" i="72"/>
  <c r="U79" i="61"/>
  <c r="R52" i="78"/>
  <c r="U350" i="61"/>
  <c r="K48" i="73"/>
  <c r="K225" i="73"/>
  <c r="R133" i="78"/>
  <c r="N46" i="63"/>
  <c r="K105" i="76"/>
  <c r="R119" i="78"/>
  <c r="U56" i="61"/>
  <c r="U210" i="61"/>
  <c r="O48" i="62"/>
  <c r="K66" i="76"/>
  <c r="O106" i="62"/>
  <c r="K423" i="76"/>
  <c r="O193" i="62"/>
  <c r="K83" i="76"/>
  <c r="K397" i="76"/>
  <c r="R379" i="78"/>
  <c r="K157" i="73"/>
  <c r="U90" i="61"/>
  <c r="K176" i="76"/>
  <c r="U203" i="61"/>
  <c r="O217" i="62"/>
  <c r="K416" i="76"/>
  <c r="K61" i="76"/>
  <c r="R125" i="78"/>
  <c r="O194" i="62"/>
  <c r="K187" i="73"/>
  <c r="K383" i="76"/>
  <c r="R342" i="78"/>
  <c r="U77" i="61"/>
  <c r="U204" i="61"/>
  <c r="U339" i="61"/>
  <c r="K112" i="73"/>
  <c r="R142" i="78"/>
  <c r="O17" i="64"/>
  <c r="K287" i="76"/>
  <c r="O53" i="62"/>
  <c r="L21" i="66"/>
  <c r="K86" i="76"/>
  <c r="K258" i="76"/>
  <c r="R224" i="78"/>
  <c r="S12" i="71"/>
  <c r="K55" i="76"/>
  <c r="R39" i="78"/>
  <c r="O81" i="62"/>
  <c r="K14" i="73"/>
  <c r="K179" i="76"/>
  <c r="R244" i="78"/>
  <c r="O98" i="62"/>
  <c r="N59" i="63"/>
  <c r="K143" i="73"/>
  <c r="K155" i="76"/>
  <c r="K204" i="76"/>
  <c r="K453" i="76"/>
  <c r="R159" i="78"/>
  <c r="U312" i="61"/>
  <c r="O182" i="62"/>
  <c r="K123" i="73"/>
  <c r="K236" i="76"/>
  <c r="R290" i="78"/>
  <c r="O233" i="62"/>
  <c r="K174" i="73"/>
  <c r="K411" i="76"/>
  <c r="O13" i="62"/>
  <c r="O176" i="62"/>
  <c r="M37" i="72"/>
  <c r="K29" i="76"/>
  <c r="R24" i="78"/>
  <c r="K325" i="76"/>
  <c r="R249" i="78"/>
  <c r="R283" i="78"/>
  <c r="K81" i="76"/>
  <c r="K404" i="76"/>
  <c r="R335" i="78"/>
  <c r="O65" i="62"/>
  <c r="O173" i="62"/>
  <c r="O16" i="64"/>
  <c r="K91" i="73"/>
  <c r="K19" i="76"/>
  <c r="K214" i="76"/>
  <c r="R314" i="78"/>
  <c r="K316" i="76"/>
  <c r="R59" i="78"/>
  <c r="R372" i="78"/>
  <c r="R304" i="78"/>
  <c r="K117" i="76"/>
  <c r="K448" i="76"/>
  <c r="R363" i="78"/>
  <c r="O77" i="62"/>
  <c r="O186" i="62"/>
  <c r="L11" i="66"/>
  <c r="K110" i="73"/>
  <c r="K38" i="76"/>
  <c r="K268" i="76"/>
  <c r="K171" i="76"/>
  <c r="K334" i="76"/>
  <c r="R47" i="78"/>
  <c r="R336" i="78"/>
  <c r="R292" i="78"/>
  <c r="N15" i="63"/>
  <c r="S11" i="71"/>
  <c r="K77" i="73"/>
  <c r="K185" i="73"/>
  <c r="K59" i="76"/>
  <c r="K167" i="76"/>
  <c r="R43" i="78"/>
  <c r="K192" i="76"/>
  <c r="K300" i="76"/>
  <c r="K409" i="76"/>
  <c r="R68" i="78"/>
  <c r="R235" i="78"/>
  <c r="R201" i="78"/>
  <c r="R313" i="78"/>
  <c r="K362" i="76"/>
  <c r="L12" i="66"/>
  <c r="U13" i="61"/>
  <c r="U47" i="61"/>
  <c r="K85" i="76"/>
  <c r="K224" i="76"/>
  <c r="U172" i="61"/>
  <c r="K151" i="76"/>
  <c r="U347" i="61"/>
  <c r="R94" i="78"/>
  <c r="D23" i="88"/>
  <c r="N48" i="63"/>
  <c r="K216" i="76"/>
  <c r="K114" i="73"/>
  <c r="R305" i="78"/>
  <c r="N68" i="63"/>
  <c r="U226" i="61"/>
  <c r="R284" i="78"/>
  <c r="U307" i="61"/>
  <c r="S36" i="71"/>
  <c r="K30" i="76"/>
  <c r="K297" i="76"/>
  <c r="R46" i="59"/>
  <c r="U341" i="61"/>
  <c r="O61" i="62"/>
  <c r="O166" i="62"/>
  <c r="U177" i="61"/>
  <c r="K50" i="73"/>
  <c r="R191" i="78"/>
  <c r="K222" i="76"/>
  <c r="L53" i="58"/>
  <c r="K428" i="76"/>
  <c r="K199" i="76"/>
  <c r="U21" i="61"/>
  <c r="U115" i="61"/>
  <c r="O222" i="62"/>
  <c r="O131" i="62"/>
  <c r="R194" i="78"/>
  <c r="U373" i="61"/>
  <c r="S16" i="71"/>
  <c r="K158" i="73"/>
  <c r="R355" i="78"/>
  <c r="K114" i="76"/>
  <c r="U308" i="61"/>
  <c r="K332" i="76"/>
  <c r="K111" i="76"/>
  <c r="O205" i="62"/>
  <c r="U162" i="61"/>
  <c r="O75" i="62"/>
  <c r="K129" i="73"/>
  <c r="O199" i="62"/>
  <c r="K360" i="76"/>
  <c r="U128" i="61"/>
  <c r="O55" i="62"/>
  <c r="O160" i="62"/>
  <c r="O74" i="62"/>
  <c r="K234" i="76"/>
  <c r="K106" i="73"/>
  <c r="U298" i="61"/>
  <c r="U165" i="61"/>
  <c r="K67" i="76"/>
  <c r="K221" i="73"/>
  <c r="O184" i="62"/>
  <c r="R291" i="78"/>
  <c r="R357" i="78"/>
  <c r="K214" i="73"/>
  <c r="R338" i="78"/>
  <c r="U143" i="61"/>
  <c r="O208" i="62"/>
  <c r="R302" i="78"/>
  <c r="R278" i="78"/>
  <c r="K161" i="73"/>
  <c r="R217" i="78"/>
  <c r="N70" i="63"/>
  <c r="U199" i="61"/>
  <c r="U94" i="61"/>
  <c r="M15" i="72"/>
  <c r="K136" i="73"/>
  <c r="R321" i="78"/>
  <c r="K75" i="73"/>
  <c r="R42" i="78"/>
  <c r="U41" i="61"/>
  <c r="U259" i="61"/>
  <c r="N36" i="63"/>
  <c r="U370" i="61"/>
  <c r="K45" i="76"/>
  <c r="O135" i="62"/>
  <c r="K197" i="73"/>
  <c r="K382" i="76"/>
  <c r="R340" i="78"/>
  <c r="K163" i="76"/>
  <c r="U352" i="61"/>
  <c r="K127" i="73"/>
  <c r="R55" i="78"/>
  <c r="O152" i="62"/>
  <c r="K61" i="73"/>
  <c r="K366" i="76"/>
  <c r="K367" i="76"/>
  <c r="R243" i="78"/>
  <c r="O73" i="62"/>
  <c r="K230" i="73"/>
  <c r="R112" i="78"/>
  <c r="L20" i="66"/>
  <c r="K248" i="76"/>
  <c r="O68" i="62"/>
  <c r="L12" i="65"/>
  <c r="K107" i="76"/>
  <c r="K240" i="76"/>
  <c r="R311" i="78"/>
  <c r="K210" i="73"/>
  <c r="R63" i="78"/>
  <c r="O28" i="62"/>
  <c r="O207" i="62"/>
  <c r="K33" i="73"/>
  <c r="K232" i="73"/>
  <c r="K304" i="76"/>
  <c r="K207" i="76"/>
  <c r="K400" i="76"/>
  <c r="R206" i="78"/>
  <c r="R274" i="78"/>
  <c r="K175" i="76"/>
  <c r="R105" i="78"/>
  <c r="O22" i="62"/>
  <c r="O150" i="62"/>
  <c r="N81" i="63"/>
  <c r="K140" i="73"/>
  <c r="K92" i="76"/>
  <c r="R72" i="78"/>
  <c r="K279" i="76"/>
  <c r="R22" i="78"/>
  <c r="R156" i="78"/>
  <c r="R346" i="78"/>
  <c r="N71" i="63"/>
  <c r="K36" i="73"/>
  <c r="K167" i="73"/>
  <c r="K77" i="76"/>
  <c r="K275" i="76"/>
  <c r="R239" i="78"/>
  <c r="K264" i="76"/>
  <c r="K391" i="76"/>
  <c r="R86" i="78"/>
  <c r="R347" i="78"/>
  <c r="R259" i="78"/>
  <c r="M14" i="72"/>
  <c r="N56" i="63"/>
  <c r="M26" i="72"/>
  <c r="K116" i="73"/>
  <c r="K226" i="73"/>
  <c r="K98" i="76"/>
  <c r="K286" i="76"/>
  <c r="R166" i="78"/>
  <c r="K231" i="76"/>
  <c r="K340" i="76"/>
  <c r="K450" i="76"/>
  <c r="R107" i="78"/>
  <c r="R354" i="78"/>
  <c r="R240" i="78"/>
  <c r="R352" i="78"/>
  <c r="M24" i="72"/>
  <c r="K115" i="76"/>
  <c r="K58" i="76"/>
  <c r="U95" i="61"/>
  <c r="U279" i="61"/>
  <c r="O63" i="62"/>
  <c r="K396" i="76"/>
  <c r="K140" i="76"/>
  <c r="K436" i="76"/>
  <c r="K22" i="73"/>
  <c r="O136" i="62"/>
  <c r="K181" i="73"/>
  <c r="O180" i="62"/>
  <c r="K182" i="73"/>
  <c r="R36" i="78"/>
  <c r="R41" i="78"/>
  <c r="O237" i="62"/>
  <c r="K48" i="76"/>
  <c r="R375" i="78"/>
  <c r="R27" i="78"/>
  <c r="O92" i="62"/>
  <c r="K49" i="73"/>
  <c r="K361" i="76"/>
  <c r="R153" i="78"/>
  <c r="K135" i="76"/>
  <c r="R250" i="78"/>
  <c r="O238" i="62"/>
  <c r="K66" i="73"/>
  <c r="K50" i="76"/>
  <c r="K377" i="76"/>
  <c r="K424" i="76"/>
  <c r="R282" i="78"/>
  <c r="R328" i="78"/>
  <c r="R167" i="78"/>
  <c r="O40" i="62"/>
  <c r="O167" i="62"/>
  <c r="K164" i="73"/>
  <c r="K122" i="76"/>
  <c r="K309" i="76"/>
  <c r="R77" i="78"/>
  <c r="R180" i="78"/>
  <c r="O19" i="64"/>
  <c r="K55" i="73"/>
  <c r="K95" i="76"/>
  <c r="K330" i="76"/>
  <c r="K282" i="76"/>
  <c r="K427" i="76"/>
  <c r="R147" i="78"/>
  <c r="R277" i="78"/>
  <c r="N74" i="63"/>
  <c r="K20" i="73"/>
  <c r="K134" i="73"/>
  <c r="L15" i="74"/>
  <c r="K341" i="76"/>
  <c r="R260" i="78"/>
  <c r="K358" i="76"/>
  <c r="R16" i="78"/>
  <c r="R150" i="78"/>
  <c r="R262" i="78"/>
  <c r="R370" i="78"/>
  <c r="R130" i="78"/>
  <c r="R332" i="78"/>
  <c r="D29" i="88"/>
  <c r="K335" i="76"/>
  <c r="R31" i="59"/>
  <c r="L38" i="58"/>
  <c r="O41" i="62"/>
  <c r="K422" i="76"/>
  <c r="K136" i="76"/>
  <c r="U265" i="61"/>
  <c r="R92" i="78"/>
  <c r="U284" i="61"/>
  <c r="K70" i="73"/>
  <c r="U268" i="61"/>
  <c r="U303" i="61"/>
  <c r="U283" i="61"/>
  <c r="U152" i="61"/>
  <c r="K129" i="76"/>
  <c r="K33" i="76"/>
  <c r="L39" i="58"/>
  <c r="R173" i="78"/>
  <c r="R40" i="78"/>
  <c r="O134" i="62"/>
  <c r="R28" i="59"/>
  <c r="K220" i="73"/>
  <c r="U301" i="61"/>
  <c r="O23" i="62"/>
  <c r="N49" i="63"/>
  <c r="R350" i="78"/>
  <c r="R266" i="78"/>
  <c r="L22" i="58"/>
  <c r="U81" i="61"/>
  <c r="U320" i="61"/>
  <c r="O187" i="62"/>
  <c r="K233" i="73"/>
  <c r="U216" i="61"/>
  <c r="O107" i="62"/>
  <c r="U375" i="61"/>
  <c r="R98" i="78"/>
  <c r="L46" i="58"/>
  <c r="U208" i="61"/>
  <c r="K443" i="76"/>
  <c r="U257" i="61"/>
  <c r="U206" i="61"/>
  <c r="R99" i="78"/>
  <c r="O231" i="62"/>
  <c r="R50" i="59"/>
  <c r="O102" i="62"/>
  <c r="R15" i="78"/>
  <c r="K35" i="76"/>
  <c r="L61" i="58"/>
  <c r="K351" i="76"/>
  <c r="O145" i="62"/>
  <c r="R75" i="78"/>
  <c r="R20" i="59"/>
  <c r="N52" i="63"/>
  <c r="K147" i="76"/>
  <c r="O239" i="62"/>
  <c r="K227" i="76"/>
  <c r="N57" i="63"/>
  <c r="R137" i="78"/>
  <c r="U155" i="61"/>
  <c r="K89" i="73"/>
  <c r="N40" i="63"/>
  <c r="N41" i="63"/>
  <c r="K343" i="76"/>
  <c r="R60" i="78"/>
  <c r="K224" i="73"/>
  <c r="U385" i="61"/>
  <c r="K307" i="76"/>
  <c r="R356" i="78"/>
  <c r="N11" i="63"/>
  <c r="K54" i="76"/>
  <c r="O14" i="62"/>
  <c r="K170" i="76"/>
  <c r="R18" i="59"/>
  <c r="U231" i="61"/>
  <c r="N76" i="63"/>
  <c r="U378" i="61"/>
  <c r="K161" i="76"/>
  <c r="R171" i="78"/>
  <c r="K82" i="76"/>
  <c r="U254" i="61"/>
  <c r="U258" i="61"/>
  <c r="K44" i="73"/>
  <c r="O32" i="62"/>
  <c r="R96" i="78"/>
  <c r="K202" i="73"/>
  <c r="O170" i="62"/>
  <c r="K244" i="76"/>
  <c r="R351" i="78"/>
  <c r="R286" i="78"/>
  <c r="M30" i="72"/>
  <c r="K143" i="76"/>
  <c r="O83" i="62"/>
  <c r="K237" i="76"/>
  <c r="K229" i="76"/>
  <c r="S20" i="71"/>
  <c r="R139" i="78"/>
  <c r="R376" i="78"/>
  <c r="K203" i="73"/>
  <c r="R333" i="78"/>
  <c r="R104" i="78"/>
  <c r="K10" i="81"/>
  <c r="K116" i="76"/>
  <c r="K249" i="76"/>
  <c r="R121" i="78"/>
  <c r="K93" i="76"/>
  <c r="L44" i="58"/>
  <c r="U242" i="61"/>
  <c r="K137" i="76"/>
  <c r="U147" i="61"/>
  <c r="O234" i="62"/>
  <c r="U96" i="61"/>
  <c r="U228" i="61"/>
  <c r="U179" i="61"/>
  <c r="U86" i="61"/>
  <c r="K85" i="73"/>
  <c r="K144" i="73"/>
  <c r="K201" i="73"/>
  <c r="U327" i="61"/>
  <c r="U379" i="61"/>
  <c r="K14" i="67"/>
  <c r="O99" i="62"/>
  <c r="O103" i="62"/>
  <c r="N63" i="63"/>
  <c r="O84" i="62"/>
  <c r="U176" i="61"/>
  <c r="K387" i="76"/>
  <c r="K445" i="76"/>
  <c r="K172" i="73"/>
  <c r="K51" i="73"/>
  <c r="O64" i="62"/>
  <c r="K272" i="76"/>
  <c r="R359" i="78"/>
  <c r="U139" i="61"/>
  <c r="N26" i="63"/>
  <c r="K47" i="76"/>
  <c r="U248" i="61"/>
  <c r="R169" i="78"/>
  <c r="O118" i="62"/>
  <c r="K125" i="73"/>
  <c r="L19" i="58"/>
  <c r="U337" i="61"/>
  <c r="K165" i="76"/>
  <c r="U123" i="61"/>
  <c r="R197" i="78"/>
  <c r="U125" i="61"/>
  <c r="O212" i="62"/>
  <c r="K352" i="76"/>
  <c r="U340" i="61"/>
  <c r="N22" i="63"/>
  <c r="K171" i="73"/>
  <c r="R148" i="78"/>
  <c r="U382" i="61"/>
  <c r="K454" i="76"/>
  <c r="K205" i="76"/>
  <c r="U288" i="61"/>
  <c r="O44" i="62"/>
  <c r="K155" i="73"/>
  <c r="K16" i="73"/>
  <c r="R308" i="78"/>
  <c r="K103" i="73"/>
  <c r="U159" i="61"/>
  <c r="R247" i="78"/>
  <c r="L19" i="66"/>
  <c r="R261" i="78"/>
  <c r="U275" i="61"/>
  <c r="R134" i="78"/>
  <c r="N28" i="63"/>
  <c r="R19" i="78"/>
  <c r="K457" i="76"/>
  <c r="U40" i="61"/>
  <c r="R124" i="78"/>
  <c r="R209" i="78"/>
  <c r="K166" i="76"/>
  <c r="R54" i="59"/>
  <c r="O66" i="62"/>
  <c r="R273" i="78"/>
  <c r="R203" i="78"/>
  <c r="K128" i="73"/>
  <c r="R144" i="78"/>
  <c r="K109" i="76"/>
  <c r="N13" i="63"/>
  <c r="K419" i="76"/>
  <c r="L15" i="65"/>
  <c r="K250" i="76"/>
  <c r="R115" i="78"/>
  <c r="O18" i="62"/>
  <c r="K318" i="76"/>
  <c r="N58" i="63"/>
  <c r="R211" i="78"/>
  <c r="O94" i="62"/>
  <c r="U274" i="61"/>
  <c r="L54" i="58"/>
  <c r="K413" i="76"/>
  <c r="N21" i="63"/>
  <c r="K182" i="76"/>
  <c r="U266" i="61"/>
  <c r="R84" i="78"/>
  <c r="R42" i="59"/>
  <c r="U54" i="61"/>
  <c r="U213" i="61"/>
  <c r="L56" i="58"/>
  <c r="R377" i="78"/>
  <c r="R218" i="78"/>
  <c r="M11" i="72"/>
  <c r="K119" i="76"/>
  <c r="U182" i="61"/>
  <c r="L22" i="66"/>
  <c r="O221" i="62"/>
  <c r="O130" i="62"/>
  <c r="K159" i="76"/>
  <c r="U321" i="61"/>
  <c r="U381" i="61"/>
  <c r="R365" i="78"/>
  <c r="U142" i="61"/>
  <c r="K154" i="76"/>
  <c r="U173" i="61"/>
  <c r="U72" i="61"/>
  <c r="K157" i="76"/>
  <c r="O124" i="62"/>
  <c r="R21" i="59"/>
  <c r="U345" i="61"/>
  <c r="K365" i="76"/>
  <c r="R306" i="78"/>
  <c r="R16" i="59"/>
  <c r="U111" i="61"/>
  <c r="U151" i="61"/>
  <c r="O38" i="62"/>
  <c r="K200" i="76"/>
  <c r="K151" i="73"/>
  <c r="U80" i="61"/>
  <c r="O121" i="62"/>
  <c r="K109" i="73"/>
  <c r="K23" i="73"/>
  <c r="O137" i="62"/>
  <c r="U144" i="61"/>
  <c r="O42" i="62"/>
  <c r="K86" i="73"/>
  <c r="N19" i="63"/>
  <c r="K437" i="76"/>
  <c r="U149" i="61"/>
  <c r="O197" i="62"/>
  <c r="M21" i="72"/>
  <c r="O89" i="62"/>
  <c r="K458" i="76"/>
  <c r="R271" i="78"/>
  <c r="R116" i="78"/>
  <c r="K67" i="73"/>
  <c r="O16" i="62"/>
  <c r="K13" i="73"/>
  <c r="K243" i="76"/>
  <c r="R198" i="78"/>
  <c r="L23" i="66"/>
  <c r="R30" i="78"/>
  <c r="K234" i="73"/>
  <c r="O37" i="62"/>
  <c r="K137" i="73"/>
  <c r="K198" i="76"/>
  <c r="R319" i="78"/>
  <c r="K461" i="76"/>
  <c r="O120" i="62"/>
  <c r="M34" i="72"/>
  <c r="K104" i="76"/>
  <c r="K183" i="76"/>
  <c r="R83" i="78"/>
  <c r="R246" i="78"/>
  <c r="K338" i="76"/>
  <c r="U384" i="61"/>
  <c r="O223" i="62"/>
  <c r="K87" i="73"/>
  <c r="K196" i="76"/>
  <c r="K255" i="76"/>
  <c r="R126" i="78"/>
  <c r="R322" i="78"/>
  <c r="S31" i="71"/>
  <c r="K378" i="76"/>
  <c r="K432" i="76"/>
  <c r="L48" i="58"/>
  <c r="U245" i="61"/>
  <c r="R161" i="78"/>
  <c r="U42" i="61"/>
  <c r="O174" i="62"/>
  <c r="R380" i="78"/>
  <c r="U140" i="61"/>
  <c r="O62" i="62"/>
  <c r="K135" i="73"/>
  <c r="K132" i="73"/>
  <c r="K65" i="73"/>
  <c r="U92" i="61"/>
  <c r="O80" i="62"/>
  <c r="U175" i="61"/>
  <c r="R43" i="59"/>
  <c r="S25" i="71"/>
  <c r="R140" i="78"/>
  <c r="K130" i="76"/>
  <c r="K213" i="73"/>
  <c r="K46" i="73"/>
  <c r="U78" i="61"/>
  <c r="O220" i="62"/>
  <c r="O11" i="64"/>
  <c r="O149" i="62"/>
  <c r="U101" i="61"/>
  <c r="K434" i="76"/>
  <c r="K323" i="76"/>
  <c r="K292" i="76"/>
  <c r="O97" i="62"/>
  <c r="K417" i="76"/>
  <c r="R149" i="78"/>
  <c r="U297" i="61"/>
  <c r="K93" i="73"/>
  <c r="K74" i="73"/>
  <c r="K79" i="73"/>
  <c r="O189" i="62"/>
  <c r="O43" i="62"/>
  <c r="K71" i="76"/>
  <c r="R325" i="78"/>
  <c r="K102" i="76"/>
  <c r="K88" i="76"/>
  <c r="O241" i="62"/>
  <c r="R128" i="78"/>
  <c r="R195" i="78"/>
  <c r="R187" i="78"/>
  <c r="O191" i="62"/>
  <c r="K176" i="73"/>
  <c r="R90" i="78"/>
  <c r="K456" i="76"/>
  <c r="R358" i="78"/>
  <c r="R51" i="78"/>
  <c r="O114" i="62"/>
  <c r="K27" i="73"/>
  <c r="K146" i="76"/>
  <c r="K364" i="76"/>
  <c r="R264" i="78"/>
  <c r="N35" i="63"/>
  <c r="K113" i="73"/>
  <c r="K41" i="76"/>
  <c r="K438" i="76"/>
  <c r="K246" i="76"/>
  <c r="R13" i="78"/>
  <c r="R293" i="78"/>
  <c r="R331" i="78"/>
  <c r="N38" i="63"/>
  <c r="K58" i="73"/>
  <c r="K206" i="73"/>
  <c r="K152" i="76"/>
  <c r="R108" i="78"/>
  <c r="K285" i="76"/>
  <c r="K430" i="76"/>
  <c r="R188" i="78"/>
  <c r="R222" i="78"/>
  <c r="K148" i="76"/>
  <c r="R343" i="78"/>
  <c r="K208" i="76"/>
  <c r="K125" i="76"/>
  <c r="U261" i="61"/>
  <c r="K344" i="76"/>
  <c r="K209" i="76"/>
  <c r="U217" i="61"/>
  <c r="K305" i="76"/>
  <c r="U253" i="61"/>
  <c r="K252" i="76"/>
  <c r="S15" i="71"/>
  <c r="K37" i="76"/>
  <c r="K184" i="73"/>
  <c r="O203" i="62"/>
  <c r="U348" i="61"/>
  <c r="R120" i="78"/>
  <c r="K403" i="76"/>
  <c r="U372" i="61"/>
  <c r="K74" i="76"/>
  <c r="R132" i="78"/>
  <c r="L16" i="74"/>
  <c r="K431" i="76"/>
  <c r="R234" i="78"/>
  <c r="K149" i="73"/>
  <c r="R158" i="78"/>
  <c r="R50" i="78"/>
  <c r="R367" i="78"/>
  <c r="K97" i="73"/>
  <c r="K177" i="76"/>
  <c r="R300" i="78"/>
  <c r="K273" i="76"/>
  <c r="O232" i="62"/>
  <c r="O157" i="62"/>
  <c r="O24" i="64"/>
  <c r="R251" i="78"/>
  <c r="U100" i="61"/>
  <c r="R111" i="78"/>
  <c r="K138" i="73"/>
  <c r="U57" i="61"/>
  <c r="K368" i="76"/>
  <c r="R228" i="78"/>
  <c r="R232" i="78"/>
  <c r="U113" i="61"/>
  <c r="U351" i="61"/>
  <c r="K326" i="76"/>
  <c r="S24" i="71"/>
  <c r="N61" i="63"/>
  <c r="K179" i="73"/>
  <c r="K187" i="76"/>
  <c r="S27" i="71"/>
  <c r="K291" i="76"/>
  <c r="R162" i="78"/>
  <c r="U366" i="61"/>
  <c r="K219" i="73"/>
  <c r="K442" i="76"/>
  <c r="K223" i="73"/>
  <c r="K174" i="76"/>
  <c r="R118" i="78"/>
  <c r="O210" i="62"/>
  <c r="K152" i="73"/>
  <c r="K395" i="76"/>
  <c r="K376" i="76"/>
  <c r="R168" i="78"/>
  <c r="R11" i="78"/>
  <c r="R28" i="78"/>
  <c r="U264" i="61"/>
  <c r="O159" i="62"/>
  <c r="K257" i="76"/>
  <c r="R229" i="78"/>
  <c r="K259" i="76"/>
  <c r="U12" i="61"/>
  <c r="U130" i="61"/>
  <c r="U180" i="61"/>
  <c r="R337" i="78"/>
  <c r="U22" i="61"/>
  <c r="K429" i="76"/>
  <c r="O50" i="62"/>
  <c r="R236" i="78"/>
  <c r="K112" i="76"/>
  <c r="K217" i="76"/>
  <c r="R56" i="78"/>
  <c r="R182" i="78"/>
  <c r="K229" i="73"/>
  <c r="K15" i="73"/>
  <c r="O123" i="62"/>
  <c r="R38" i="78"/>
  <c r="O101" i="62"/>
  <c r="K158" i="76"/>
  <c r="R192" i="78"/>
  <c r="O59" i="62"/>
  <c r="K13" i="76"/>
  <c r="K11" i="81"/>
  <c r="K210" i="76"/>
  <c r="R135" i="78"/>
  <c r="O230" i="62"/>
  <c r="K170" i="73"/>
  <c r="K80" i="76"/>
  <c r="K213" i="76"/>
  <c r="R89" i="78"/>
  <c r="R334" i="78"/>
  <c r="U343" i="61"/>
  <c r="O181" i="62"/>
  <c r="R348" i="78"/>
  <c r="K31" i="76"/>
  <c r="R44" i="78"/>
  <c r="O24" i="62"/>
  <c r="R258" i="78"/>
  <c r="U120" i="61"/>
  <c r="O133" i="62"/>
  <c r="K51" i="76"/>
  <c r="O19" i="62"/>
  <c r="O119" i="62"/>
  <c r="R233" i="78"/>
  <c r="K145" i="76"/>
  <c r="N14" i="63"/>
  <c r="K254" i="76"/>
  <c r="U222" i="61"/>
  <c r="M31" i="72"/>
  <c r="U369" i="61"/>
  <c r="K177" i="73"/>
  <c r="O235" i="62"/>
  <c r="K295" i="76"/>
  <c r="K146" i="73"/>
  <c r="K370" i="76"/>
  <c r="O95" i="62"/>
  <c r="K68" i="76"/>
  <c r="R170" i="78"/>
  <c r="O226" i="62"/>
  <c r="K22" i="76"/>
  <c r="K228" i="76"/>
  <c r="R181" i="78"/>
  <c r="R295" i="78"/>
  <c r="K39" i="73"/>
  <c r="K134" i="76"/>
  <c r="R54" i="78"/>
  <c r="K412" i="76"/>
  <c r="R204" i="78"/>
  <c r="R19" i="59"/>
  <c r="K78" i="73"/>
  <c r="K173" i="73"/>
  <c r="U371" i="61"/>
  <c r="K123" i="76"/>
  <c r="K455" i="76"/>
  <c r="R299" i="78"/>
  <c r="O86" i="62"/>
  <c r="S30" i="71"/>
  <c r="K73" i="76"/>
  <c r="L18" i="74"/>
  <c r="K75" i="76"/>
  <c r="O115" i="62"/>
  <c r="K154" i="73"/>
  <c r="U158" i="61"/>
  <c r="K43" i="73"/>
  <c r="R155" i="78"/>
  <c r="U194" i="61"/>
  <c r="R48" i="59"/>
  <c r="K59" i="73"/>
  <c r="R230" i="78"/>
  <c r="K84" i="76"/>
  <c r="K235" i="73"/>
  <c r="U241" i="61"/>
  <c r="R37" i="78"/>
  <c r="K218" i="76"/>
  <c r="M36" i="72"/>
  <c r="U122" i="61"/>
  <c r="K19" i="73"/>
  <c r="K180" i="76"/>
  <c r="R245" i="78"/>
  <c r="L16" i="65"/>
  <c r="O87" i="62"/>
  <c r="R15" i="59"/>
  <c r="O139" i="62"/>
  <c r="K163" i="73"/>
  <c r="K293" i="76"/>
  <c r="K130" i="73"/>
  <c r="N69" i="63"/>
  <c r="O126" i="62"/>
  <c r="R185" i="78"/>
  <c r="U330" i="61"/>
  <c r="K399" i="76"/>
  <c r="K160" i="76"/>
  <c r="N47" i="63"/>
  <c r="R360" i="78"/>
  <c r="R361" i="78"/>
  <c r="U354" i="61"/>
  <c r="N31" i="63"/>
  <c r="K200" i="73"/>
  <c r="R193" i="78"/>
  <c r="R113" i="78"/>
  <c r="D37" i="88"/>
  <c r="R215" i="78"/>
  <c r="O132" i="62"/>
  <c r="K52" i="73"/>
  <c r="K359" i="76"/>
  <c r="K388" i="76"/>
  <c r="R210" i="78"/>
  <c r="N53" i="63"/>
  <c r="K131" i="73"/>
  <c r="K113" i="76"/>
  <c r="R97" i="78"/>
  <c r="K319" i="76"/>
  <c r="R31" i="78"/>
  <c r="R165" i="78"/>
  <c r="R349" i="78"/>
  <c r="O23" i="64"/>
  <c r="K80" i="73"/>
  <c r="K26" i="76"/>
  <c r="K178" i="76"/>
  <c r="R341" i="78"/>
  <c r="K303" i="76"/>
  <c r="R35" i="78"/>
  <c r="R242" i="78"/>
  <c r="R280" i="78"/>
  <c r="K12" i="81"/>
  <c r="U75" i="61"/>
  <c r="K60" i="76"/>
  <c r="O201" i="62"/>
  <c r="K70" i="76"/>
  <c r="K192" i="73"/>
  <c r="U185" i="61"/>
  <c r="O183" i="62"/>
  <c r="K354" i="76"/>
  <c r="R371" i="78"/>
  <c r="U271" i="61"/>
  <c r="O14" i="64"/>
  <c r="K105" i="73"/>
  <c r="U197" i="61"/>
  <c r="R67" i="78"/>
  <c r="R47" i="59"/>
  <c r="K421" i="76"/>
  <c r="K150" i="76"/>
  <c r="K386" i="76"/>
  <c r="K215" i="73"/>
  <c r="K99" i="73"/>
  <c r="K193" i="73"/>
  <c r="R35" i="59"/>
  <c r="R78" i="78"/>
  <c r="R220" i="78"/>
  <c r="K15" i="76"/>
  <c r="K288" i="76"/>
  <c r="O15" i="62"/>
  <c r="K101" i="73"/>
  <c r="K13" i="81"/>
  <c r="L24" i="66"/>
  <c r="K261" i="76"/>
  <c r="R315" i="78"/>
  <c r="O200" i="62"/>
  <c r="K194" i="73"/>
  <c r="K418" i="76"/>
  <c r="L14" i="66"/>
  <c r="K131" i="76"/>
  <c r="K337" i="76"/>
  <c r="R183" i="78"/>
  <c r="L17" i="66"/>
  <c r="K44" i="76"/>
  <c r="K232" i="76"/>
  <c r="K322" i="76"/>
  <c r="R53" i="78"/>
  <c r="R298" i="78"/>
  <c r="U195" i="61"/>
  <c r="K47" i="73"/>
  <c r="U309" i="61"/>
  <c r="U295" i="61"/>
  <c r="L55" i="58"/>
  <c r="K235" i="76"/>
  <c r="L32" i="58"/>
  <c r="K108" i="76"/>
  <c r="D19" i="88"/>
  <c r="U25" i="61"/>
  <c r="K345" i="76"/>
  <c r="U252" i="61"/>
  <c r="R25" i="59"/>
  <c r="U74" i="61"/>
  <c r="R252" i="78"/>
  <c r="U281" i="61"/>
  <c r="K126" i="76"/>
  <c r="U324" i="61"/>
  <c r="R109" i="78"/>
  <c r="K405" i="76"/>
  <c r="K18" i="73"/>
  <c r="K127" i="76"/>
  <c r="K312" i="76"/>
  <c r="K256" i="76"/>
  <c r="K328" i="76"/>
  <c r="O70" i="62"/>
  <c r="R339" i="78"/>
  <c r="K439" i="76"/>
  <c r="U390" i="61"/>
  <c r="K128" i="76"/>
  <c r="K63" i="76"/>
  <c r="N24" i="63"/>
  <c r="R287" i="78"/>
  <c r="R268" i="78"/>
  <c r="M23" i="72"/>
  <c r="K149" i="76"/>
  <c r="K355" i="76"/>
  <c r="R219" i="78"/>
  <c r="S14" i="71"/>
  <c r="K62" i="76"/>
  <c r="K195" i="76"/>
  <c r="R71" i="78"/>
  <c r="R316" i="78"/>
  <c r="O67" i="62"/>
  <c r="U141" i="61"/>
  <c r="K415" i="76"/>
  <c r="U389" i="61"/>
  <c r="K188" i="76"/>
  <c r="R136" i="78"/>
  <c r="K425" i="76"/>
  <c r="D12" i="88"/>
  <c r="K320" i="76"/>
  <c r="O88" i="62"/>
  <c r="O196" i="62"/>
  <c r="U238" i="61"/>
  <c r="S23" i="71"/>
  <c r="R82" i="78"/>
  <c r="O60" i="62"/>
  <c r="K289" i="76"/>
  <c r="K96" i="73"/>
  <c r="O190" i="62"/>
  <c r="K173" i="76"/>
  <c r="U167" i="61"/>
  <c r="O216" i="62"/>
  <c r="K342" i="76"/>
  <c r="R80" i="78"/>
  <c r="O125" i="62"/>
  <c r="K65" i="76"/>
  <c r="K241" i="76"/>
  <c r="K122" i="73"/>
  <c r="K346" i="76"/>
  <c r="K283" i="76"/>
  <c r="N50" i="63"/>
  <c r="K201" i="76"/>
  <c r="R101" i="78"/>
  <c r="K17" i="73"/>
  <c r="L12" i="74"/>
  <c r="K221" i="76"/>
  <c r="K373" i="76"/>
  <c r="R237" i="78"/>
  <c r="S35" i="71"/>
  <c r="K451" i="76"/>
  <c r="K394" i="76"/>
  <c r="R186" i="78"/>
  <c r="U163" i="61"/>
  <c r="R154" i="78"/>
  <c r="K79" i="76"/>
  <c r="U20" i="61"/>
  <c r="R100" i="78"/>
  <c r="R30" i="59"/>
  <c r="U305" i="61"/>
  <c r="K356" i="76"/>
  <c r="N79" i="63"/>
  <c r="O15" i="64"/>
  <c r="U315" i="61"/>
  <c r="R288" i="78"/>
  <c r="U221" i="61"/>
  <c r="R41" i="59"/>
  <c r="L19" i="65"/>
  <c r="U368" i="61"/>
  <c r="K220" i="76"/>
  <c r="O153" i="62"/>
  <c r="R213" i="78"/>
  <c r="R294" i="78"/>
  <c r="K32" i="76"/>
  <c r="R199" i="78"/>
  <c r="K57" i="73"/>
  <c r="K239" i="76"/>
  <c r="R163" i="78"/>
  <c r="O138" i="62"/>
  <c r="R17" i="78"/>
  <c r="R216" i="78"/>
  <c r="K392" i="76"/>
  <c r="M20" i="72"/>
  <c r="K225" i="76"/>
  <c r="K94" i="73"/>
  <c r="K384" i="76"/>
  <c r="K446" i="76"/>
  <c r="N18" i="63"/>
  <c r="K188" i="73"/>
  <c r="K267" i="76"/>
  <c r="R138" i="78"/>
  <c r="M28" i="72"/>
  <c r="R10" i="78"/>
  <c r="R12" i="78"/>
  <c r="D33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[All]}"/>
    <s v="{[Cheshbon KM].[Hie Peilut].[Peilut 7].&amp;[Kod_Peilut_L7_10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fi="14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<sst xmlns="http://schemas.openxmlformats.org/spreadsheetml/2006/main" count="11938" uniqueCount="3576">
  <si>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</si>
  <si>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</si>
  <si>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</si>
  <si>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</si>
  <si>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</si>
  <si>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</si>
  <si>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</si>
  <si>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</si>
  <si>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</si>
  <si>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</si>
  <si>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</si>
  <si>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</si>
  <si>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</si>
  <si>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</si>
  <si>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</si>
  <si>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</si>
  <si>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</si>
  <si>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</si>
  <si>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</si>
  <si>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</si>
  <si>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</si>
  <si>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</si>
  <si>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</si>
  <si>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</si>
  <si>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</si>
  <si>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</si>
  <si>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</si>
  <si>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</si>
  <si>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</si>
  <si>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</si>
  <si>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</si>
  <si>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</si>
  <si>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</si>
  <si>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</si>
  <si>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</si>
  <si>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</si>
  <si>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</si>
  <si>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</si>
  <si>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</si>
  <si>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</si>
  <si>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</si>
  <si>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</si>
  <si>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</si>
  <si>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</si>
  <si>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</si>
  <si>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</si>
  <si>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</si>
  <si>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</si>
  <si>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</si>
  <si>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</si>
  <si>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</si>
  <si>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</si>
  <si>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</si>
  <si>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</si>
  <si>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</si>
  <si>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</si>
  <si>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</si>
  <si>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</si>
  <si>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</si>
  <si>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</si>
  <si>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</si>
  <si>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</si>
  <si>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</si>
  <si>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</si>
  <si>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</si>
  <si>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</si>
  <si>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</si>
  <si>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</si>
  <si>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</si>
  <si>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</si>
  <si>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</si>
  <si>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</si>
  <si>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</si>
  <si>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</si>
  <si>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</si>
  <si>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</si>
  <si>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</si>
  <si>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</si>
  <si>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</si>
  <si>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</si>
  <si>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</si>
  <si>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</si>
  <si>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</si>
  <si>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</si>
  <si>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</si>
  <si>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</si>
  <si>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</si>
  <si>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</si>
  <si>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</si>
  <si>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</si>
  <si>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</si>
  <si>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</si>
  <si>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</si>
  <si>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</si>
  <si>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</si>
  <si>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</si>
  <si>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</si>
  <si>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</si>
  <si>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</si>
  <si>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</si>
  <si>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</si>
  <si>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</si>
  <si>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</si>
  <si>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</si>
  <si>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</si>
  <si>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</si>
  <si>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</si>
  <si>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</si>
  <si>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</si>
  <si>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</si>
  <si>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</si>
  <si>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</si>
  <si>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</si>
  <si>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</si>
  <si>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</si>
  <si>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</si>
  <si>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</si>
  <si>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</si>
  <si>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</si>
  <si>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</si>
  <si>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</si>
  <si>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</si>
  <si>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</si>
  <si>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</si>
  <si>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</si>
  <si>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</si>
  <si>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</si>
  <si>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</si>
  <si>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</si>
  <si>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</si>
  <si>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</si>
  <si>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</si>
  <si>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</si>
  <si>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</si>
  <si>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</si>
  <si>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</si>
  <si>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</si>
  <si>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</si>
  <si>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</si>
  <si>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</si>
  <si>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</si>
  <si>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</si>
  <si>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</si>
  <si>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</si>
  <si>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</si>
  <si>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</si>
  <si>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</si>
  <si>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</si>
  <si>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</si>
  <si>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</si>
  <si>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</si>
  <si>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</si>
  <si>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</si>
  <si>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</si>
  <si>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</si>
  <si>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</si>
  <si>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</si>
  <si>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</si>
  <si>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</si>
  <si>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</si>
  <si>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</si>
  <si>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</si>
  <si>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</si>
  <si>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</si>
  <si>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</si>
  <si>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</si>
  <si>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</si>
  <si>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</si>
  <si>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</si>
  <si>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</si>
  <si>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</si>
  <si>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</si>
  <si>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</si>
  <si>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</si>
  <si>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</si>
  <si>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</si>
  <si>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</si>
  <si>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</si>
  <si>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</si>
  <si>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</si>
  <si>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</si>
  <si>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</si>
  <si>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</si>
  <si>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</si>
  <si>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</si>
  <si>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</si>
  <si>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</si>
  <si>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</si>
  <si>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</si>
  <si>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</si>
  <si>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</si>
  <si>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</si>
  <si>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</si>
  <si>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</si>
  <si>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</si>
  <si>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</si>
  <si>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</si>
  <si>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</si>
  <si>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</si>
  <si>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</si>
  <si>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</si>
  <si>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</si>
  <si>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</si>
  <si>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</si>
  <si>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</si>
  <si>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</si>
  <si>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</si>
  <si>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</si>
  <si>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</si>
  <si>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</si>
  <si>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</si>
  <si>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</si>
  <si>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</si>
  <si>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</si>
  <si>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</si>
  <si>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</si>
  <si>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</si>
  <si>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</si>
  <si>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</si>
  <si>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</si>
  <si>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</si>
  <si>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</si>
  <si>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</si>
  <si>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</si>
  <si>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</si>
  <si>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</si>
  <si>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משלימה (מספר אוצר 659) - מסלול כללי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</si>
  <si>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</si>
  <si>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</si>
  <si>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</si>
  <si>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</si>
  <si>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</si>
  <si>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</si>
  <si>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</si>
  <si>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</si>
  <si>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</si>
  <si>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</si>
  <si>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</si>
  <si>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</si>
  <si>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</si>
  <si>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</si>
  <si>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</si>
  <si>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</si>
  <si>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</si>
  <si>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</si>
  <si>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</si>
  <si>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</si>
  <si>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</si>
  <si>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</si>
  <si>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</si>
  <si>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</si>
  <si>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</si>
  <si>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</si>
  <si>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</si>
  <si>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</si>
  <si>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</si>
  <si>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</si>
  <si>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</si>
  <si>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</si>
  <si>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</si>
  <si>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</si>
  <si>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</si>
  <si>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</si>
  <si>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</si>
  <si>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</si>
  <si>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</si>
  <si>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</si>
  <si>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</si>
  <si>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</si>
  <si>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</si>
  <si>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</si>
  <si>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</si>
  <si>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</si>
  <si>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</si>
  <si>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</si>
  <si>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</si>
  <si>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</si>
  <si>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</si>
  <si>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</si>
  <si>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</si>
  <si>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</si>
  <si>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</si>
  <si>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</si>
  <si>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</si>
  <si>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</si>
  <si>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</si>
  <si>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</si>
  <si>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</si>
  <si>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</si>
  <si>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</si>
  <si>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</si>
  <si>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</si>
  <si>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</si>
  <si>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</si>
  <si>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</si>
  <si>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</si>
  <si>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</si>
  <si>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</si>
  <si>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</si>
  <si>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</si>
  <si>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</si>
  <si>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</si>
  <si>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</si>
  <si>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</si>
  <si>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</si>
  <si>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</si>
  <si>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</si>
  <si>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</si>
  <si>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</si>
  <si>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</si>
  <si>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</si>
  <si>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</si>
  <si>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</si>
  <si>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</si>
  <si>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</si>
  <si>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</si>
  <si>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</si>
  <si>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</si>
  <si>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</si>
  <si>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</si>
  <si>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</si>
  <si>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</si>
  <si>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</si>
  <si>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</si>
  <si>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</si>
  <si>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</si>
  <si>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</si>
  <si>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</si>
  <si>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</si>
  <si>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</si>
  <si>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</si>
  <si>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</si>
  <si>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</si>
  <si>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</si>
  <si>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</si>
  <si>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</si>
  <si>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</si>
  <si>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</si>
  <si>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</si>
  <si>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</si>
  <si>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</si>
  <si>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</si>
  <si>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</si>
  <si>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</si>
  <si>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</si>
  <si>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</si>
  <si>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</si>
  <si>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</si>
  <si>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</si>
  <si>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</si>
  <si>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</si>
  <si>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</si>
  <si>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</si>
  <si>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</si>
  <si>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</si>
  <si>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</si>
  <si>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</si>
  <si>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</si>
  <si>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</si>
  <si>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</si>
  <si>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</si>
  <si>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</si>
  <si>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</si>
  <si>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</si>
  <si>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</si>
  <si>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</si>
  <si>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</si>
  <si>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</si>
  <si>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</si>
  <si>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</si>
  <si>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</si>
  <si>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</si>
  <si>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</si>
  <si>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</si>
  <si>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</si>
  <si>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</si>
  <si>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</si>
  <si>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</si>
  <si>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</si>
  <si>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</si>
  <si>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</si>
  <si>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</si>
  <si>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</si>
  <si>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</si>
  <si>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</si>
  <si>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</si>
  <si>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</si>
  <si>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</si>
  <si>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</si>
  <si>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</si>
  <si>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</si>
  <si>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</si>
  <si>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</si>
  <si>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</si>
  <si>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</si>
  <si>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</si>
  <si>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</si>
  <si>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</si>
  <si>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</si>
  <si>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</si>
  <si>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</si>
  <si>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</si>
  <si>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</si>
  <si>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</si>
  <si>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</si>
  <si>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</si>
  <si>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</si>
  <si>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</si>
  <si>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</si>
  <si>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</si>
  <si>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</si>
  <si>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</si>
  <si>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</si>
  <si>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</si>
  <si>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</si>
  <si>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</si>
  <si>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</si>
  <si>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</si>
  <si>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</si>
  <si>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</si>
  <si>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</si>
  <si>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</si>
  <si>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</si>
  <si>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</si>
  <si>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</si>
  <si>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</si>
  <si>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</si>
  <si>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</si>
  <si>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</si>
  <si>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</si>
  <si>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</si>
  <si>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</si>
  <si>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</si>
  <si>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</si>
  <si>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</si>
  <si>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</si>
  <si>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</si>
  <si>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</si>
  <si>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</si>
  <si>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</si>
  <si>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</si>
  <si>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</si>
  <si>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</si>
  <si>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</si>
  <si>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</si>
  <si>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</si>
  <si>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</si>
  <si>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</si>
  <si>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</si>
  <si>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</si>
  <si>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</si>
  <si>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</si>
  <si>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</si>
  <si>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</si>
  <si>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</si>
  <si>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</si>
  <si>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</si>
  <si>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</si>
  <si>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</si>
  <si>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</si>
  <si>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</si>
  <si>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</si>
  <si>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</si>
  <si>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</si>
  <si>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</si>
  <si>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</si>
  <si>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</si>
  <si>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</si>
  <si>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</si>
  <si>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</si>
  <si>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</si>
  <si>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</si>
  <si>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</si>
  <si>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</si>
  <si>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</si>
  <si>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</si>
  <si>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</si>
  <si>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</si>
  <si>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</si>
  <si>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</si>
  <si>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</si>
  <si>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</si>
  <si>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</si>
  <si>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</si>
  <si>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</si>
  <si>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</si>
  <si>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</si>
  <si>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</si>
  <si>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</si>
  <si>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</si>
  <si>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</si>
  <si>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</si>
  <si>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</si>
  <si>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</si>
  <si>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</si>
  <si>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</si>
  <si>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</si>
  <si>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</si>
  <si>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</si>
  <si>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</si>
  <si>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</si>
  <si>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</si>
  <si>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</si>
  <si>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</si>
  <si>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</si>
  <si>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</si>
  <si>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</si>
  <si>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</si>
  <si>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</si>
  <si>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</si>
  <si>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</si>
  <si>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</si>
  <si>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</si>
  <si>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</si>
  <si>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</si>
  <si>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</si>
  <si>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</si>
  <si>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</si>
  <si>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</si>
  <si>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</si>
  <si>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</si>
  <si>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</si>
  <si>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</si>
  <si>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</si>
  <si>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</si>
  <si>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</si>
  <si>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</si>
  <si>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</si>
  <si>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</si>
  <si>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</si>
  <si>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</si>
  <si>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</si>
  <si>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</si>
  <si>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</si>
  <si>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</si>
  <si>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</si>
  <si>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</si>
  <si>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</si>
  <si>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</si>
  <si>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</si>
  <si>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</si>
  <si>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</si>
  <si>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</si>
  <si>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</si>
  <si>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</si>
  <si>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</si>
  <si>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</si>
  <si>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</si>
  <si>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</si>
  <si>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</si>
  <si>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</si>
  <si>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</si>
  <si>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</si>
  <si>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</si>
  <si>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</si>
  <si>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</si>
  <si>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</si>
  <si>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</si>
  <si>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</si>
  <si>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</si>
  <si>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</si>
  <si>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</si>
  <si>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</si>
  <si>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</si>
  <si>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</si>
  <si>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</si>
  <si>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</si>
  <si>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</si>
  <si>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</si>
  <si>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</si>
  <si>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</si>
  <si>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</si>
  <si>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</si>
  <si>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</si>
  <si>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</si>
  <si>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</si>
  <si>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</si>
  <si>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</si>
  <si>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</si>
  <si>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</si>
  <si>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</si>
  <si>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</si>
  <si>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</si>
  <si>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</si>
  <si>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</si>
  <si>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</si>
  <si>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</si>
  <si>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</si>
  <si>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</si>
  <si>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</si>
  <si>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</si>
  <si>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</si>
  <si>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</si>
  <si>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</si>
  <si>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</si>
  <si>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</si>
  <si>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</si>
  <si>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</si>
  <si>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</si>
  <si>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</si>
  <si>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</si>
  <si>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</si>
  <si>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</si>
  <si>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</si>
  <si>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</si>
  <si>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</si>
  <si>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</si>
  <si>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</si>
  <si>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</si>
  <si>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</si>
  <si>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</si>
  <si>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</si>
  <si>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</si>
  <si>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</si>
  <si>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</si>
  <si>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</si>
  <si>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</si>
  <si>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</si>
  <si>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</si>
  <si>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</si>
  <si>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</si>
  <si>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</si>
  <si>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</si>
  <si>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</si>
  <si>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</si>
  <si>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</si>
  <si>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</si>
  <si>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</si>
  <si>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</si>
  <si>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</si>
  <si>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</si>
  <si>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</si>
  <si>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</si>
  <si>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</si>
  <si>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</si>
  <si>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</si>
  <si>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</si>
  <si>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</si>
  <si>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</si>
  <si>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</si>
  <si>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</si>
  <si>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</si>
  <si>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</si>
  <si>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</si>
  <si>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</si>
  <si>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</si>
  <si>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</si>
  <si>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</si>
  <si>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</si>
  <si>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</si>
  <si>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</si>
  <si>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</si>
  <si>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</si>
  <si>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</si>
  <si>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</si>
  <si>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</si>
  <si>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</si>
  <si>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</si>
  <si>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</si>
  <si>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</si>
  <si>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</si>
  <si>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</si>
  <si>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</si>
  <si>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</si>
  <si>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</si>
  <si>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</si>
  <si>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</si>
  <si>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</si>
  <si>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</si>
  <si>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</si>
  <si>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</si>
  <si>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</si>
  <si>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</si>
  <si>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</si>
  <si>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</si>
  <si>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</si>
  <si>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</si>
  <si>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</si>
  <si>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</si>
  <si>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</si>
  <si>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</si>
  <si>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</si>
  <si>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</si>
  <si>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</si>
  <si>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</si>
  <si>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</si>
  <si>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</si>
  <si>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</si>
  <si>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</si>
  <si>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</si>
  <si>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</si>
  <si>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</si>
  <si>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</si>
  <si>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</si>
  <si>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</si>
  <si>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</si>
  <si>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</si>
  <si>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</si>
  <si>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</si>
  <si>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</si>
  <si>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</si>
  <si>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</si>
  <si>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</si>
  <si>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</si>
  <si>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</si>
  <si>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</si>
  <si>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</si>
  <si>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</si>
  <si>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</si>
  <si>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</si>
  <si>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</si>
  <si>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</si>
  <si>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</si>
  <si>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</si>
  <si>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</si>
  <si>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</si>
  <si>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</si>
  <si>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</si>
  <si>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</si>
  <si>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</si>
  <si>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</si>
  <si>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</si>
  <si>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</si>
  <si>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</si>
  <si>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</si>
  <si>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</si>
  <si>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</si>
  <si>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</si>
  <si>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</si>
  <si>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</si>
  <si>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</si>
  <si>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</si>
  <si>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</si>
  <si>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</si>
  <si>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</si>
  <si>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</si>
  <si>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</si>
  <si>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</si>
  <si>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</si>
  <si>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</si>
  <si>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</si>
  <si>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</si>
  <si>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</si>
  <si>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</si>
  <si>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</si>
  <si>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</si>
  <si>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</si>
  <si>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</si>
  <si>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</si>
  <si>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</si>
  <si>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</si>
  <si>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</si>
  <si>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</si>
  <si>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</si>
  <si>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</si>
  <si>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</si>
  <si>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</si>
  <si>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</si>
  <si>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</si>
  <si>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</si>
  <si>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</si>
  <si>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</si>
  <si>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</si>
  <si>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</si>
  <si>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</si>
  <si>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</si>
  <si>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</si>
  <si>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</si>
  <si>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</si>
  <si>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</si>
  <si>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</si>
  <si>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</si>
  <si>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</si>
  <si>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</si>
  <si>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</si>
  <si>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</si>
  <si>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</si>
  <si>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</si>
  <si>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</si>
  <si>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</si>
  <si>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</si>
  <si>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</si>
  <si>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</si>
  <si>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</si>
  <si>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</si>
  <si>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</si>
  <si>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</si>
  <si>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</si>
  <si>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</si>
  <si>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</si>
  <si>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</si>
  <si>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</si>
  <si>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</si>
  <si>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</si>
  <si>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</si>
  <si>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</si>
  <si>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</si>
  <si>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</si>
  <si>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</si>
  <si>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</si>
  <si>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</si>
  <si>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</si>
  <si>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</si>
  <si>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</si>
  <si>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</si>
  <si>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</si>
  <si>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</si>
  <si>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</si>
  <si>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</si>
  <si>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</si>
  <si>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</si>
  <si>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</si>
  <si>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</si>
  <si>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</si>
  <si>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</si>
  <si>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</si>
  <si>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</si>
  <si>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</si>
  <si>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</si>
  <si>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</si>
  <si>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</si>
  <si>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</si>
  <si>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</si>
  <si>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</si>
  <si>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</si>
  <si>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</si>
  <si>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</si>
  <si>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</si>
  <si>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</si>
  <si>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</si>
  <si>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</si>
  <si>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</si>
  <si>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</si>
  <si>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</si>
  <si>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</si>
  <si>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</si>
  <si>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</si>
  <si>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</si>
  <si>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</si>
  <si>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</si>
  <si>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</si>
  <si>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</si>
  <si>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</si>
  <si>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</si>
  <si>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</si>
  <si>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</si>
  <si>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</si>
  <si>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</si>
  <si>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</si>
  <si>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</si>
  <si>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</si>
  <si>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</si>
  <si>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</si>
  <si>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</si>
  <si>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</si>
  <si>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</si>
  <si>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</si>
  <si>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</si>
  <si>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</si>
  <si>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</si>
  <si>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</si>
  <si>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</si>
  <si>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</si>
  <si>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</si>
  <si>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</si>
  <si>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</si>
  <si>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</si>
  <si>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</si>
  <si>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</si>
  <si>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</si>
  <si>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</si>
  <si>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</si>
  <si>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</si>
  <si>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</si>
  <si>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</si>
  <si>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</si>
  <si>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</si>
  <si>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</si>
  <si>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</si>
  <si>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</si>
  <si>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</si>
  <si>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</si>
  <si>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</si>
  <si>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</si>
  <si>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</si>
  <si>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</si>
  <si>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</si>
  <si>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</si>
  <si>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</si>
  <si>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</si>
  <si>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</si>
  <si>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</si>
  <si>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</si>
  <si>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</si>
  <si>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</si>
  <si>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</si>
  <si>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</si>
  <si>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</si>
  <si>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</si>
  <si>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</si>
  <si>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</si>
  <si>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</si>
  <si>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</si>
  <si>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</si>
  <si>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</si>
  <si>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</si>
  <si>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</si>
  <si>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</si>
  <si>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</si>
  <si>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</si>
  <si>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</si>
  <si>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</si>
  <si>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</si>
  <si>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</si>
  <si>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</si>
  <si>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</si>
  <si>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</si>
  <si>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</si>
  <si>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</si>
  <si>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</si>
  <si>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</si>
  <si>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</si>
  <si>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</si>
  <si>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</si>
  <si>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</si>
  <si>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</si>
  <si>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</si>
  <si>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</si>
  <si>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</si>
  <si>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</si>
  <si>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</si>
  <si>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</si>
  <si>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</si>
  <si>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</si>
  <si>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</si>
  <si>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</si>
  <si>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</si>
  <si>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</si>
  <si>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</si>
  <si>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</si>
  <si>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</si>
  <si>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</si>
  <si>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</si>
  <si>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</si>
  <si>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</si>
  <si>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</si>
  <si>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</si>
  <si>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</si>
  <si>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</si>
  <si>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</si>
  <si>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</si>
  <si>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</si>
  <si>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</si>
  <si>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</si>
  <si>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</si>
  <si>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</si>
  <si>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</si>
  <si>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</si>
  <si>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</si>
  <si>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</si>
  <si>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</si>
  <si>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</si>
  <si>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</si>
  <si>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</si>
  <si>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</si>
  <si>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</si>
  <si>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</si>
  <si>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</si>
  <si>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</si>
  <si>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</si>
  <si>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</si>
  <si>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</si>
  <si>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</si>
  <si>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</si>
  <si>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</si>
  <si>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</si>
  <si>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</si>
  <si>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</si>
  <si>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</si>
  <si>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</si>
  <si>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</si>
  <si>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</si>
  <si>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</si>
  <si>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</si>
  <si>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</si>
  <si>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</si>
  <si>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</si>
  <si>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</si>
  <si>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</si>
  <si>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</si>
  <si>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</si>
  <si>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</si>
  <si>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</si>
  <si>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</si>
  <si>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</si>
  <si>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</si>
  <si>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</si>
  <si>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</si>
  <si>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</si>
  <si>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</si>
  <si>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</si>
  <si>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</si>
  <si>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</si>
  <si>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</si>
  <si>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</si>
  <si>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</si>
  <si>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</si>
  <si>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</si>
  <si>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</si>
  <si>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</si>
  <si>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</si>
  <si>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</si>
  <si>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</si>
  <si>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</si>
  <si>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</si>
  <si>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</si>
  <si>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</si>
  <si>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</si>
  <si>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</si>
  <si>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</si>
  <si>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</si>
  <si>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</si>
  <si>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</si>
  <si>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</si>
  <si>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</si>
  <si>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</si>
  <si>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</si>
  <si>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</si>
  <si>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</si>
  <si>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</si>
  <si>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</si>
  <si>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</si>
  <si>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</si>
  <si>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</si>
  <si>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</si>
  <si>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</si>
  <si>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</si>
  <si>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</si>
  <si>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</si>
  <si>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</si>
  <si>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</si>
  <si>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</si>
  <si>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</si>
  <si>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</si>
  <si>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</si>
  <si>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</si>
  <si>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</si>
  <si>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</si>
  <si>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</si>
  <si>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</si>
  <si>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</si>
  <si>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</si>
  <si>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</si>
  <si>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</si>
  <si>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</si>
  <si>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</si>
  <si>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</si>
  <si>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</si>
  <si>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</si>
  <si>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</si>
  <si>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</si>
  <si>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</si>
  <si>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</si>
  <si>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</si>
  <si>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</si>
  <si>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</si>
  <si>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</si>
  <si>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</si>
  <si>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</si>
  <si>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</si>
  <si>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</si>
  <si>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</si>
  <si>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</si>
  <si>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</si>
  <si>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</si>
  <si>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</si>
  <si>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</si>
  <si>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</si>
  <si>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</si>
  <si>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</si>
  <si>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</si>
  <si>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</si>
  <si>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</si>
  <si>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</si>
  <si>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</si>
  <si>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</si>
  <si>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</si>
  <si>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</si>
  <si>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</si>
  <si>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</si>
  <si>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</si>
  <si>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</si>
  <si>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</si>
  <si>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</si>
  <si>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</si>
  <si>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</si>
  <si>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</si>
  <si>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</si>
  <si>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</si>
  <si>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</si>
  <si>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</si>
  <si>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</si>
  <si>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</si>
  <si>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</si>
  <si>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</si>
  <si>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</si>
  <si>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</si>
  <si>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</si>
  <si>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</si>
  <si>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</si>
  <si>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</si>
  <si>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</si>
  <si>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</si>
  <si>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</si>
  <si>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</si>
  <si>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</si>
  <si>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</si>
  <si>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</si>
  <si>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</si>
  <si>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</si>
  <si>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</si>
  <si>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</si>
  <si>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</si>
  <si>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</si>
  <si>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</si>
  <si>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</si>
  <si>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</si>
  <si>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</si>
  <si>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</si>
  <si>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</si>
  <si>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</si>
  <si>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</si>
  <si>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</si>
  <si>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</si>
  <si>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</si>
  <si>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</si>
  <si>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</si>
  <si>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</si>
  <si>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</si>
  <si>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</si>
  <si>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</si>
  <si>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</si>
  <si>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</si>
  <si>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</si>
  <si>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</si>
  <si>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</si>
  <si>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</si>
  <si>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</si>
  <si>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</si>
  <si>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</si>
  <si>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</si>
  <si>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</si>
  <si>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</si>
  <si>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</si>
  <si>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</si>
  <si>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</si>
  <si>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</si>
  <si>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</si>
  <si>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</si>
  <si>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</si>
  <si>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</si>
  <si>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</si>
  <si>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</si>
  <si>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</si>
  <si>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</si>
  <si>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</si>
  <si>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</si>
  <si>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</si>
  <si>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</si>
  <si>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</si>
  <si>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</si>
  <si>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</si>
  <si>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</si>
  <si>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</si>
  <si>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</si>
  <si>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</si>
  <si>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</si>
  <si>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</si>
  <si>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</si>
  <si>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</si>
  <si>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</si>
  <si>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</si>
  <si>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</si>
  <si>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</si>
  <si>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</si>
  <si>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</si>
  <si>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</si>
  <si>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</si>
  <si>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</si>
  <si>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</si>
  <si>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</si>
  <si>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</si>
  <si>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</si>
  <si>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</si>
  <si>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</si>
  <si>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</si>
  <si>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</si>
  <si>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</si>
  <si>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</si>
  <si>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</si>
  <si>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</si>
  <si>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</si>
  <si>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</si>
  <si>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</si>
  <si>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</si>
  <si>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</si>
  <si>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</si>
  <si>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</si>
  <si>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</si>
  <si>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</si>
  <si>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</si>
  <si>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</si>
  <si>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</si>
  <si>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</si>
  <si>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</si>
  <si>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</si>
  <si>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</si>
  <si>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</si>
  <si>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</si>
  <si>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</si>
  <si>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</si>
  <si>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</si>
  <si>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</si>
  <si>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</si>
  <si>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</si>
  <si>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</si>
  <si>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</si>
  <si>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</si>
  <si>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</si>
  <si>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</si>
  <si>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</si>
  <si>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</si>
  <si>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</si>
  <si>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</si>
  <si>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</si>
  <si>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</si>
  <si>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</si>
  <si>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</si>
  <si>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</si>
  <si>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</si>
  <si>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</si>
  <si>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</si>
  <si>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</si>
  <si>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</si>
  <si>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</si>
  <si>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</si>
  <si>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</si>
  <si>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</si>
  <si>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</si>
  <si>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</si>
  <si>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</si>
  <si>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</si>
  <si>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</si>
  <si>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</si>
  <si>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</si>
  <si>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</si>
  <si>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</si>
  <si>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</si>
  <si>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</si>
  <si>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</si>
  <si>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</si>
  <si>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</si>
  <si>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</si>
  <si>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</si>
  <si>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</si>
  <si>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</si>
  <si>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</si>
  <si>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</si>
  <si>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</si>
  <si>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</si>
  <si>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</si>
  <si>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</si>
  <si>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</si>
  <si>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</si>
  <si>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</si>
  <si>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</si>
  <si>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</si>
  <si>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</si>
  <si>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</si>
  <si>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</si>
  <si>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</si>
  <si>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</si>
  <si>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</si>
  <si>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</si>
  <si>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</si>
  <si>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</si>
  <si>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</si>
  <si>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</si>
  <si>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</si>
  <si>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</si>
  <si>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</si>
  <si>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</si>
  <si>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</si>
  <si>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</si>
  <si>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</si>
  <si>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</si>
  <si>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</si>
  <si>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</si>
  <si>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</si>
  <si>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</si>
  <si>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</si>
  <si>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</si>
  <si>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</si>
  <si>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</si>
  <si>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</si>
  <si>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</si>
  <si>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</si>
  <si>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</si>
  <si>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</si>
  <si>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</si>
  <si>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</si>
  <si>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</si>
  <si>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</si>
  <si>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</si>
  <si>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</si>
  <si>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</si>
  <si>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</si>
  <si>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</si>
  <si>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</si>
  <si>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</si>
  <si>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</si>
  <si>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</si>
  <si>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</si>
  <si>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</si>
  <si>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</si>
  <si>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</si>
  <si>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</si>
  <si>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</si>
  <si>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</si>
  <si>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</si>
  <si>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</si>
  <si>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</si>
  <si>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</si>
  <si>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</si>
  <si>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</si>
  <si>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</si>
  <si>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</si>
  <si>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</si>
  <si>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</si>
  <si>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</si>
  <si>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</si>
  <si>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</si>
  <si>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</si>
  <si>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</si>
  <si>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</si>
  <si>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</si>
  <si>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</si>
  <si>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</si>
  <si>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</si>
  <si>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</si>
  <si>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</si>
  <si>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</si>
  <si>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</si>
  <si>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</si>
  <si>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</si>
  <si>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</si>
  <si>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</si>
  <si>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</si>
  <si>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</si>
  <si>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</si>
  <si>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</si>
  <si>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</si>
  <si>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</si>
  <si>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</si>
  <si>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</si>
  <si>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</si>
  <si>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</si>
  <si>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</si>
  <si>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</si>
  <si>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</si>
  <si>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</si>
  <si>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</si>
  <si>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</si>
  <si>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</si>
  <si>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</si>
  <si>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</si>
  <si>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</si>
  <si>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</si>
  <si>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</si>
  <si>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</si>
  <si>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</si>
  <si>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</si>
  <si>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</si>
  <si>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</si>
  <si>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</si>
  <si>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</si>
  <si>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</si>
  <si>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</si>
  <si>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</si>
  <si>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</si>
  <si>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</si>
  <si>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</si>
  <si>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</si>
  <si>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</si>
  <si>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</si>
  <si>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</si>
  <si>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</si>
  <si>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</si>
  <si>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</si>
  <si>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</si>
  <si>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</si>
  <si>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</si>
  <si>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</si>
  <si>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</si>
  <si>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</si>
  <si>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</si>
  <si>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</si>
  <si>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</si>
  <si>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</si>
  <si>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</si>
  <si>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</si>
  <si>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</si>
  <si>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</si>
  <si>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</si>
  <si>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</si>
  <si>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</si>
  <si>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</si>
  <si>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</si>
  <si>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</si>
  <si>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</si>
  <si>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</si>
  <si>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</si>
  <si>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</si>
  <si>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</si>
  <si>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</si>
  <si>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</si>
  <si>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</si>
  <si>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</si>
  <si>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</si>
  <si>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</si>
  <si>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</si>
  <si>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</si>
  <si>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</si>
  <si>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</si>
  <si>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</si>
  <si>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</si>
  <si>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</si>
  <si>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</si>
  <si>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</si>
  <si>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</si>
  <si>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</si>
  <si>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</si>
  <si>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</si>
  <si>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</si>
  <si>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</si>
  <si>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</si>
  <si>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</si>
  <si>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</si>
  <si>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</si>
  <si>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</si>
  <si>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</si>
  <si>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</si>
  <si>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</si>
  <si>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</si>
  <si>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</si>
  <si>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</si>
  <si>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</si>
  <si>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</si>
  <si>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</si>
  <si>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</si>
  <si>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</si>
  <si>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</si>
  <si>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</si>
  <si>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</si>
  <si>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</si>
  <si>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</si>
  <si>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</si>
  <si>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</si>
  <si>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</si>
  <si>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</si>
  <si>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</si>
  <si>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</si>
  <si>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</si>
  <si>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</si>
  <si>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</si>
  <si>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</si>
  <si>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</si>
  <si>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</si>
  <si>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</si>
  <si>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</si>
  <si>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</si>
  <si>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</si>
  <si>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</si>
  <si>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</si>
  <si>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</si>
  <si>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</si>
  <si>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</si>
  <si>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</si>
  <si>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</si>
  <si>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</si>
  <si>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</si>
  <si>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</si>
  <si>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</si>
  <si>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</si>
  <si>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</si>
  <si>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</si>
  <si>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</si>
  <si>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</si>
  <si>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</si>
  <si>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</si>
  <si>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</si>
  <si>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</si>
  <si>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</si>
  <si>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</si>
  <si>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</si>
  <si>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</si>
  <si>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</si>
  <si>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</si>
  <si>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</si>
  <si>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</si>
  <si>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</si>
  <si>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</si>
  <si>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</si>
  <si>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</si>
  <si>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</si>
  <si>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</si>
  <si>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</si>
  <si>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</si>
  <si>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</si>
  <si>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</si>
  <si>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</si>
  <si>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</si>
  <si>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</si>
  <si>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</si>
  <si>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</si>
  <si>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</si>
  <si>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</si>
  <si>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</si>
  <si>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</si>
  <si>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</si>
  <si>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</si>
  <si>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</si>
  <si>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</si>
  <si>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</si>
  <si>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</si>
  <si>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</si>
  <si>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</si>
  <si>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</si>
  <si>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</si>
  <si>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</si>
  <si>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</si>
  <si>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</si>
  <si>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</si>
  <si>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</si>
  <si>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</si>
  <si>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</si>
  <si>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</si>
  <si>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</si>
  <si>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</si>
  <si>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</si>
  <si>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</si>
  <si>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</si>
  <si>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</si>
  <si>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</si>
  <si>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</si>
  <si>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</si>
  <si>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</si>
  <si>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</si>
  <si>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</si>
  <si>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</si>
  <si>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</si>
  <si>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</si>
  <si>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</si>
  <si>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</si>
  <si>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</si>
  <si>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</si>
  <si>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</si>
  <si>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</si>
  <si>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</si>
  <si>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</si>
  <si>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</si>
  <si>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</si>
  <si>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</si>
  <si>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</si>
  <si>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</si>
  <si>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</si>
  <si>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</si>
  <si>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</si>
  <si>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</si>
  <si>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</si>
  <si>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</si>
  <si>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</si>
  <si>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</si>
  <si>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</si>
  <si>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</si>
  <si>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</si>
  <si>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</si>
  <si>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</si>
  <si>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</si>
  <si>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</si>
  <si>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</si>
  <si>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</si>
  <si>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</si>
  <si>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</si>
  <si>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</si>
  <si>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</si>
  <si>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</si>
  <si>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</si>
  <si>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</si>
  <si>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</si>
  <si>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</si>
  <si>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</si>
  <si>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</si>
  <si>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</si>
  <si>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</si>
  <si>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</si>
  <si>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</si>
  <si>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</si>
  <si>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</si>
  <si>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</si>
  <si>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</si>
  <si>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</si>
  <si>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</si>
  <si>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</si>
  <si>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</si>
  <si>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</si>
  <si>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</si>
  <si>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</si>
  <si>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</si>
  <si>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</si>
  <si>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</si>
  <si>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</si>
  <si>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</si>
  <si>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</si>
  <si>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</si>
  <si>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</si>
  <si>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</si>
  <si>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</si>
  <si>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</si>
  <si>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</si>
  <si>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</si>
  <si>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</si>
  <si>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</si>
  <si>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</si>
  <si>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</si>
  <si>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</si>
  <si>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</si>
  <si>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</si>
  <si>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</si>
  <si>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</si>
  <si>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</si>
  <si>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</si>
  <si>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</si>
  <si>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</si>
  <si>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</si>
  <si>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</si>
  <si>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</si>
  <si>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</si>
  <si>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</si>
  <si>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</si>
  <si>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</si>
  <si>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</si>
  <si>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</si>
  <si>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</si>
  <si>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</si>
  <si>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</si>
  <si>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</si>
  <si>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</si>
  <si>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</si>
  <si>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</si>
  <si>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</si>
  <si>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</si>
  <si>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</si>
  <si>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</si>
  <si>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</si>
  <si>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</si>
  <si>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</si>
  <si>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</si>
  <si>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</si>
  <si>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</si>
  <si>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</si>
  <si>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</si>
  <si>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</si>
  <si>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</si>
  <si>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</si>
  <si>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</si>
  <si>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</si>
  <si>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</si>
  <si>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</si>
  <si>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</si>
  <si>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</si>
  <si>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</si>
  <si>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</si>
  <si>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</si>
  <si>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</si>
  <si>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</si>
  <si>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</si>
  <si>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</si>
  <si>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</si>
  <si>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</si>
  <si>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</si>
  <si>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</si>
  <si>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</si>
  <si>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</si>
  <si>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</si>
  <si>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</si>
  <si>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</si>
  <si>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</si>
  <si>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</si>
  <si>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</si>
  <si>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</si>
  <si>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</si>
  <si>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</si>
  <si>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</si>
  <si>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</si>
  <si>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</si>
  <si>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</si>
  <si>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</si>
  <si>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</si>
  <si>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</si>
  <si>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</si>
  <si>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</si>
  <si>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</si>
  <si>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</si>
  <si>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</si>
  <si>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</si>
  <si>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</si>
  <si>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</si>
  <si>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</si>
  <si>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</si>
  <si>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</si>
  <si>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</si>
  <si>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</si>
  <si>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</si>
  <si>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</si>
  <si>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</si>
  <si>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</si>
  <si>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</si>
  <si>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</si>
  <si>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</si>
  <si>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</si>
  <si>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</si>
  <si>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</si>
  <si>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</si>
  <si>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</si>
  <si>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</si>
  <si>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</si>
  <si>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</si>
  <si>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</si>
  <si>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</si>
  <si>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</si>
  <si>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</si>
  <si>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</si>
  <si>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</si>
  <si>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</si>
  <si>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</si>
  <si>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</si>
  <si>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</si>
  <si>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</si>
  <si>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</si>
  <si>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</si>
  <si>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</si>
  <si>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</si>
  <si>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</si>
  <si>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</si>
  <si>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</si>
  <si>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</si>
  <si>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</si>
  <si>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</si>
  <si>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</si>
  <si>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</si>
  <si>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</si>
  <si>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</si>
  <si>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</si>
  <si>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</si>
  <si>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</si>
  <si>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</si>
  <si>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</si>
  <si>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</si>
  <si>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</si>
  <si>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</si>
  <si>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</si>
  <si>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</si>
  <si>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</si>
  <si>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</si>
  <si>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</si>
  <si>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</si>
  <si>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</si>
  <si>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</si>
  <si>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</si>
  <si>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</si>
  <si>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</si>
  <si>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</si>
  <si>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</si>
  <si>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</si>
  <si>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</si>
  <si>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</si>
  <si>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</si>
  <si>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</si>
  <si>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</si>
  <si>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</si>
  <si>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</si>
  <si>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</si>
  <si>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</si>
  <si>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</si>
  <si>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</si>
  <si>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</si>
  <si>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</si>
  <si>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</si>
  <si>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</si>
  <si>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תא 90</t>
  </si>
  <si>
    <t>1148642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</si>
  <si>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</si>
  <si>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</si>
  <si>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</si>
  <si>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</si>
  <si>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</si>
  <si>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</si>
  <si>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</si>
  <si>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</si>
  <si>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</si>
  <si>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</si>
  <si>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</si>
  <si>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</si>
  <si>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</si>
  <si>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</si>
  <si>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</si>
  <si>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</si>
  <si>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</si>
  <si>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</si>
  <si>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</si>
  <si>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</si>
  <si>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</si>
  <si>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</si>
  <si>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</si>
  <si>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</si>
  <si>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</si>
  <si>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</si>
  <si>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</si>
  <si>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</si>
  <si>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</si>
  <si>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</si>
  <si>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</si>
  <si>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</si>
  <si>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</si>
  <si>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</si>
  <si>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</si>
  <si>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</si>
  <si>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</si>
  <si>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</si>
  <si>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</si>
  <si>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</si>
  <si>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</si>
  <si>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</si>
  <si>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</si>
  <si>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</si>
  <si>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</si>
  <si>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</si>
  <si>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</si>
  <si>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</si>
  <si>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</si>
  <si>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</si>
  <si>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</si>
  <si>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</si>
  <si>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</si>
  <si>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</si>
  <si>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</si>
  <si>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</si>
  <si>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</si>
  <si>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</si>
  <si>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</si>
  <si>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</si>
  <si>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</si>
  <si>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</si>
  <si>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</si>
  <si>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</si>
  <si>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</si>
  <si>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</si>
  <si>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</si>
  <si>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</si>
  <si>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</si>
  <si>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</si>
  <si>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</si>
  <si>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</si>
  <si>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</si>
  <si>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</si>
  <si>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</si>
  <si>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</si>
  <si>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</si>
  <si>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</si>
  <si>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</si>
  <si>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</si>
  <si>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</si>
  <si>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</si>
  <si>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</si>
  <si>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</si>
  <si>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</si>
  <si>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</si>
  <si>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</si>
  <si>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</si>
  <si>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</si>
  <si>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</si>
  <si>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</si>
  <si>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</si>
  <si>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</si>
  <si>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</si>
  <si>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</si>
  <si>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</si>
  <si>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</si>
  <si>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</si>
  <si>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</si>
  <si>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</si>
  <si>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</si>
  <si>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</si>
  <si>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</si>
  <si>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</si>
  <si>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</si>
  <si>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</si>
  <si>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</si>
  <si>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</si>
  <si>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</si>
  <si>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</si>
  <si>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</si>
  <si>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</si>
  <si>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</si>
  <si>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</si>
  <si>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</si>
  <si>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</si>
  <si>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</si>
  <si>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</si>
  <si>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</si>
  <si>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</si>
  <si>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</si>
  <si>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</si>
  <si>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</si>
  <si>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</si>
  <si>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</si>
  <si>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</si>
  <si>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</si>
  <si>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</si>
  <si>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</si>
  <si>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</si>
  <si>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</si>
  <si>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</si>
  <si>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</si>
  <si>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</si>
  <si>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</si>
  <si>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</si>
  <si>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</si>
  <si>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</si>
  <si>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</si>
  <si>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</si>
  <si>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</si>
  <si>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</si>
  <si>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</si>
  <si>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</si>
  <si>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</si>
  <si>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</si>
  <si>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</si>
  <si>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</si>
  <si>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</si>
  <si>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</si>
  <si>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</si>
  <si>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</si>
  <si>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</si>
  <si>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</si>
  <si>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</si>
  <si>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</si>
  <si>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</si>
  <si>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</si>
  <si>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</si>
  <si>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</si>
  <si>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</si>
  <si>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</si>
  <si>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</si>
  <si>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</si>
  <si>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</si>
  <si>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</si>
  <si>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</si>
  <si>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</si>
  <si>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</si>
  <si>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</si>
  <si>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</si>
  <si>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</si>
  <si>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</si>
  <si>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</si>
  <si>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</si>
  <si>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</si>
  <si>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</si>
  <si>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</si>
  <si>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</si>
  <si>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</si>
  <si>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</si>
  <si>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</si>
  <si>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</si>
  <si>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</si>
  <si>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</si>
  <si>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</si>
  <si>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</si>
  <si>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</si>
  <si>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</si>
  <si>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</si>
  <si>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</si>
  <si>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</si>
  <si>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</si>
  <si>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</si>
  <si>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</si>
  <si>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</si>
  <si>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</si>
  <si>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</si>
  <si>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</si>
  <si>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</si>
  <si>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</si>
  <si>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</si>
  <si>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</si>
  <si>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</si>
  <si>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</si>
  <si>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</si>
  <si>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</si>
  <si>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</si>
  <si>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</si>
  <si>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</si>
  <si>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</si>
  <si>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</si>
  <si>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</si>
  <si>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</si>
  <si>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</si>
  <si>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</si>
  <si>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</si>
  <si>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</si>
  <si>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</si>
  <si>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</si>
  <si>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</si>
  <si>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</si>
  <si>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</si>
  <si>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</si>
  <si>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</si>
  <si>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FutureCides</t>
  </si>
  <si>
    <t>516544111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</si>
  <si>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</si>
  <si>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</si>
  <si>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</si>
  <si>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</si>
  <si>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</si>
  <si>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</si>
  <si>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</si>
  <si>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</si>
  <si>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</si>
  <si>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</si>
  <si>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</si>
  <si>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</si>
  <si>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</si>
  <si>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</si>
  <si>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</si>
  <si>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</si>
  <si>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</si>
  <si>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</si>
  <si>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</si>
  <si>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אלון דלק מניה לא סחירה</t>
  </si>
  <si>
    <t>GES אקוויטי</t>
  </si>
  <si>
    <t>GES הלוואת בעלים</t>
  </si>
  <si>
    <t>ORDH</t>
  </si>
  <si>
    <t>SALEM מניה לא סחירה</t>
  </si>
  <si>
    <t>SPVNI 2 Next 2021 LP</t>
  </si>
  <si>
    <t>Sunbit</t>
  </si>
  <si>
    <t>סה"כ קרנות השקעה</t>
  </si>
  <si>
    <t>סה"כ קרנות השקעה בישראל</t>
  </si>
  <si>
    <t>Arkin Bio Ventures II L.P</t>
  </si>
  <si>
    <t>Diagnostic Robotics Ltd</t>
  </si>
  <si>
    <t>F2 Capital Partners 3 LP</t>
  </si>
  <si>
    <t>F2 Capital Partners II, L.P.</t>
  </si>
  <si>
    <t>F2 Select I LP</t>
  </si>
  <si>
    <t>Orbimed Israel Partners II LP</t>
  </si>
  <si>
    <t>Panorays. Ltd (ISR)</t>
  </si>
  <si>
    <t>Pitango Venture Capital Fund VIII, L.P.</t>
  </si>
  <si>
    <t>Stage One Venture Capital Fund IV</t>
  </si>
  <si>
    <t>StageOne S.P.V R.S</t>
  </si>
  <si>
    <t>Vintage fund of funds ISRAEL V</t>
  </si>
  <si>
    <t>ריאליטי קרן השקעות בנדל"ן IV</t>
  </si>
  <si>
    <t>Cynet Security LTD (ISR)</t>
  </si>
  <si>
    <t>FIMI Israel Opportunity VII</t>
  </si>
  <si>
    <t>Fortissimo Capital Fund V L.P.</t>
  </si>
  <si>
    <t>Greenfield Partners II L.P</t>
  </si>
  <si>
    <t>Kedma Capital III</t>
  </si>
  <si>
    <t>MA Movilim Renewable Energies L.P*</t>
  </si>
  <si>
    <t>Noy 4 Infrastructure and energy</t>
  </si>
  <si>
    <t>S.H. SKY 4 L.P</t>
  </si>
  <si>
    <t>TENE GROWTH CAPITAL IV</t>
  </si>
  <si>
    <t>Yesodot Gimmel</t>
  </si>
  <si>
    <t>Yesodot Senior Co Invest</t>
  </si>
  <si>
    <t>סה"כ קרנות השקעה בחו"ל</t>
  </si>
  <si>
    <t>83North FXV III, L.P.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</si>
  <si>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</si>
  <si>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</si>
  <si>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</si>
  <si>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</si>
  <si>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</si>
  <si>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</si>
  <si>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</si>
  <si>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</si>
  <si>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</si>
  <si>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</si>
  <si>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Lightspeed Venture Partners Select IV, L.P.</t>
  </si>
  <si>
    <t>Lightspeed Venture Partners XIII, L.P.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</si>
  <si>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</si>
  <si>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</si>
  <si>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</si>
  <si>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</si>
  <si>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</si>
  <si>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</si>
  <si>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</si>
  <si>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V ACCESS</t>
  </si>
  <si>
    <t>Vintage Fund of Funds VI Access</t>
  </si>
  <si>
    <t>Vintage Fund of Funds VII (Access) LP</t>
  </si>
  <si>
    <t>Zeev Opportunity Fund I</t>
  </si>
  <si>
    <t>Zeev Ventures VI, L.P.</t>
  </si>
  <si>
    <t>קרנות גידור</t>
  </si>
  <si>
    <t>ION TECH FEEDER FUND</t>
  </si>
  <si>
    <t>KYG4939W1188</t>
  </si>
  <si>
    <t>Blackstone Real Estate Partners IX.F L.P</t>
  </si>
  <si>
    <t>Brookfield SREP III F3</t>
  </si>
  <si>
    <t>Co Invest Antlia BSREP III</t>
  </si>
  <si>
    <t>Electra America Multifamily III</t>
  </si>
  <si>
    <t>ELECTRA AMERICA PRINCIPAL HOSPITALITY</t>
  </si>
  <si>
    <t>Portfolio EDGE</t>
  </si>
  <si>
    <t>Waterton Residential P V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</si>
  <si>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</si>
  <si>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</si>
  <si>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</si>
  <si>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</si>
  <si>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</si>
  <si>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</si>
  <si>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X B L.P</t>
  </si>
  <si>
    <t>AE Industrial Partners Fund II, LP</t>
  </si>
  <si>
    <t>Ambition HOLDINGS OFFSHORE LP</t>
  </si>
  <si>
    <t>AP IX Connect Holdings L.P</t>
  </si>
  <si>
    <t>APCS LP*</t>
  </si>
  <si>
    <t>Apollo Natural Resources Partners II LP</t>
  </si>
  <si>
    <t>Apollo Overseas Partners IX L.P</t>
  </si>
  <si>
    <t>ARCLIGHT AEP FEEDER FUND VII LLC</t>
  </si>
  <si>
    <t>ArcLight Fund VII AIV L.P</t>
  </si>
  <si>
    <t>Arcmont SLF II</t>
  </si>
  <si>
    <t>Ares Private Capital Solutions II*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</si>
  <si>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</si>
  <si>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</si>
  <si>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</si>
  <si>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</si>
  <si>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</si>
  <si>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</si>
  <si>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</si>
  <si>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</si>
  <si>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BCP V Brand Co Invest LP</t>
  </si>
  <si>
    <t>BCP V DEXKO CO INVEST LP</t>
  </si>
  <si>
    <t>Boom Co invest B LP</t>
  </si>
  <si>
    <t>Brookfield Capital Partners Fund VI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</si>
  <si>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</si>
  <si>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</si>
  <si>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</si>
  <si>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</si>
  <si>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</si>
  <si>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</si>
  <si>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</si>
  <si>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</si>
  <si>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</si>
  <si>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</si>
  <si>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Clayton Dubilier &amp; Rice XI L.P</t>
  </si>
  <si>
    <t>CMPVIIC</t>
  </si>
  <si>
    <t>Concorde Co Invest L.P.</t>
  </si>
  <si>
    <t>Copenhagen Energy Transition</t>
  </si>
  <si>
    <t>Copenhagen Infrastructure III F2</t>
  </si>
  <si>
    <t>Copenhagen Infrastructure Partners IV F2</t>
  </si>
  <si>
    <t>Court Square Capital Lancet Holdings L.P</t>
  </si>
  <si>
    <t>Court Square IV</t>
  </si>
  <si>
    <t>CRECH V</t>
  </si>
  <si>
    <t>Crescent Direct Lending III</t>
  </si>
  <si>
    <t>CVC Capital partners VIII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</si>
  <si>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</si>
  <si>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</si>
  <si>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</si>
  <si>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</si>
  <si>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</si>
  <si>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</si>
  <si>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</si>
  <si>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Elatec GmbH</t>
  </si>
  <si>
    <t>Euromoney*</t>
  </si>
  <si>
    <t>Francisco Partners VI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</si>
  <si>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</si>
  <si>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</si>
  <si>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</si>
  <si>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</si>
  <si>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</si>
  <si>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</si>
  <si>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</si>
  <si>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</si>
  <si>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</si>
  <si>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</si>
  <si>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</si>
  <si>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</si>
  <si>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ICG Real Estate Debt VI</t>
  </si>
  <si>
    <t>ICGLV</t>
  </si>
  <si>
    <t>IFM GLOBAL INFRASTRUCTURE C</t>
  </si>
  <si>
    <t>IK Small Cap Fund II No.1 SCSp</t>
  </si>
  <si>
    <t>Incline Equity Partners IV, L.P.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</si>
  <si>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</si>
  <si>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</si>
  <si>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</si>
  <si>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</si>
  <si>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</si>
  <si>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</si>
  <si>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</si>
  <si>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</si>
  <si>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</si>
  <si>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</si>
  <si>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</si>
  <si>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</si>
  <si>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</si>
  <si>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</si>
  <si>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</si>
  <si>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</si>
  <si>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</si>
  <si>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</si>
  <si>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</si>
  <si>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</si>
  <si>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</si>
  <si>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KSO</t>
  </si>
  <si>
    <t>Lightricks Ltd.</t>
  </si>
  <si>
    <t>LS POWER FUND IV F2</t>
  </si>
  <si>
    <t>Lytx, Inc.</t>
  </si>
  <si>
    <t>MCP V</t>
  </si>
  <si>
    <t>MediFox</t>
  </si>
  <si>
    <t>MIE III Co Investment Fund II S.L.P</t>
  </si>
  <si>
    <t>Minute Media Inc.</t>
  </si>
  <si>
    <t>Mirasol Co Invest Fund L.P</t>
  </si>
  <si>
    <t>MORE B 1</t>
  </si>
  <si>
    <t>MTDL</t>
  </si>
  <si>
    <t>Ned Stevens</t>
  </si>
  <si>
    <t>Nirvana Holdings I LP</t>
  </si>
  <si>
    <t>Odevo*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</si>
  <si>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</si>
  <si>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</si>
  <si>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</si>
  <si>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</si>
  <si>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</si>
  <si>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</si>
  <si>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</si>
  <si>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</si>
  <si>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</si>
  <si>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</si>
  <si>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</si>
  <si>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</si>
  <si>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</si>
  <si>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</si>
  <si>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</si>
  <si>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</si>
  <si>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</si>
  <si>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</si>
  <si>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</si>
  <si>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</si>
  <si>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SDP IV</t>
  </si>
  <si>
    <t>SDPIII</t>
  </si>
  <si>
    <t>SLF1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</si>
  <si>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</si>
  <si>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</si>
  <si>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</si>
  <si>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</si>
  <si>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</si>
  <si>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</si>
  <si>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</si>
  <si>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</si>
  <si>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</si>
  <si>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</si>
  <si>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</si>
  <si>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</si>
  <si>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Europe VI SCSp</t>
  </si>
  <si>
    <t>U.S. Anesthesia Partners Holdings, Inc.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</si>
  <si>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</si>
  <si>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</si>
  <si>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</si>
  <si>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</si>
  <si>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</si>
  <si>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</si>
  <si>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</si>
  <si>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</si>
  <si>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</si>
  <si>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</si>
  <si>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</si>
  <si>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</si>
  <si>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</si>
  <si>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</si>
  <si>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</si>
  <si>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</si>
  <si>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</si>
  <si>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</si>
  <si>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</si>
  <si>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</si>
  <si>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</si>
  <si>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</si>
  <si>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</si>
  <si>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</si>
  <si>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</si>
  <si>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</si>
  <si>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</si>
  <si>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</si>
  <si>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</si>
  <si>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</si>
  <si>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</si>
  <si>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</si>
  <si>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</si>
  <si>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</si>
  <si>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+ILS/-USD 3.163 11-01-23 (11) -369</t>
  </si>
  <si>
    <t>10002447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</si>
  <si>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</si>
  <si>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</si>
  <si>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</si>
  <si>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</si>
  <si>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</si>
  <si>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</si>
  <si>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</si>
  <si>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</si>
  <si>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</si>
  <si>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</si>
  <si>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</si>
  <si>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</si>
  <si>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</si>
  <si>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</si>
  <si>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</si>
  <si>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</si>
  <si>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</si>
  <si>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</si>
  <si>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</si>
  <si>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</si>
  <si>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</si>
  <si>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</si>
  <si>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</si>
  <si>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</si>
  <si>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</si>
  <si>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</si>
  <si>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</si>
  <si>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</si>
  <si>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</si>
  <si>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</si>
  <si>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</si>
  <si>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</si>
  <si>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</si>
  <si>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</si>
  <si>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</si>
  <si>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</si>
  <si>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</si>
  <si>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</si>
  <si>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</si>
  <si>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</si>
  <si>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</si>
  <si>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</si>
  <si>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</si>
  <si>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</si>
  <si>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</si>
  <si>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</si>
  <si>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</si>
  <si>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10002618</t>
  </si>
  <si>
    <t>+ILS/-USD 3.2866 08-02-23 (11) -464</t>
  </si>
  <si>
    <t>10002644</t>
  </si>
  <si>
    <t>+ILS/-USD 3.2875 08-02-23 (10) -460</t>
  </si>
  <si>
    <t>10000098</t>
  </si>
  <si>
    <t>+ILS/-USD 3.29 06-02-23 (11) -511</t>
  </si>
  <si>
    <t>10002620</t>
  </si>
  <si>
    <t>10000574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</si>
  <si>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</si>
  <si>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</si>
  <si>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</si>
  <si>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</si>
  <si>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</si>
  <si>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</si>
  <si>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</si>
  <si>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</si>
  <si>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</si>
  <si>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3.2945 26-01-23 (98) -510</t>
  </si>
  <si>
    <t>10002576</t>
  </si>
  <si>
    <t>+ILS/-USD 3.2968 01-02-23 (93) -540</t>
  </si>
  <si>
    <t>10002580</t>
  </si>
  <si>
    <t>+ILS/-USD 3.2969 01-02-23 (11) -531</t>
  </si>
  <si>
    <t>10002578</t>
  </si>
  <si>
    <t>+ILS/-USD 3.297 07-02-23 (20) -493</t>
  </si>
  <si>
    <t>10002640</t>
  </si>
  <si>
    <t>+ILS/-USD 3.2977 07-02-23 (11) -493</t>
  </si>
  <si>
    <t>10002642</t>
  </si>
  <si>
    <t>+ILS/-USD 3.298 26-01-23 (11) -520</t>
  </si>
  <si>
    <t>10000567</t>
  </si>
  <si>
    <t>10002559</t>
  </si>
  <si>
    <t>+ILS/-USD 3.2984 12-06-23 (11) -566</t>
  </si>
  <si>
    <t>10002927</t>
  </si>
  <si>
    <t>+ILS/-USD 3.3 07-02-23 (12) -489</t>
  </si>
  <si>
    <t>10002638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</si>
  <si>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</si>
  <si>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</si>
  <si>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</si>
  <si>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</si>
  <si>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</si>
  <si>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</si>
  <si>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</si>
  <si>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10002548</t>
  </si>
  <si>
    <t>10000563</t>
  </si>
  <si>
    <t>+ILS/-USD 3.3033 30-01-23 (11) -537</t>
  </si>
  <si>
    <t>10002565</t>
  </si>
  <si>
    <t>+ILS/-USD 3.305 30-01-23 (20) -550</t>
  </si>
  <si>
    <t>10002567</t>
  </si>
  <si>
    <t>+ILS/-USD 3.305 31-01-23 (94) -501</t>
  </si>
  <si>
    <t>10002575</t>
  </si>
  <si>
    <t>+ILS/-USD 3.307 13-03-23 (11) -350</t>
  </si>
  <si>
    <t>10000593</t>
  </si>
  <si>
    <t>+ILS/-USD 3.3072 31-01-23 (11) -498</t>
  </si>
  <si>
    <t>10002571</t>
  </si>
  <si>
    <t>10000570</t>
  </si>
  <si>
    <t>+ILS/-USD 3.31 31-01-23 (12) -499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</si>
  <si>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</si>
  <si>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</si>
  <si>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</si>
  <si>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</si>
  <si>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</si>
  <si>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</si>
  <si>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</si>
  <si>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</si>
  <si>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</si>
  <si>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</si>
  <si>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</si>
  <si>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</si>
  <si>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</si>
  <si>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</si>
  <si>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</si>
  <si>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3.326 12-06-23 (10) -578</t>
  </si>
  <si>
    <t>10002910</t>
  </si>
  <si>
    <t>+ILS/-USD 3.327 12-06-23 (12) -579</t>
  </si>
  <si>
    <t>10002914</t>
  </si>
  <si>
    <t>+ILS/-USD 3.341 23-02-23 (20) -623</t>
  </si>
  <si>
    <t>10002554</t>
  </si>
  <si>
    <t>+ILS/-USD 3.344 23-02-23 (11) -627</t>
  </si>
  <si>
    <t>10000565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</si>
  <si>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</si>
  <si>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</si>
  <si>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</si>
  <si>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</si>
  <si>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</si>
  <si>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</si>
  <si>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</si>
  <si>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</si>
  <si>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+ILS/-USD 3.3601 06-06-23 (11) -559</t>
  </si>
  <si>
    <t>10002881</t>
  </si>
  <si>
    <t>+ILS/-USD 3.371 24-01-23 (12) -670</t>
  </si>
  <si>
    <t>10002520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</si>
  <si>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</si>
  <si>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</si>
  <si>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</si>
  <si>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</si>
  <si>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</si>
  <si>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</si>
  <si>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</si>
  <si>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</si>
  <si>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</si>
  <si>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</si>
  <si>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+ILS/-USD 3.386 27-02-23 (20) -436</t>
  </si>
  <si>
    <t>10002897</t>
  </si>
  <si>
    <t>+ILS/-USD 3.388 22-02-23 (11) -367</t>
  </si>
  <si>
    <t>10002905</t>
  </si>
  <si>
    <t>+ILS/-USD 3.388 22-02-23 (12) -370</t>
  </si>
  <si>
    <t>10002907</t>
  </si>
  <si>
    <t>+ILS/-USD 3.39 27-02-23 (11) -435</t>
  </si>
  <si>
    <t>10000595</t>
  </si>
  <si>
    <t>10002895</t>
  </si>
  <si>
    <t>+ILS/-USD 3.391 09-02-23 (10) -516</t>
  </si>
  <si>
    <t>10000100</t>
  </si>
  <si>
    <t>+ILS/-USD 3.3925 21-03-23 (11) -475</t>
  </si>
  <si>
    <t>10002962</t>
  </si>
  <si>
    <t>10000603</t>
  </si>
  <si>
    <t>+ILS/-USD 3.3926 21-03-23 (10) -474</t>
  </si>
  <si>
    <t>10002960</t>
  </si>
  <si>
    <t>+ILS/-USD 3.393 09-03-23 (12) -439</t>
  </si>
  <si>
    <t>10002903</t>
  </si>
  <si>
    <t>+ILS/-USD 3.396 02-02-23 (10) -340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</si>
  <si>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</si>
  <si>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</si>
  <si>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</si>
  <si>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</si>
  <si>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</si>
  <si>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</si>
  <si>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</si>
  <si>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+ILS/-USD 3.398 21-01-23 (11) -618</t>
  </si>
  <si>
    <t>10000561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</si>
  <si>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</si>
  <si>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</si>
  <si>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</si>
  <si>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</si>
  <si>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</si>
  <si>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</si>
  <si>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</si>
  <si>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</si>
  <si>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3.4041 16-03-23 (11) -459</t>
  </si>
  <si>
    <t>10002950</t>
  </si>
  <si>
    <t>10000601</t>
  </si>
  <si>
    <t>+ILS/-USD 3.4042 16-03-23 (20) -458</t>
  </si>
  <si>
    <t>10002954</t>
  </si>
  <si>
    <t>+ILS/-USD 3.405 16-02-23 (11) -515</t>
  </si>
  <si>
    <t>10000587</t>
  </si>
  <si>
    <t>10002774</t>
  </si>
  <si>
    <t>+ILS/-USD 3.405 16-02-23 (98) -515</t>
  </si>
  <si>
    <t>10002776</t>
  </si>
  <si>
    <t>+ILS/-USD 3.406 16-03-23 (20) -464</t>
  </si>
  <si>
    <t>10002956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</si>
  <si>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</si>
  <si>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</si>
  <si>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</si>
  <si>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</si>
  <si>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</si>
  <si>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</si>
  <si>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3.4138 04-04-23 (10) -482</t>
  </si>
  <si>
    <t>10000136</t>
  </si>
  <si>
    <t>10002968</t>
  </si>
  <si>
    <t>10000605</t>
  </si>
  <si>
    <t>+ILS/-USD 3.4169 04-04-23 (11) -481</t>
  </si>
  <si>
    <t>10000607</t>
  </si>
  <si>
    <t>10002970</t>
  </si>
  <si>
    <t>+ILS/-USD 3.424 11-01-23 (20) -448</t>
  </si>
  <si>
    <t>10002758</t>
  </si>
  <si>
    <t>+ILS/-USD 3.4255 11-01-23 (11) -445</t>
  </si>
  <si>
    <t>10000585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</si>
  <si>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</si>
  <si>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</si>
  <si>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</si>
  <si>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</si>
  <si>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</si>
  <si>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</si>
  <si>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</si>
  <si>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</si>
  <si>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</si>
  <si>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</si>
  <si>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</si>
  <si>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</si>
  <si>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</si>
  <si>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</si>
  <si>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</si>
  <si>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</si>
  <si>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</si>
  <si>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</si>
  <si>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+ILS/-USD 3.346 25-05-23 (10) -395</t>
  </si>
  <si>
    <t>10003175</t>
  </si>
  <si>
    <t>10000171</t>
  </si>
  <si>
    <t>+ILS/-USD 3.348 25-05-23 (11) -395</t>
  </si>
  <si>
    <t>10003177</t>
  </si>
  <si>
    <t>+ILS/-USD 3.3554 15-05-23 (20) -546</t>
  </si>
  <si>
    <t>10003115</t>
  </si>
  <si>
    <t>+ILS/-USD 3.3615 15-05-23 (11) -545</t>
  </si>
  <si>
    <t>10003113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</si>
  <si>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</si>
  <si>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</si>
  <si>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</si>
  <si>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</si>
  <si>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</si>
  <si>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</si>
  <si>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</si>
  <si>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</si>
  <si>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3.3733 23-05-23 (11) -497</t>
  </si>
  <si>
    <t>10003139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</si>
  <si>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</si>
  <si>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</si>
  <si>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</si>
  <si>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</si>
  <si>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</si>
  <si>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</si>
  <si>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</si>
  <si>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</si>
  <si>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3.393 07-06-23 (12) -445</t>
  </si>
  <si>
    <t>10003194</t>
  </si>
  <si>
    <t>+ILS/-USD 3.3936 31-05-23 (11) -424</t>
  </si>
  <si>
    <t>10003203</t>
  </si>
  <si>
    <t>10000640</t>
  </si>
  <si>
    <t>+ILS/-USD 3.394 02-03-23 (10) -184</t>
  </si>
  <si>
    <t>10000169</t>
  </si>
  <si>
    <t>10003164</t>
  </si>
  <si>
    <t>+ILS/-USD 3.394 02-03-23 (20) -184</t>
  </si>
  <si>
    <t>10003166</t>
  </si>
  <si>
    <t>+ILS/-USD 3.394 25-01-23 (10) -100</t>
  </si>
  <si>
    <t>10003214</t>
  </si>
  <si>
    <t>+ILS/-USD 3.3944 09-03-23 (20) -271</t>
  </si>
  <si>
    <t>10003137</t>
  </si>
  <si>
    <t>+ILS/-USD 3.395 24-05-23 (12) -448</t>
  </si>
  <si>
    <t>10003157</t>
  </si>
  <si>
    <t>+ILS/-USD 3.3955 07-06-23 (11) -445</t>
  </si>
  <si>
    <t>10003192</t>
  </si>
  <si>
    <t>+ILS/-USD 3.396 30-05-23 (11) -410</t>
  </si>
  <si>
    <t>10003188</t>
  </si>
  <si>
    <t>10000638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</si>
  <si>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</si>
  <si>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</si>
  <si>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</si>
  <si>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</si>
  <si>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</si>
  <si>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</si>
  <si>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</si>
  <si>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</si>
  <si>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</si>
  <si>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</si>
  <si>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3.405 18-01-23 (98) -72</t>
  </si>
  <si>
    <t>10003185</t>
  </si>
  <si>
    <t>+ILS/-USD 3.407 18-01-23 (10) -72</t>
  </si>
  <si>
    <t>10003181</t>
  </si>
  <si>
    <t>+ILS/-USD 3.4127 01-03-23 (20) -203</t>
  </si>
  <si>
    <t>10003161</t>
  </si>
  <si>
    <t>+ILS/-USD 3.4148 17-05-23 (12) -552</t>
  </si>
  <si>
    <t>10003124</t>
  </si>
  <si>
    <t>+ILS/-USD 3.415 01-03-23 (11) -200</t>
  </si>
  <si>
    <t>10003159</t>
  </si>
  <si>
    <t>+ILS/-USD 3.415 01-03-23 (93) -209</t>
  </si>
  <si>
    <t>10000636</t>
  </si>
  <si>
    <t>+ILS/-USD 3.419 18-05-23 (20) -570</t>
  </si>
  <si>
    <t>10003127</t>
  </si>
  <si>
    <t>10000108</t>
  </si>
  <si>
    <t>+ILS/-USD 3.42 17-05-23 (11) -540</t>
  </si>
  <si>
    <t>10000634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</si>
  <si>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</si>
  <si>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</si>
  <si>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</si>
  <si>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</si>
  <si>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</si>
  <si>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10000106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</si>
  <si>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</si>
  <si>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</si>
  <si>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</si>
  <si>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</si>
  <si>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</si>
  <si>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</si>
  <si>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</si>
  <si>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</si>
  <si>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</si>
  <si>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</si>
  <si>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</si>
  <si>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3.469 20-04-23 (10) -535</t>
  </si>
  <si>
    <t>10000104</t>
  </si>
  <si>
    <t>10000147</t>
  </si>
  <si>
    <t>+ILS/-USD 3.471 20-04-23 (11) -530</t>
  </si>
  <si>
    <t>10003066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</si>
  <si>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</si>
  <si>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</si>
  <si>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</si>
  <si>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</si>
  <si>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</si>
  <si>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10000613</t>
  </si>
  <si>
    <t>+ILS/-USD 3.48 08-05-23 (11) -575</t>
  </si>
  <si>
    <t>10003064</t>
  </si>
  <si>
    <t>10000622</t>
  </si>
  <si>
    <t>+ILS/-USD 3.481 13-06-23 (11) -720</t>
  </si>
  <si>
    <t>10003036</t>
  </si>
  <si>
    <t>+ILS/-USD 3.4829 24-04-23 (12) -541</t>
  </si>
  <si>
    <t>10003070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</si>
  <si>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</si>
  <si>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</si>
  <si>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</si>
  <si>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</si>
  <si>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</si>
  <si>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</si>
  <si>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</si>
  <si>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</si>
  <si>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</si>
  <si>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+ILS/-USD 3.4872 30-03-23 (93) -492</t>
  </si>
  <si>
    <t>10003092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</si>
  <si>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</si>
  <si>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</si>
  <si>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</si>
  <si>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</si>
  <si>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</si>
  <si>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</si>
  <si>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</si>
  <si>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</si>
  <si>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+ILS/-USD 3.4916 30-03-23 (20) -484</t>
  </si>
  <si>
    <t>10000626</t>
  </si>
  <si>
    <t>10003090</t>
  </si>
  <si>
    <t>+ILS/-USD 3.4917 19-04-23 (93) -572</t>
  </si>
  <si>
    <t>10003018</t>
  </si>
  <si>
    <t>+ILS/-USD 3.4939 19-04-23 (94) -565</t>
  </si>
  <si>
    <t>10003020</t>
  </si>
  <si>
    <t>+ILS/-USD 3.4976 23-03-23 (20) -504</t>
  </si>
  <si>
    <t>10003038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</si>
  <si>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</si>
  <si>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</si>
  <si>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</si>
  <si>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</si>
  <si>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</si>
  <si>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</si>
  <si>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</si>
  <si>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3.5 22-03-23 (12) -489</t>
  </si>
  <si>
    <t>10003027</t>
  </si>
  <si>
    <t>+ILS/-USD 3.5026 28-03-23 (20) -514</t>
  </si>
  <si>
    <t>10003044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</si>
  <si>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</si>
  <si>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</si>
  <si>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</si>
  <si>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</si>
  <si>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</si>
  <si>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</si>
  <si>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</si>
  <si>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</si>
  <si>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10003082</t>
  </si>
  <si>
    <t>+ILS/-USD 3.522 03-04-23 (94) -510</t>
  </si>
  <si>
    <t>10003084</t>
  </si>
  <si>
    <t>+ILS/-USD 3.5225 29-03-23 (10) -475</t>
  </si>
  <si>
    <t>10003078</t>
  </si>
  <si>
    <t>+ILS/-USD 3.527 29-03-23 (12) -476</t>
  </si>
  <si>
    <t>10003076</t>
  </si>
  <si>
    <t>+USD/-ILS 3.41 31-01-23 (11) -84</t>
  </si>
  <si>
    <t>10000642</t>
  </si>
  <si>
    <t>+USD/-ILS 3.512 12-01-23 (10) -15</t>
  </si>
  <si>
    <t>10000176</t>
  </si>
  <si>
    <t>10000581</t>
  </si>
  <si>
    <t>+ILS/-USD 3.255 17-01-23 (12) -520</t>
  </si>
  <si>
    <t>10000583</t>
  </si>
  <si>
    <t>+ILS/-USD 3.291 06-02-23 (10) -500</t>
  </si>
  <si>
    <t>+ILS/-USD 3.3 12-06-23 (10) -570</t>
  </si>
  <si>
    <t>10000720</t>
  </si>
  <si>
    <t>+ILS/-USD 3.304 13-03-23 (20) -355</t>
  </si>
  <si>
    <t>10000694</t>
  </si>
  <si>
    <t>10003832</t>
  </si>
  <si>
    <t>10003909</t>
  </si>
  <si>
    <t>10000716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</si>
  <si>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</si>
  <si>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</si>
  <si>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</si>
  <si>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</si>
  <si>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</si>
  <si>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</si>
  <si>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</si>
  <si>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10000785</t>
  </si>
  <si>
    <t>10000765</t>
  </si>
  <si>
    <t>+ILS/-USD 3.3559 06-06-23 (12) -561</t>
  </si>
  <si>
    <t>10003902</t>
  </si>
  <si>
    <t>10000704</t>
  </si>
  <si>
    <t>+ILS/-USD 3.362 06-06-23 (20) -568</t>
  </si>
  <si>
    <t>10000706</t>
  </si>
  <si>
    <t>+ILS/-USD 3.37 10-05-23 (20) -570</t>
  </si>
  <si>
    <t>10000761</t>
  </si>
  <si>
    <t>+ILS/-USD 3.3718 10-05-23 (11) -562</t>
  </si>
  <si>
    <t>10000759</t>
  </si>
  <si>
    <t>+ILS/-USD 3.375 10-05-23 (12) -560</t>
  </si>
  <si>
    <t>10003938</t>
  </si>
  <si>
    <t>10000763</t>
  </si>
  <si>
    <t>+ILS/-USD 3.376 21-02-23 (10) -160</t>
  </si>
  <si>
    <t>10003948</t>
  </si>
  <si>
    <t>+ILS/-USD 3.388 29-03-23 (12) -330</t>
  </si>
  <si>
    <t>10003945</t>
  </si>
  <si>
    <t>+ILS/-USD 3.3892 09-02-23 (93) -515</t>
  </si>
  <si>
    <t>+ILS/-USD 3.3895 18-05-23 (10) -355</t>
  </si>
  <si>
    <t>10003959</t>
  </si>
  <si>
    <t>10000710</t>
  </si>
  <si>
    <t>10003916</t>
  </si>
  <si>
    <t>10000781</t>
  </si>
  <si>
    <t>10000783</t>
  </si>
  <si>
    <t>+ILS/-USD 3.3949 24-01-23 (12) -611</t>
  </si>
  <si>
    <t>10003825</t>
  </si>
  <si>
    <t>10000722</t>
  </si>
  <si>
    <t>+ILS/-USD 3.3967 16-05-23 (94) -533</t>
  </si>
  <si>
    <t>10000767</t>
  </si>
  <si>
    <t>+ILS/-USD 3.3982 18-05-23 (10) -378</t>
  </si>
  <si>
    <t>10003950</t>
  </si>
  <si>
    <t>+ILS/-USD 3.399 24-01-23 (12) -620</t>
  </si>
  <si>
    <t>10003822</t>
  </si>
  <si>
    <t>+ILS/-USD 3.404 16-02-23 (20) -515</t>
  </si>
  <si>
    <t>10000673</t>
  </si>
  <si>
    <t>10000726</t>
  </si>
  <si>
    <t>+ILS/-USD 3.4042 21-02-23 (10) -378</t>
  </si>
  <si>
    <t>10003912</t>
  </si>
  <si>
    <t>10000671</t>
  </si>
  <si>
    <t>+ILS/-USD 3.4133 21-02-23 (10) -187</t>
  </si>
  <si>
    <t>10003947</t>
  </si>
  <si>
    <t>+ILS/-USD 3.415 01-03-23 (12) -210</t>
  </si>
  <si>
    <t>10000777</t>
  </si>
  <si>
    <t>+ILS/-USD 3.417 04-04-23 (12) -485</t>
  </si>
  <si>
    <t>10003920</t>
  </si>
  <si>
    <t>10000728</t>
  </si>
  <si>
    <t>10000771</t>
  </si>
  <si>
    <t>+ILS/-USD 3.4215 18-05-23 (10) -565</t>
  </si>
  <si>
    <t>10003942</t>
  </si>
  <si>
    <t>10000769</t>
  </si>
  <si>
    <t>10000662</t>
  </si>
  <si>
    <t>10000660</t>
  </si>
  <si>
    <t>10000746</t>
  </si>
  <si>
    <t>+ILS/-USD 3.4727 20-04-23 (12) -533</t>
  </si>
  <si>
    <t>10000744</t>
  </si>
  <si>
    <t>10000734</t>
  </si>
  <si>
    <t>+ILS/-USD 3.48 30-03-23 (12) -523</t>
  </si>
  <si>
    <t>10003936</t>
  </si>
  <si>
    <t>+ILS/-USD 3.4802 24-04-23 (20) -538</t>
  </si>
  <si>
    <t>10000750</t>
  </si>
  <si>
    <t>10000748</t>
  </si>
  <si>
    <t>10000740</t>
  </si>
  <si>
    <t>10000742</t>
  </si>
  <si>
    <t>10000738</t>
  </si>
  <si>
    <t>+ILS/-USD 3.501 23-03-23 (12) -505</t>
  </si>
  <si>
    <t>10003931</t>
  </si>
  <si>
    <t>+ILS/-USD 3.5027 13-03-23 (12) -473</t>
  </si>
  <si>
    <t>10000736</t>
  </si>
  <si>
    <t>+ILS/-USD 3.5218 21-02-23 (10) -92</t>
  </si>
  <si>
    <t>10003962</t>
  </si>
  <si>
    <t>10000755</t>
  </si>
  <si>
    <t>10003934</t>
  </si>
  <si>
    <t>+USD/-ILS 3.2488 24-01-23 (12) -272</t>
  </si>
  <si>
    <t>10003895</t>
  </si>
  <si>
    <t>+USD/-ILS 3.4272 21-02-23 (10) -378</t>
  </si>
  <si>
    <t>10003921</t>
  </si>
  <si>
    <t>+USD/-ILS 3.446 18-05-23 (10) -325</t>
  </si>
  <si>
    <t>10003961</t>
  </si>
  <si>
    <t>+USD/-ILS 3.4564 21-02-23 (10) -136</t>
  </si>
  <si>
    <t>10003960</t>
  </si>
  <si>
    <t>+USD/-ILS 3.54 24-01-23 (12) -300</t>
  </si>
  <si>
    <t>10003926</t>
  </si>
  <si>
    <t>+USD/-ILS 3.5408 21-02-23 (10) -372</t>
  </si>
  <si>
    <t>10003927</t>
  </si>
  <si>
    <t>+CAD/-USD 1.29955 15-02-23 (10) -4.5</t>
  </si>
  <si>
    <t>10002748</t>
  </si>
  <si>
    <t>+USD/-AUD 0.68749 15-02-23 (10) +5.9</t>
  </si>
  <si>
    <t>10002785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</si>
  <si>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</si>
  <si>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</si>
  <si>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</si>
  <si>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</si>
  <si>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</si>
  <si>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</si>
  <si>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</si>
  <si>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10002740</t>
  </si>
  <si>
    <t>+USD/-CAD 1.300612 15-02-23 (10) -3.5</t>
  </si>
  <si>
    <t>10002738</t>
  </si>
  <si>
    <t>+USD/-CAD 1.30067 15-02-23 (12) -3.3</t>
  </si>
  <si>
    <t>10002742</t>
  </si>
  <si>
    <t>+USD/-CAD 1.31029 15-02-23 (10) +0.9</t>
  </si>
  <si>
    <t>10002869</t>
  </si>
  <si>
    <t>+USD/-EUR 0.96884 27-03-23 (10) +128.4</t>
  </si>
  <si>
    <t>10002984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</si>
  <si>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</si>
  <si>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</si>
  <si>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</si>
  <si>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</si>
  <si>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</si>
  <si>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</si>
  <si>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+USD/-EUR 1.01095 14-02-23 (10) +119.5</t>
  </si>
  <si>
    <t>10002872</t>
  </si>
  <si>
    <t>+USD/-EUR 1.0281 05-04-23 (10) +211</t>
  </si>
  <si>
    <t>10002764</t>
  </si>
  <si>
    <t>+USD/-EUR 1.02923 05-04-23 (11) +207.3</t>
  </si>
  <si>
    <t>10002752</t>
  </si>
  <si>
    <t>+USD/-EUR 1.0349 17-04-23 (10) +204</t>
  </si>
  <si>
    <t>10002800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</si>
  <si>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</si>
  <si>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</si>
  <si>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</si>
  <si>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</si>
  <si>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</si>
  <si>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</si>
  <si>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1.0512 05-04-23 (11) +187</t>
  </si>
  <si>
    <t>10002847</t>
  </si>
  <si>
    <t>+USD/-EUR 1.06505 06-03-23 (12) +200.5</t>
  </si>
  <si>
    <t>10002662</t>
  </si>
  <si>
    <t>+USD/-EUR 1.07215 06-03-23 (10) +203.5</t>
  </si>
  <si>
    <t>10002670</t>
  </si>
  <si>
    <t>+USD/-EUR 1.07279 06-03-23 (12) +204.9</t>
  </si>
  <si>
    <t>10002672</t>
  </si>
  <si>
    <t>+USD/-EUR 1.07282 06-03-23 (20) +204.2</t>
  </si>
  <si>
    <t>10002674</t>
  </si>
  <si>
    <t>+USD/-EUR 1.07355 27-03-23 (20) +220.5</t>
  </si>
  <si>
    <t>10002678</t>
  </si>
  <si>
    <t>+USD/-EUR 1.07361 27-03-23 (12) +220.1</t>
  </si>
  <si>
    <t>10002676</t>
  </si>
  <si>
    <t>+USD/-EUR 1.07555 27-03-23 (10) +219.5</t>
  </si>
  <si>
    <t>10002680</t>
  </si>
  <si>
    <t>+USD/-EUR 1.07694 14-02-23 (10) +189.4</t>
  </si>
  <si>
    <t>10000110</t>
  </si>
  <si>
    <t>+USD/-GBP 1.21817 18-04-23 (12) +76.7</t>
  </si>
  <si>
    <t>10002835</t>
  </si>
  <si>
    <t>+USD/-GBP 1.21942 18-04-23 (10) +76.2</t>
  </si>
  <si>
    <t>10002833</t>
  </si>
  <si>
    <t>+USD/-GBP 1.2243 13-02-23 (10) +48.5</t>
  </si>
  <si>
    <t>10002654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</si>
  <si>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</si>
  <si>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</si>
  <si>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</si>
  <si>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</si>
  <si>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</si>
  <si>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</si>
  <si>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</si>
  <si>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</si>
  <si>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</si>
  <si>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</si>
  <si>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</si>
  <si>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</si>
  <si>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</si>
  <si>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</si>
  <si>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</si>
  <si>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</si>
  <si>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</si>
  <si>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</si>
  <si>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</si>
  <si>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</si>
  <si>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</si>
  <si>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</si>
  <si>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</si>
  <si>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</si>
  <si>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</si>
  <si>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</si>
  <si>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</si>
  <si>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</si>
  <si>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</si>
  <si>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</si>
  <si>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</si>
  <si>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</si>
  <si>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</si>
  <si>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</si>
  <si>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</si>
  <si>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</si>
  <si>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</si>
  <si>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</si>
  <si>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</si>
  <si>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</si>
  <si>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</si>
  <si>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</si>
  <si>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</si>
  <si>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</si>
  <si>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</si>
  <si>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</si>
  <si>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</si>
  <si>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</si>
  <si>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</si>
  <si>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</si>
  <si>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</si>
  <si>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</si>
  <si>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</si>
  <si>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</si>
  <si>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</si>
  <si>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</si>
  <si>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</si>
  <si>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</si>
  <si>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</si>
  <si>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</si>
  <si>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</si>
  <si>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</si>
  <si>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</si>
  <si>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</si>
  <si>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1.01693 27-04-23 (10) +143.3</t>
  </si>
  <si>
    <t>10003052</t>
  </si>
  <si>
    <t>+USD/-EUR 1.01915 05-04-23 (10) +126.5</t>
  </si>
  <si>
    <t>10003057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</si>
  <si>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</si>
  <si>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</si>
  <si>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</si>
  <si>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</si>
  <si>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</si>
  <si>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10003105</t>
  </si>
  <si>
    <t>10000157</t>
  </si>
  <si>
    <t>+USD/-EUR 1.06128 05-04-23 (10) +92.8</t>
  </si>
  <si>
    <t>10003197</t>
  </si>
  <si>
    <t>+USD/-EUR 1.0669 17-04-23 (10) +99</t>
  </si>
  <si>
    <t>10003208</t>
  </si>
  <si>
    <t>+USD/-EUR 1.06825 27-04-23 (10) +112.5</t>
  </si>
  <si>
    <t>10003179</t>
  </si>
  <si>
    <t>+USD/-EUR 1.06964 05-06-23 (10) +131.4</t>
  </si>
  <si>
    <t>10003211</t>
  </si>
  <si>
    <t>+USD/-EUR 1.07013 05-06-23 (20) +131.3</t>
  </si>
  <si>
    <t>10003213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</si>
  <si>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</si>
  <si>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</si>
  <si>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</si>
  <si>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</si>
  <si>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</si>
  <si>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</si>
  <si>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</si>
  <si>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</si>
  <si>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</si>
  <si>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</si>
  <si>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</si>
  <si>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</si>
  <si>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1.24205 22-05-23 (11) +48.5</t>
  </si>
  <si>
    <t>10003218</t>
  </si>
  <si>
    <t>+USD/-GBP 1.24474 18-04-23 (11) +39.4</t>
  </si>
  <si>
    <t>10003215</t>
  </si>
  <si>
    <t>+EUR/-USD 1.0009 06-03-23 (10) +99</t>
  </si>
  <si>
    <t>10000753</t>
  </si>
  <si>
    <t>+EUR/-USD 1.0377 06-03-23 (10) +167</t>
  </si>
  <si>
    <t>10000686</t>
  </si>
  <si>
    <t>+GBP/-USD 1.2289 13-02-23 (10) +63</t>
  </si>
  <si>
    <t>10003879</t>
  </si>
  <si>
    <t>+USD/-AUD 0.68758 15-02-23 (12) +5.8</t>
  </si>
  <si>
    <t>10003881</t>
  </si>
  <si>
    <t>+USD/-EUR 0.9689 27-03-23 (12) +129</t>
  </si>
  <si>
    <t>10003925</t>
  </si>
  <si>
    <t>+USD/-EUR 1.0002 14-02-23 (10) +114</t>
  </si>
  <si>
    <t>10003903</t>
  </si>
  <si>
    <t>10003907</t>
  </si>
  <si>
    <t>+USD/-EUR 1.0054 27-04-23 (11) +159</t>
  </si>
  <si>
    <t>10000712</t>
  </si>
  <si>
    <t>+USD/-EUR 1.0057 27-04-23 (20) +160</t>
  </si>
  <si>
    <t>10000714</t>
  </si>
  <si>
    <t>+USD/-EUR 1.00931 14-02-23 (12) +113.1</t>
  </si>
  <si>
    <t>10003914</t>
  </si>
  <si>
    <t>+USD/-EUR 1.0117 17-04-23 (10) +147</t>
  </si>
  <si>
    <t>10000700</t>
  </si>
  <si>
    <t>+USD/-EUR 1.03072 05-04-23 (20) +207.2</t>
  </si>
  <si>
    <t>10000658</t>
  </si>
  <si>
    <t>+USD/-EUR 1.03077 05-04-23 (10) +207.7</t>
  </si>
  <si>
    <t>10003873</t>
  </si>
  <si>
    <t>+USD/-EUR 1.03077 05-04-23 (12) +207.7</t>
  </si>
  <si>
    <t>10003875</t>
  </si>
  <si>
    <t>+USD/-EUR 1.0346 17-04-23 (20) +204</t>
  </si>
  <si>
    <t>10000683</t>
  </si>
  <si>
    <t>+USD/-EUR 1.0349 06-03-23 (10) +166</t>
  </si>
  <si>
    <t>10003887</t>
  </si>
  <si>
    <t>10003885</t>
  </si>
  <si>
    <t>+USD/-EUR 1.0396 14-02-23 (10) +181</t>
  </si>
  <si>
    <t>10000656</t>
  </si>
  <si>
    <t>+USD/-EUR 1.0454 11-05-23 (10) +131</t>
  </si>
  <si>
    <t>10000773</t>
  </si>
  <si>
    <t>+USD/-EUR 1.0474 14-02-23 (12) +184</t>
  </si>
  <si>
    <t>10003869</t>
  </si>
  <si>
    <t>+USD/-EUR 1.0484 11-05-23 (10) +124</t>
  </si>
  <si>
    <t>10000779</t>
  </si>
  <si>
    <t>+USD/-EUR 1.05098 05-04-23 (12) +112.8</t>
  </si>
  <si>
    <t>10003940</t>
  </si>
  <si>
    <t>+USD/-EUR 1.0649 27-03-23 (12) +83</t>
  </si>
  <si>
    <t>10003953</t>
  </si>
  <si>
    <t>+USD/-EUR 1.0658 06-03-23 (10) +199.5</t>
  </si>
  <si>
    <t>10000619</t>
  </si>
  <si>
    <t>10000792</t>
  </si>
  <si>
    <t>10000794</t>
  </si>
  <si>
    <t>+USD/-EUR 1.06972 05-06-23 (12) +131.2</t>
  </si>
  <si>
    <t>10003955</t>
  </si>
  <si>
    <t>10003848</t>
  </si>
  <si>
    <t>+USD/-EUR 1.0735 27-03-23 (12) +220</t>
  </si>
  <si>
    <t>10003855</t>
  </si>
  <si>
    <t>10000627</t>
  </si>
  <si>
    <t>10003850</t>
  </si>
  <si>
    <t>10000629</t>
  </si>
  <si>
    <t>+USD/-EUR 1.07692 14-02-23 (12) +189.2</t>
  </si>
  <si>
    <t>10003864</t>
  </si>
  <si>
    <t>10003862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</si>
  <si>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</si>
  <si>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</si>
  <si>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</si>
  <si>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</si>
  <si>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</si>
  <si>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</si>
  <si>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10003944</t>
  </si>
  <si>
    <t>10003891</t>
  </si>
  <si>
    <t>10003889</t>
  </si>
  <si>
    <t>+USD/-GBP 1.22197 18-04-23 (10) +43.7</t>
  </si>
  <si>
    <t>10000789</t>
  </si>
  <si>
    <t>+USD/-GBP 1.2338 13-02-23 (10) +68</t>
  </si>
  <si>
    <t>10000646</t>
  </si>
  <si>
    <t>+USD/-GBP 1.25735 13-02-23 (10) +40.5</t>
  </si>
  <si>
    <t>+USD/-JPY 142.32 15-02-23 (10) -238</t>
  </si>
  <si>
    <t>10003923</t>
  </si>
  <si>
    <t>SW0432__TELBOR3M/3.595</t>
  </si>
  <si>
    <t>10000016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</si>
  <si>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</si>
  <si>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</si>
  <si>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</si>
  <si>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</si>
  <si>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</si>
  <si>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</si>
  <si>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</si>
  <si>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</si>
  <si>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</si>
  <si>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</si>
  <si>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</si>
  <si>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</si>
  <si>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</si>
  <si>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</si>
  <si>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</si>
  <si>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</si>
  <si>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</si>
  <si>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</si>
  <si>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</si>
  <si>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</si>
  <si>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</si>
  <si>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</si>
  <si>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</si>
  <si>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</si>
  <si>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</si>
  <si>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30111000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</si>
  <si>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</si>
  <si>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</si>
  <si>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</si>
  <si>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</si>
  <si>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</si>
  <si>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</si>
  <si>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</si>
  <si>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</si>
  <si>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</si>
  <si>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</si>
  <si>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</si>
  <si>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31711000</t>
  </si>
  <si>
    <t>30211000</t>
  </si>
  <si>
    <t>32011000</t>
  </si>
  <si>
    <t>30311000</t>
  </si>
  <si>
    <t>31211000</t>
  </si>
  <si>
    <t>30212000</t>
  </si>
  <si>
    <t>31712000</t>
  </si>
  <si>
    <t>30312000</t>
  </si>
  <si>
    <t>32012000</t>
  </si>
  <si>
    <t>31012000</t>
  </si>
  <si>
    <t>31212000</t>
  </si>
  <si>
    <t>34010000</t>
  </si>
  <si>
    <t>30710000</t>
  </si>
  <si>
    <t>32010000</t>
  </si>
  <si>
    <t>32610000</t>
  </si>
  <si>
    <t>31010000</t>
  </si>
  <si>
    <t>34510000</t>
  </si>
  <si>
    <t>34610000</t>
  </si>
  <si>
    <t>34710000</t>
  </si>
  <si>
    <t>30210000</t>
  </si>
  <si>
    <t>30910000</t>
  </si>
  <si>
    <t>31210000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</si>
  <si>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</si>
  <si>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</si>
  <si>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</si>
  <si>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</si>
  <si>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</si>
  <si>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</si>
  <si>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</si>
  <si>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</si>
  <si>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32020000</t>
  </si>
  <si>
    <t>31720000</t>
  </si>
  <si>
    <t>31220000</t>
  </si>
  <si>
    <t>33820000</t>
  </si>
  <si>
    <t>34520000</t>
  </si>
  <si>
    <t>34020000</t>
  </si>
  <si>
    <t>30326000</t>
  </si>
  <si>
    <t>31726000</t>
  </si>
  <si>
    <t>JP MORGAN</t>
  </si>
  <si>
    <t>30385000</t>
  </si>
  <si>
    <t>32085000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</si>
  <si>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</si>
  <si>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</si>
  <si>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</si>
  <si>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</si>
  <si>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</si>
  <si>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</si>
  <si>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</si>
  <si>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</si>
  <si>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</si>
  <si>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</si>
  <si>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</si>
  <si>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</si>
  <si>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</si>
  <si>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</si>
  <si>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</si>
  <si>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</si>
  <si>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</si>
  <si>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</si>
  <si>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</si>
  <si>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</si>
  <si>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</si>
  <si>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</si>
  <si>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</si>
  <si>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</si>
  <si>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</si>
  <si>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</si>
  <si>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</si>
  <si>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</si>
  <si>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</si>
  <si>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</si>
  <si>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</si>
  <si>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</si>
  <si>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</si>
  <si>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</si>
  <si>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</si>
  <si>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</si>
  <si>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</si>
  <si>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</si>
  <si>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</si>
  <si>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</si>
  <si>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</si>
  <si>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</si>
  <si>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</si>
  <si>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</si>
  <si>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</si>
  <si>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</si>
  <si>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</si>
  <si>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</si>
  <si>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</si>
  <si>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</si>
  <si>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</si>
  <si>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</si>
  <si>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</si>
  <si>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</si>
  <si>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</si>
  <si>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</si>
  <si>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</si>
  <si>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</si>
  <si>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</si>
  <si>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</si>
  <si>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</si>
  <si>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</si>
  <si>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</si>
  <si>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</si>
  <si>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</si>
  <si>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</si>
  <si>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</si>
  <si>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</si>
  <si>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</si>
  <si>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</si>
  <si>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</si>
  <si>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</si>
  <si>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</si>
  <si>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</si>
  <si>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</si>
  <si>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</si>
  <si>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</si>
  <si>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</si>
  <si>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</si>
  <si>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</si>
  <si>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</si>
  <si>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</si>
  <si>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</si>
  <si>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</si>
  <si>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</si>
  <si>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</si>
  <si>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</si>
  <si>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</si>
  <si>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</si>
  <si>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</si>
  <si>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</si>
  <si>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</si>
  <si>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</si>
  <si>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</si>
  <si>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</si>
  <si>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</si>
  <si>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</si>
  <si>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</si>
  <si>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</si>
  <si>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</si>
  <si>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</si>
  <si>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</si>
  <si>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</si>
  <si>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</si>
  <si>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</si>
  <si>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</si>
  <si>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</si>
  <si>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</si>
  <si>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</si>
  <si>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</si>
  <si>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</si>
  <si>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</si>
  <si>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</si>
  <si>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</si>
  <si>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</si>
  <si>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</si>
  <si>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</si>
  <si>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</si>
  <si>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</si>
  <si>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</si>
  <si>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</si>
  <si>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</si>
  <si>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</si>
  <si>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</si>
  <si>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</si>
  <si>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</si>
  <si>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</si>
  <si>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</si>
  <si>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</si>
  <si>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</si>
  <si>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</si>
  <si>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</si>
  <si>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</si>
  <si>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</si>
  <si>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</si>
  <si>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</si>
  <si>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</si>
  <si>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</si>
  <si>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</si>
  <si>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</si>
  <si>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</si>
  <si>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</si>
  <si>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</si>
  <si>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</si>
  <si>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</si>
  <si>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</si>
  <si>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</si>
  <si>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</si>
  <si>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</si>
  <si>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</si>
  <si>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</si>
  <si>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</si>
  <si>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</si>
  <si>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</si>
  <si>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</si>
  <si>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</si>
  <si>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</si>
  <si>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</si>
  <si>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</si>
  <si>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</si>
  <si>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</si>
  <si>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</si>
  <si>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</si>
  <si>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</si>
  <si>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</si>
  <si>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</si>
  <si>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</si>
  <si>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</si>
  <si>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</si>
  <si>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</si>
  <si>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</si>
  <si>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</si>
  <si>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</si>
  <si>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</si>
  <si>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</si>
  <si>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</si>
  <si>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</si>
  <si>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</si>
  <si>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</si>
  <si>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</si>
  <si>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76091</t>
  </si>
  <si>
    <t>469140</t>
  </si>
  <si>
    <t>475042</t>
  </si>
  <si>
    <t>95004024</t>
  </si>
  <si>
    <t>סה"כ תעודות חוב מסחריות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</si>
  <si>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</si>
  <si>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</si>
  <si>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</si>
  <si>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</si>
  <si>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</si>
  <si>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</si>
  <si>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</si>
  <si>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</si>
  <si>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</si>
  <si>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</si>
  <si>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</si>
  <si>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</si>
  <si>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VII </t>
  </si>
  <si>
    <t xml:space="preserve"> Fortissimo Capital Fund V </t>
  </si>
  <si>
    <t xml:space="preserve"> Fortissimo Partners VI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</si>
  <si>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</si>
  <si>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</si>
  <si>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</si>
  <si>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Kedma Capital Partners III </t>
  </si>
  <si>
    <t xml:space="preserve"> M.A Movilim Renewable Energies, Limited Partnership </t>
  </si>
  <si>
    <t xml:space="preserve"> Noy 4 Infrastructure and energy investments l.p </t>
  </si>
  <si>
    <t xml:space="preserve"> Orbimed Israel Partners II </t>
  </si>
  <si>
    <t xml:space="preserve"> Reality Real Estate Investment Fund 4 </t>
  </si>
  <si>
    <t xml:space="preserve"> S.H. SKY 4 L.P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</si>
  <si>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</si>
  <si>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</si>
  <si>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</si>
  <si>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</si>
  <si>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IV </t>
  </si>
  <si>
    <t xml:space="preserve"> Vintage Investment Partners Fund of Funds V (Israel), L.P </t>
  </si>
  <si>
    <t xml:space="preserve"> Vintage Migdal Co-Investment II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</si>
  <si>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</si>
  <si>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</si>
  <si>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</si>
  <si>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</si>
  <si>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</si>
  <si>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Ambition HOLDINGS OFFSHORE LP </t>
  </si>
  <si>
    <t xml:space="preserve"> AP IX Connect Holdings L.P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</si>
  <si>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</si>
  <si>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</si>
  <si>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</si>
  <si>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ArcLight Fund VII AIV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</si>
  <si>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</si>
  <si>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</si>
  <si>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</si>
  <si>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</si>
  <si>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</si>
  <si>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</si>
  <si>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</si>
  <si>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</si>
  <si>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</si>
  <si>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</si>
  <si>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</si>
  <si>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</si>
  <si>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</si>
  <si>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</si>
  <si>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</si>
  <si>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</si>
  <si>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Bluebay Senior Loan Fund I </t>
  </si>
  <si>
    <t xml:space="preserve"> Brookfield Capital Partners Fund VI </t>
  </si>
  <si>
    <t xml:space="preserve"> Brookfield Capital Partners V </t>
  </si>
  <si>
    <t xml:space="preserve"> Brookfield HSO Co-Invest L.P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</si>
  <si>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</si>
  <si>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</si>
  <si>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</si>
  <si>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</si>
  <si>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</si>
  <si>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</si>
  <si>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</si>
  <si>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</si>
  <si>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</si>
  <si>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</si>
  <si>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</si>
  <si>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</si>
  <si>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</si>
  <si>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</si>
  <si>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</si>
  <si>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</si>
  <si>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</si>
  <si>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</si>
  <si>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</si>
  <si>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</si>
  <si>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</si>
  <si>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</si>
  <si>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</si>
  <si>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</si>
  <si>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</si>
  <si>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</si>
  <si>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</si>
  <si>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</si>
  <si>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</si>
  <si>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</si>
  <si>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</si>
  <si>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</si>
  <si>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</si>
  <si>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</si>
  <si>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</si>
  <si>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</si>
  <si>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</si>
  <si>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</si>
  <si>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</si>
  <si>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</si>
  <si>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</si>
  <si>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</si>
  <si>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</si>
  <si>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</si>
  <si>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</si>
  <si>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</si>
  <si>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</si>
  <si>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</si>
  <si>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</si>
  <si>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</si>
  <si>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</si>
  <si>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</si>
  <si>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</si>
  <si>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</si>
  <si>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</si>
  <si>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</si>
  <si>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</si>
  <si>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III </t>
  </si>
  <si>
    <t xml:space="preserve"> LS Power Fund IV </t>
  </si>
  <si>
    <t xml:space="preserve"> MIE III Co-Investment Fund II S.L.P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</si>
  <si>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</si>
  <si>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</si>
  <si>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</si>
  <si>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</si>
  <si>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</si>
  <si>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</si>
  <si>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</si>
  <si>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</si>
  <si>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</si>
  <si>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</si>
  <si>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</si>
  <si>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</si>
  <si>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</si>
  <si>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</si>
  <si>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</si>
  <si>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</si>
  <si>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</si>
  <si>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</si>
  <si>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Senior Loan Fund II (EUR) SLP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</si>
  <si>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</si>
  <si>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</si>
  <si>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</si>
  <si>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</si>
  <si>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</si>
  <si>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</si>
  <si>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</si>
  <si>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</si>
  <si>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</si>
  <si>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Europe VI SCSp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</si>
  <si>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</si>
  <si>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</si>
  <si>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</si>
  <si>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Investment Partners Fund of Funds V (Access),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</si>
  <si>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</si>
  <si>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</si>
  <si>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</si>
  <si>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</si>
  <si>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</si>
  <si>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</si>
  <si>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</si>
  <si>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</si>
  <si>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Skywalker Airtrunk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</si>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</sst>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164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164" fontId="6" fillId="0" borderId="26" xfId="13" applyFont="1" applyFill="1" applyBorder="1" applyAlignment="1">
      <alignment horizontal="right"/>
    </xf>
    <xf numFmtId="10" fontId="6" fillId="0" borderId="26" xfId="14" applyNumberFormat="1" applyFont="1" applyFill="1" applyBorder="1" applyAlignment="1">
      <alignment horizontal="center"/>
    </xf>
    <xf numFmtId="2" fontId="6" fillId="0" borderId="26" xfId="7" applyNumberFormat="1" applyFont="1" applyFill="1" applyBorder="1" applyAlignment="1">
      <alignment horizontal="right"/>
    </xf>
    <xf numFmtId="168" fontId="6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7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7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4" fontId="27" fillId="0" borderId="0" xfId="16" applyNumberFormat="1" applyFont="1" applyFill="1" applyAlignment="1">
      <alignment horizontal="right"/>
    </xf>
    <xf numFmtId="10" fontId="27" fillId="0" borderId="0" xfId="17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6" fillId="0" borderId="24" xfId="0" applyFont="1" applyFill="1" applyBorder="1" applyAlignment="1">
      <alignment horizontal="right"/>
    </xf>
    <xf numFmtId="0" fontId="26" fillId="0" borderId="25" xfId="0" applyFont="1" applyFill="1" applyBorder="1" applyAlignment="1">
      <alignment horizontal="right" indent="1"/>
    </xf>
    <xf numFmtId="0" fontId="26" fillId="0" borderId="25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3"/>
    </xf>
    <xf numFmtId="49" fontId="27" fillId="0" borderId="0" xfId="16" applyNumberFormat="1" applyFont="1" applyFill="1" applyAlignment="1">
      <alignment horizontal="right"/>
    </xf>
    <xf numFmtId="10" fontId="27" fillId="0" borderId="0" xfId="16" applyNumberFormat="1" applyFont="1" applyFill="1" applyAlignment="1">
      <alignment horizontal="right"/>
    </xf>
    <xf numFmtId="0" fontId="27" fillId="0" borderId="25" xfId="0" applyFont="1" applyFill="1" applyBorder="1" applyAlignment="1">
      <alignment horizontal="right" indent="2"/>
    </xf>
    <xf numFmtId="10" fontId="0" fillId="0" borderId="0" xfId="0" applyNumberFormat="1" applyFill="1"/>
    <xf numFmtId="0" fontId="2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6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3" fontId="33" fillId="0" borderId="0" xfId="0" applyNumberFormat="1" applyFont="1"/>
    <xf numFmtId="10" fontId="32" fillId="0" borderId="0" xfId="0" applyNumberFormat="1" applyFont="1"/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8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2 2" xfId="16"/>
    <cellStyle name="Normal 3" xfId="6"/>
    <cellStyle name="Normal 4" xfId="12"/>
    <cellStyle name="Normal_2007-16618" xfId="7"/>
    <cellStyle name="Percent" xfId="14" builtinId="5"/>
    <cellStyle name="Percent 2" xfId="8"/>
    <cellStyle name="Percent 3 2" xfId="17"/>
    <cellStyle name="Text" xfId="9"/>
    <cellStyle name="Total" xfId="10"/>
    <cellStyle name="היפר-קישור" xfId="11" builtinId="8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409"/>
  <sheetViews>
    <sheetView rightToLeft="1" tabSelected="1" zoomScale="70" zoomScaleNormal="70" workbookViewId="0">
      <selection activeCell="W30" sqref="W30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142</v>
      </c>
      <c r="C1" s="46" t="s" vm="1">
        <v>224</v>
      </c>
    </row>
    <row r="2" spans="1:4">
      <c r="B2" s="46" t="s">
        <v>141</v>
      </c>
      <c r="C2" s="46" t="s">
        <v>225</v>
      </c>
    </row>
    <row r="3" spans="1:4">
      <c r="B3" s="46" t="s">
        <v>143</v>
      </c>
      <c r="C3" s="46" t="s">
        <v>226</v>
      </c>
    </row>
    <row r="4" spans="1:4">
      <c r="B4" s="46" t="s">
        <v>144</v>
      </c>
      <c r="C4" s="46">
        <v>2145</v>
      </c>
    </row>
    <row r="6" spans="1:4" ht="26.25" customHeight="1">
      <c r="B6" s="132" t="s">
        <v>155</v>
      </c>
      <c r="C6" s="133"/>
      <c r="D6" s="134"/>
    </row>
    <row r="7" spans="1:4" s="9" customFormat="1">
      <c r="B7" s="21"/>
      <c r="C7" s="22" t="s">
        <v>108</v>
      </c>
      <c r="D7" s="23" t="s">
        <v>106</v>
      </c>
    </row>
    <row r="8" spans="1:4" s="9" customFormat="1">
      <c r="B8" s="21"/>
      <c r="C8" s="24" t="s">
        <v>203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154</v>
      </c>
      <c r="C10" s="68">
        <f>C11+C12+C23+C33+C37</f>
        <v>796617.28858418996</v>
      </c>
      <c r="D10" s="69">
        <f>C10/$C$42</f>
        <v>1</v>
      </c>
    </row>
    <row r="11" spans="1:4">
      <c r="A11" s="42" t="s">
        <v>122</v>
      </c>
      <c r="B11" s="27" t="s">
        <v>156</v>
      </c>
      <c r="C11" s="68">
        <f>מזומנים!J10</f>
        <v>117719.44536023602</v>
      </c>
      <c r="D11" s="69">
        <f t="shared" ref="D11:D13" si="0">C11/$C$42</f>
        <v>0.14777415334464578</v>
      </c>
    </row>
    <row r="12" spans="1:4">
      <c r="B12" s="27" t="s">
        <v>157</v>
      </c>
      <c r="C12" s="68">
        <f>SUM(C13:C21)</f>
        <v>480706.50376500504</v>
      </c>
      <c r="D12" s="69">
        <f t="shared" si="0"/>
        <v>0.60343468645948406</v>
      </c>
    </row>
    <row r="13" spans="1:4">
      <c r="A13" s="44" t="s">
        <v>122</v>
      </c>
      <c r="B13" s="28" t="s">
        <v>69</v>
      </c>
      <c r="C13" s="68" vm="2">
        <v>90711.003742008004</v>
      </c>
      <c r="D13" s="69">
        <f t="shared" si="0"/>
        <v>0.1138702423885711</v>
      </c>
    </row>
    <row r="14" spans="1:4">
      <c r="A14" s="44" t="s">
        <v>122</v>
      </c>
      <c r="B14" s="28" t="s">
        <v>70</v>
      </c>
      <c r="C14" s="68" t="s" vm="3">
        <v>3062</v>
      </c>
      <c r="D14" s="69" t="s" vm="4">
        <v>3062</v>
      </c>
    </row>
    <row r="15" spans="1:4">
      <c r="A15" s="44" t="s">
        <v>122</v>
      </c>
      <c r="B15" s="28" t="s">
        <v>71</v>
      </c>
      <c r="C15" s="68">
        <f>'אג"ח קונצרני'!R11</f>
        <v>149274.38312177107</v>
      </c>
      <c r="D15" s="69">
        <f t="shared" ref="D15:D21" si="1">C15/$C$42</f>
        <v>0.18738531696578301</v>
      </c>
    </row>
    <row r="16" spans="1:4">
      <c r="A16" s="44" t="s">
        <v>122</v>
      </c>
      <c r="B16" s="28" t="s">
        <v>72</v>
      </c>
      <c r="C16" s="68">
        <f>מניות!L11</f>
        <v>121899.116727154</v>
      </c>
      <c r="D16" s="69">
        <f t="shared" si="1"/>
        <v>0.15302092795877248</v>
      </c>
    </row>
    <row r="17" spans="1:4">
      <c r="A17" s="44" t="s">
        <v>122</v>
      </c>
      <c r="B17" s="28" t="s">
        <v>216</v>
      </c>
      <c r="C17" s="68" vm="5">
        <v>107260.259197226</v>
      </c>
      <c r="D17" s="69">
        <f t="shared" si="1"/>
        <v>0.13464465400676559</v>
      </c>
    </row>
    <row r="18" spans="1:4">
      <c r="A18" s="44" t="s">
        <v>122</v>
      </c>
      <c r="B18" s="28" t="s">
        <v>73</v>
      </c>
      <c r="C18" s="68" vm="6">
        <v>13847.565929422002</v>
      </c>
      <c r="D18" s="69">
        <f t="shared" si="1"/>
        <v>1.7382959330487256E-2</v>
      </c>
    </row>
    <row r="19" spans="1:4">
      <c r="A19" s="44" t="s">
        <v>122</v>
      </c>
      <c r="B19" s="28" t="s">
        <v>74</v>
      </c>
      <c r="C19" s="68" vm="7">
        <v>26.020827505</v>
      </c>
      <c r="D19" s="69">
        <f t="shared" si="1"/>
        <v>3.2664151127382931E-5</v>
      </c>
    </row>
    <row r="20" spans="1:4">
      <c r="A20" s="44" t="s">
        <v>122</v>
      </c>
      <c r="B20" s="28" t="s">
        <v>75</v>
      </c>
      <c r="C20" s="68" vm="8">
        <v>129.58389757699999</v>
      </c>
      <c r="D20" s="69">
        <f t="shared" si="1"/>
        <v>1.6266769430438365E-4</v>
      </c>
    </row>
    <row r="21" spans="1:4">
      <c r="A21" s="44" t="s">
        <v>122</v>
      </c>
      <c r="B21" s="28" t="s">
        <v>76</v>
      </c>
      <c r="C21" s="68" vm="9">
        <v>-2441.4296776579999</v>
      </c>
      <c r="D21" s="69">
        <f t="shared" si="1"/>
        <v>-3.0647460363270526E-3</v>
      </c>
    </row>
    <row r="22" spans="1:4">
      <c r="A22" s="44" t="s">
        <v>122</v>
      </c>
      <c r="B22" s="28" t="s">
        <v>77</v>
      </c>
      <c r="C22" s="68" t="s" vm="10">
        <v>3062</v>
      </c>
      <c r="D22" s="69" t="s" vm="11">
        <v>3062</v>
      </c>
    </row>
    <row r="23" spans="1:4">
      <c r="B23" s="27" t="s">
        <v>158</v>
      </c>
      <c r="C23" s="68">
        <f>SUM(C25:C31)</f>
        <v>114938.04637931699</v>
      </c>
      <c r="D23" s="69">
        <f>C23/$C$42</f>
        <v>0.14428264114578004</v>
      </c>
    </row>
    <row r="24" spans="1:4">
      <c r="A24" s="44" t="s">
        <v>122</v>
      </c>
      <c r="B24" s="28" t="s">
        <v>78</v>
      </c>
      <c r="C24" s="68" t="s" vm="12">
        <v>3062</v>
      </c>
      <c r="D24" s="69" t="s" vm="13">
        <v>3062</v>
      </c>
    </row>
    <row r="25" spans="1:4">
      <c r="A25" s="44" t="s">
        <v>122</v>
      </c>
      <c r="B25" s="28" t="s">
        <v>79</v>
      </c>
      <c r="C25" s="68" t="s" vm="14">
        <v>3062</v>
      </c>
      <c r="D25" s="69" t="s" vm="15">
        <v>3062</v>
      </c>
    </row>
    <row r="26" spans="1:4">
      <c r="A26" s="44" t="s">
        <v>122</v>
      </c>
      <c r="B26" s="28" t="s">
        <v>71</v>
      </c>
      <c r="C26" s="68" vm="16">
        <v>8652.9302580500007</v>
      </c>
      <c r="D26" s="69">
        <f t="shared" ref="D26:D29" si="2">C26/$C$42</f>
        <v>1.0862091975719808E-2</v>
      </c>
    </row>
    <row r="27" spans="1:4">
      <c r="A27" s="44" t="s">
        <v>122</v>
      </c>
      <c r="B27" s="28" t="s">
        <v>80</v>
      </c>
      <c r="C27" s="68" vm="17">
        <v>2905.6612431060007</v>
      </c>
      <c r="D27" s="69">
        <f t="shared" si="2"/>
        <v>3.6474996020613203E-3</v>
      </c>
    </row>
    <row r="28" spans="1:4">
      <c r="A28" s="44" t="s">
        <v>122</v>
      </c>
      <c r="B28" s="28" t="s">
        <v>81</v>
      </c>
      <c r="C28" s="68" vm="18">
        <v>114043.73569992199</v>
      </c>
      <c r="D28" s="69">
        <f t="shared" si="2"/>
        <v>0.14316000585752961</v>
      </c>
    </row>
    <row r="29" spans="1:4">
      <c r="A29" s="44" t="s">
        <v>122</v>
      </c>
      <c r="B29" s="28" t="s">
        <v>82</v>
      </c>
      <c r="C29" s="68" vm="19">
        <v>1.4197049930000001</v>
      </c>
      <c r="D29" s="69">
        <f t="shared" si="2"/>
        <v>1.7821669368025014E-6</v>
      </c>
    </row>
    <row r="30" spans="1:4">
      <c r="A30" s="44" t="s">
        <v>122</v>
      </c>
      <c r="B30" s="28" t="s">
        <v>181</v>
      </c>
      <c r="C30" s="68" t="s" vm="20">
        <v>3062</v>
      </c>
      <c r="D30" s="69" t="s" vm="21">
        <v>3062</v>
      </c>
    </row>
    <row r="31" spans="1:4">
      <c r="A31" s="44" t="s">
        <v>122</v>
      </c>
      <c r="B31" s="28" t="s">
        <v>103</v>
      </c>
      <c r="C31" s="68" vm="22">
        <v>-10665.700526753999</v>
      </c>
      <c r="D31" s="69">
        <f>C31/$C$42</f>
        <v>-1.3388738456467483E-2</v>
      </c>
    </row>
    <row r="32" spans="1:4">
      <c r="A32" s="44" t="s">
        <v>122</v>
      </c>
      <c r="B32" s="28" t="s">
        <v>83</v>
      </c>
      <c r="C32" s="68" t="s" vm="23">
        <v>3062</v>
      </c>
      <c r="D32" s="69" t="s" vm="24">
        <v>3062</v>
      </c>
    </row>
    <row r="33" spans="1:4">
      <c r="A33" s="44" t="s">
        <v>122</v>
      </c>
      <c r="B33" s="27" t="s">
        <v>159</v>
      </c>
      <c r="C33" s="68">
        <f>+הלוואות!P10</f>
        <v>83337.693789306999</v>
      </c>
      <c r="D33" s="69">
        <f>C33/$C$42</f>
        <v>0.10461446793029211</v>
      </c>
    </row>
    <row r="34" spans="1:4">
      <c r="A34" s="44" t="s">
        <v>122</v>
      </c>
      <c r="B34" s="27" t="s">
        <v>160</v>
      </c>
      <c r="C34" s="68" t="s" vm="25">
        <v>3062</v>
      </c>
      <c r="D34" s="69" t="s" vm="26">
        <v>3062</v>
      </c>
    </row>
    <row r="35" spans="1:4">
      <c r="A35" s="44" t="s">
        <v>122</v>
      </c>
      <c r="B35" s="27" t="s">
        <v>161</v>
      </c>
      <c r="C35" s="68" t="s" vm="27">
        <v>3062</v>
      </c>
      <c r="D35" s="69" t="s" vm="28">
        <v>3062</v>
      </c>
    </row>
    <row r="36" spans="1:4">
      <c r="A36" s="44" t="s">
        <v>122</v>
      </c>
      <c r="B36" s="45" t="s">
        <v>162</v>
      </c>
      <c r="C36" s="68" t="s" vm="29">
        <v>3062</v>
      </c>
      <c r="D36" s="69" t="s" vm="30">
        <v>3062</v>
      </c>
    </row>
    <row r="37" spans="1:4">
      <c r="A37" s="44" t="s">
        <v>122</v>
      </c>
      <c r="B37" s="27" t="s">
        <v>163</v>
      </c>
      <c r="C37" s="68">
        <f>'השקעות אחרות '!I10</f>
        <v>-84.400709675000002</v>
      </c>
      <c r="D37" s="69">
        <f>C37/$C$42</f>
        <v>-1.0594888020193924E-4</v>
      </c>
    </row>
    <row r="38" spans="1:4">
      <c r="A38" s="44"/>
      <c r="B38" s="55" t="s">
        <v>165</v>
      </c>
      <c r="C38" s="68">
        <v>0</v>
      </c>
      <c r="D38" s="69">
        <f>C38/$C$42</f>
        <v>0</v>
      </c>
    </row>
    <row r="39" spans="1:4">
      <c r="A39" s="44" t="s">
        <v>122</v>
      </c>
      <c r="B39" s="56" t="s">
        <v>166</v>
      </c>
      <c r="C39" s="68" t="s" vm="31">
        <v>3062</v>
      </c>
      <c r="D39" s="69" t="s" vm="32">
        <v>3062</v>
      </c>
    </row>
    <row r="40" spans="1:4">
      <c r="A40" s="44" t="s">
        <v>122</v>
      </c>
      <c r="B40" s="56" t="s">
        <v>201</v>
      </c>
      <c r="C40" s="68" t="s" vm="33">
        <v>3062</v>
      </c>
      <c r="D40" s="69" t="s" vm="34">
        <v>3062</v>
      </c>
    </row>
    <row r="41" spans="1:4">
      <c r="A41" s="44" t="s">
        <v>122</v>
      </c>
      <c r="B41" s="56" t="s">
        <v>167</v>
      </c>
      <c r="C41" s="68" t="s" vm="35">
        <v>3062</v>
      </c>
      <c r="D41" s="69" t="s" vm="36">
        <v>3062</v>
      </c>
    </row>
    <row r="42" spans="1:4">
      <c r="B42" s="56" t="s">
        <v>84</v>
      </c>
      <c r="C42" s="68">
        <f>C10</f>
        <v>796617.28858418996</v>
      </c>
      <c r="D42" s="69">
        <f>C42/$C$42</f>
        <v>1</v>
      </c>
    </row>
    <row r="43" spans="1:4">
      <c r="A43" s="44" t="s">
        <v>122</v>
      </c>
      <c r="B43" s="56" t="s">
        <v>164</v>
      </c>
      <c r="C43" s="68">
        <f>'יתרת התחייבות להשקעה'!C10</f>
        <v>79073.367369496817</v>
      </c>
      <c r="D43" s="69"/>
    </row>
    <row r="44" spans="1:4">
      <c r="B44" s="5" t="s">
        <v>107</v>
      </c>
    </row>
    <row r="45" spans="1:4">
      <c r="C45" s="62" t="s">
        <v>149</v>
      </c>
      <c r="D45" s="34" t="s">
        <v>102</v>
      </c>
    </row>
    <row r="46" spans="1:4">
      <c r="C46" s="63" t="s">
        <v>0</v>
      </c>
      <c r="D46" s="23" t="s">
        <v>1</v>
      </c>
    </row>
    <row r="47" spans="1:4">
      <c r="C47" s="70" t="s">
        <v>132</v>
      </c>
      <c r="D47" s="71" vm="37">
        <v>2.3913000000000002</v>
      </c>
    </row>
    <row r="48" spans="1:4">
      <c r="C48" s="70" t="s">
        <v>139</v>
      </c>
      <c r="D48" s="71">
        <v>0.66572077185017031</v>
      </c>
    </row>
    <row r="49" spans="2:4">
      <c r="C49" s="70" t="s">
        <v>136</v>
      </c>
      <c r="D49" s="71" vm="38">
        <v>2.5966</v>
      </c>
    </row>
    <row r="50" spans="2:4">
      <c r="B50" s="11"/>
      <c r="C50" s="70" t="s">
        <v>3063</v>
      </c>
      <c r="D50" s="71" vm="39">
        <v>3.8151000000000002</v>
      </c>
    </row>
    <row r="51" spans="2:4">
      <c r="C51" s="70" t="s">
        <v>130</v>
      </c>
      <c r="D51" s="71" vm="40">
        <v>3.7530000000000001</v>
      </c>
    </row>
    <row r="52" spans="2:4">
      <c r="C52" s="70" t="s">
        <v>131</v>
      </c>
      <c r="D52" s="71" vm="41">
        <v>4.2375999999999996</v>
      </c>
    </row>
    <row r="53" spans="2:4">
      <c r="C53" s="70" t="s">
        <v>133</v>
      </c>
      <c r="D53" s="71">
        <v>0.4509226037929267</v>
      </c>
    </row>
    <row r="54" spans="2:4">
      <c r="C54" s="70" t="s">
        <v>137</v>
      </c>
      <c r="D54" s="71">
        <v>2.6669999999999999E-2</v>
      </c>
    </row>
    <row r="55" spans="2:4">
      <c r="C55" s="70" t="s">
        <v>138</v>
      </c>
      <c r="D55" s="71">
        <v>0.18052541668590427</v>
      </c>
    </row>
    <row r="56" spans="2:4">
      <c r="C56" s="70" t="s">
        <v>135</v>
      </c>
      <c r="D56" s="71" vm="42">
        <v>0.50470000000000004</v>
      </c>
    </row>
    <row r="57" spans="2:4">
      <c r="C57" s="70" t="s">
        <v>3064</v>
      </c>
      <c r="D57" s="71">
        <v>2.2342131000000003</v>
      </c>
    </row>
    <row r="58" spans="2:4">
      <c r="C58" s="70" t="s">
        <v>134</v>
      </c>
      <c r="D58" s="71" vm="43">
        <v>0.33729999999999999</v>
      </c>
    </row>
    <row r="59" spans="2:4">
      <c r="C59" s="70" t="s">
        <v>128</v>
      </c>
      <c r="D59" s="71" vm="44">
        <v>3.5190000000000001</v>
      </c>
    </row>
    <row r="60" spans="2:4">
      <c r="C60" s="70" t="s">
        <v>140</v>
      </c>
      <c r="D60" s="71" vm="45">
        <v>0.20710000000000001</v>
      </c>
    </row>
    <row r="61" spans="2:4">
      <c r="C61" s="70" t="s">
        <v>3065</v>
      </c>
      <c r="D61" s="71" vm="46">
        <v>0.35720000000000002</v>
      </c>
    </row>
    <row r="62" spans="2:4">
      <c r="C62" s="70" t="s">
        <v>3066</v>
      </c>
      <c r="D62" s="71">
        <v>4.7393939393939398E-2</v>
      </c>
    </row>
    <row r="63" spans="2:4">
      <c r="C63" s="70" t="s">
        <v>3067</v>
      </c>
      <c r="D63" s="71">
        <v>0.51010349926071963</v>
      </c>
    </row>
    <row r="64" spans="2:4">
      <c r="C64" s="70" t="s">
        <v>129</v>
      </c>
      <c r="D64" s="71">
        <v>1</v>
      </c>
    </row>
    <row r="65" spans="3:4" s="8" customFormat="1">
      <c r="C65" s="72"/>
      <c r="D65" s="72"/>
    </row>
    <row r="66" spans="3:4" s="8" customFormat="1">
      <c r="C66" s="72"/>
      <c r="D66" s="72"/>
    </row>
    <row r="67" spans="3:4" s="8" customFormat="1">
      <c r="C67" s="73"/>
      <c r="D67" s="73"/>
    </row>
    <row r="68" spans="3:4" s="8" customFormat="1"/>
    <row r="69" spans="3:4" s="8" customFormat="1"/>
    <row r="70" spans="3:4" s="8" customFormat="1"/>
    <row r="71" spans="3:4" s="8" customFormat="1"/>
    <row r="72" spans="3:4" s="8" customFormat="1"/>
    <row r="73" spans="3:4" s="8" customFormat="1"/>
    <row r="74" spans="3:4" s="8" customFormat="1"/>
    <row r="75" spans="3:4" s="8" customFormat="1"/>
    <row r="76" spans="3:4" s="8" customFormat="1"/>
    <row r="77" spans="3:4" s="8" customFormat="1"/>
    <row r="78" spans="3:4" s="8" customFormat="1"/>
    <row r="79" spans="3:4" s="8" customFormat="1"/>
    <row r="80" spans="3:4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  <row r="202" s="8" customFormat="1"/>
    <row r="203" s="8" customFormat="1"/>
    <row r="204" s="8" customFormat="1"/>
    <row r="205" s="8" customFormat="1"/>
    <row r="206" s="8" customFormat="1"/>
    <row r="207" s="8" customFormat="1"/>
    <row r="208" s="8" customFormat="1"/>
    <row r="209" s="8" customFormat="1"/>
    <row r="210" s="8" customFormat="1"/>
    <row r="211" s="8" customFormat="1"/>
    <row r="212" s="8" customFormat="1"/>
    <row r="213" s="8" customFormat="1"/>
    <row r="214" s="8" customFormat="1"/>
    <row r="215" s="8" customFormat="1"/>
    <row r="216" s="8" customFormat="1"/>
    <row r="217" s="8" customFormat="1"/>
    <row r="218" s="8" customFormat="1"/>
    <row r="219" s="8" customFormat="1"/>
    <row r="220" s="8" customFormat="1"/>
    <row r="221" s="8" customFormat="1"/>
    <row r="222" s="8" customFormat="1"/>
    <row r="223" s="8" customFormat="1"/>
    <row r="224" s="8" customFormat="1"/>
    <row r="225" s="8" customFormat="1"/>
    <row r="226" s="8" customFormat="1"/>
    <row r="227" s="8" customFormat="1"/>
    <row r="228" s="8" customFormat="1"/>
    <row r="229" s="8" customFormat="1"/>
    <row r="230" s="8" customFormat="1"/>
    <row r="231" s="8" customFormat="1"/>
    <row r="232" s="8" customFormat="1"/>
    <row r="233" s="8" customFormat="1"/>
    <row r="234" s="8" customFormat="1"/>
    <row r="235" s="8" customFormat="1"/>
    <row r="236" s="8" customFormat="1"/>
    <row r="237" s="8" customFormat="1"/>
    <row r="238" s="8" customFormat="1"/>
    <row r="239" s="8" customFormat="1"/>
    <row r="240" s="8" customFormat="1"/>
    <row r="241" s="8" customFormat="1"/>
    <row r="242" s="8" customFormat="1"/>
    <row r="243" s="8" customFormat="1"/>
    <row r="244" s="8" customFormat="1"/>
    <row r="245" s="8" customFormat="1"/>
    <row r="246" s="8" customFormat="1"/>
    <row r="247" s="8" customFormat="1"/>
    <row r="248" s="8" customFormat="1"/>
    <row r="249" s="8" customFormat="1"/>
    <row r="250" s="8" customFormat="1"/>
    <row r="251" s="8" customFormat="1"/>
    <row r="252" s="8" customFormat="1"/>
    <row r="253" s="8" customFormat="1"/>
    <row r="254" s="8" customFormat="1"/>
    <row r="255" s="8" customFormat="1"/>
    <row r="256" s="8" customFormat="1"/>
    <row r="257" s="8" customFormat="1"/>
    <row r="258" s="8" customFormat="1"/>
    <row r="259" s="8" customFormat="1"/>
    <row r="260" s="8" customFormat="1"/>
    <row r="261" s="8" customFormat="1"/>
    <row r="262" s="8" customFormat="1"/>
    <row r="263" s="8" customFormat="1"/>
    <row r="264" s="8" customFormat="1"/>
    <row r="265" s="8" customFormat="1"/>
    <row r="266" s="8" customFormat="1"/>
    <row r="267" s="8" customFormat="1"/>
    <row r="268" s="8" customFormat="1"/>
    <row r="269" s="8" customFormat="1"/>
    <row r="270" s="8" customFormat="1"/>
    <row r="271" s="8" customFormat="1"/>
    <row r="272" s="8" customFormat="1"/>
    <row r="273" s="8" customFormat="1"/>
    <row r="274" s="8" customFormat="1"/>
    <row r="275" s="8" customFormat="1"/>
    <row r="276" s="8" customFormat="1"/>
    <row r="277" s="8" customFormat="1"/>
    <row r="278" s="8" customFormat="1"/>
    <row r="279" s="8" customFormat="1"/>
    <row r="280" s="8" customFormat="1"/>
    <row r="281" s="8" customFormat="1"/>
    <row r="282" s="8" customFormat="1"/>
    <row r="283" s="8" customFormat="1"/>
    <row r="284" s="8" customFormat="1"/>
    <row r="285" s="8" customFormat="1"/>
    <row r="286" s="8" customFormat="1"/>
    <row r="287" s="8" customFormat="1"/>
    <row r="288" s="8" customFormat="1"/>
    <row r="289" s="8" customFormat="1"/>
    <row r="290" s="8" customFormat="1"/>
    <row r="291" s="8" customFormat="1"/>
    <row r="292" s="8" customFormat="1"/>
    <row r="293" s="8" customFormat="1"/>
    <row r="294" s="8" customFormat="1"/>
    <row r="295" s="8" customFormat="1"/>
    <row r="296" s="8" customFormat="1"/>
    <row r="297" s="8" customFormat="1"/>
    <row r="298" s="8" customFormat="1"/>
    <row r="299" s="8" customFormat="1"/>
    <row r="300" s="8" customFormat="1"/>
    <row r="301" s="8" customFormat="1"/>
    <row r="302" s="8" customFormat="1"/>
    <row r="303" s="8" customFormat="1"/>
    <row r="304" s="8" customFormat="1"/>
    <row r="305" s="8" customFormat="1"/>
    <row r="306" s="8" customFormat="1"/>
    <row r="307" s="8" customFormat="1"/>
    <row r="308" s="8" customFormat="1"/>
    <row r="309" s="8" customFormat="1"/>
    <row r="310" s="8" customFormat="1"/>
    <row r="311" s="8" customFormat="1"/>
    <row r="312" s="8" customFormat="1"/>
    <row r="313" s="8" customFormat="1"/>
    <row r="314" s="8" customFormat="1"/>
    <row r="315" s="8" customFormat="1"/>
    <row r="316" s="8" customFormat="1"/>
    <row r="317" s="8" customFormat="1"/>
    <row r="318" s="8" customFormat="1"/>
    <row r="319" s="8" customFormat="1"/>
    <row r="320" s="8" customFormat="1"/>
    <row r="321" s="8" customFormat="1"/>
    <row r="322" s="8" customFormat="1"/>
    <row r="323" s="8" customFormat="1"/>
    <row r="324" s="8" customFormat="1"/>
    <row r="325" s="8" customFormat="1"/>
    <row r="326" s="8" customFormat="1"/>
    <row r="327" s="8" customFormat="1"/>
    <row r="328" s="8" customFormat="1"/>
    <row r="329" s="8" customFormat="1"/>
    <row r="330" s="8" customFormat="1"/>
    <row r="331" s="8" customFormat="1"/>
    <row r="332" s="8" customFormat="1"/>
    <row r="333" s="8" customFormat="1"/>
    <row r="334" s="8" customFormat="1"/>
    <row r="335" s="8" customFormat="1"/>
    <row r="336" s="8" customFormat="1"/>
    <row r="337" s="8" customFormat="1"/>
    <row r="338" s="8" customFormat="1"/>
    <row r="339" s="8" customFormat="1"/>
    <row r="340" s="8" customFormat="1"/>
    <row r="341" s="8" customFormat="1"/>
    <row r="342" s="8" customFormat="1"/>
    <row r="343" s="8" customFormat="1"/>
    <row r="344" s="8" customFormat="1"/>
    <row r="345" s="8" customFormat="1"/>
    <row r="346" s="8" customFormat="1"/>
    <row r="347" s="8" customFormat="1"/>
    <row r="348" s="8" customFormat="1"/>
    <row r="349" s="8" customFormat="1"/>
    <row r="350" s="8" customFormat="1"/>
    <row r="351" s="8" customFormat="1"/>
    <row r="352" s="8" customFormat="1"/>
    <row r="353" s="8" customFormat="1"/>
    <row r="354" s="8" customFormat="1"/>
    <row r="355" s="8" customFormat="1"/>
    <row r="356" s="8" customFormat="1"/>
    <row r="357" s="8" customFormat="1"/>
    <row r="358" s="8" customFormat="1"/>
    <row r="359" s="8" customFormat="1"/>
    <row r="360" s="8" customFormat="1"/>
    <row r="361" s="8" customFormat="1"/>
    <row r="362" s="8" customFormat="1"/>
    <row r="363" s="8" customFormat="1"/>
    <row r="364" s="8" customFormat="1"/>
    <row r="365" s="8" customFormat="1"/>
    <row r="366" s="8" customFormat="1"/>
    <row r="367" s="8" customFormat="1"/>
    <row r="368" s="8" customFormat="1"/>
    <row r="369" s="8" customFormat="1"/>
    <row r="370" s="8" customFormat="1"/>
    <row r="371" s="8" customFormat="1"/>
    <row r="372" s="8" customFormat="1"/>
    <row r="373" s="8" customFormat="1"/>
    <row r="374" s="8" customFormat="1"/>
    <row r="375" s="8" customFormat="1"/>
    <row r="376" s="8" customFormat="1"/>
    <row r="377" s="8" customFormat="1"/>
    <row r="378" s="8" customFormat="1"/>
    <row r="379" s="8" customFormat="1"/>
    <row r="380" s="8" customFormat="1"/>
    <row r="381" s="8" customFormat="1"/>
    <row r="382" s="8" customFormat="1"/>
    <row r="383" s="8" customFormat="1"/>
    <row r="384" s="8" customFormat="1"/>
    <row r="385" s="8" customFormat="1"/>
    <row r="386" s="8" customFormat="1"/>
    <row r="387" s="8" customFormat="1"/>
    <row r="388" s="8" customFormat="1"/>
    <row r="389" s="8" customFormat="1"/>
    <row r="390" s="8" customFormat="1"/>
    <row r="391" s="8" customFormat="1"/>
    <row r="392" s="8" customFormat="1"/>
    <row r="393" s="8" customFormat="1"/>
    <row r="394" s="8" customFormat="1"/>
    <row r="395" s="8" customFormat="1"/>
    <row r="396" s="8" customFormat="1"/>
    <row r="397" s="8" customFormat="1"/>
    <row r="398" s="8" customFormat="1"/>
    <row r="399" s="8" customFormat="1"/>
    <row r="400" s="8" customFormat="1"/>
    <row r="401" s="8" customFormat="1"/>
    <row r="402" s="8" customFormat="1"/>
    <row r="403" s="8" customFormat="1"/>
    <row r="404" s="8" customFormat="1"/>
    <row r="405" s="8" customFormat="1"/>
    <row r="406" s="8" customFormat="1"/>
    <row r="407" s="8" customFormat="1"/>
    <row r="408" s="8" customFormat="1"/>
    <row r="409" s="8" customFormat="1"/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0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142</v>
      </c>
      <c r="C1" s="46" t="s" vm="1">
        <v>224</v>
      </c>
    </row>
    <row r="2" spans="2:12">
      <c r="B2" s="46" t="s">
        <v>141</v>
      </c>
      <c r="C2" s="46" t="s">
        <v>225</v>
      </c>
    </row>
    <row r="3" spans="2:12">
      <c r="B3" s="46" t="s">
        <v>143</v>
      </c>
      <c r="C3" s="46" t="s">
        <v>226</v>
      </c>
    </row>
    <row r="4" spans="2:12">
      <c r="B4" s="46" t="s">
        <v>144</v>
      </c>
      <c r="C4" s="46">
        <v>2145</v>
      </c>
    </row>
    <row r="6" spans="2:12" ht="26.25" customHeight="1">
      <c r="B6" s="135" t="s">
        <v>168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s="3" customFormat="1" ht="63">
      <c r="B7" s="66" t="s">
        <v>112</v>
      </c>
      <c r="C7" s="49" t="s">
        <v>46</v>
      </c>
      <c r="D7" s="49" t="s">
        <v>114</v>
      </c>
      <c r="E7" s="49" t="s">
        <v>14</v>
      </c>
      <c r="F7" s="49" t="s">
        <v>67</v>
      </c>
      <c r="G7" s="49" t="s">
        <v>100</v>
      </c>
      <c r="H7" s="49" t="s">
        <v>16</v>
      </c>
      <c r="I7" s="49" t="s">
        <v>18</v>
      </c>
      <c r="J7" s="49" t="s">
        <v>62</v>
      </c>
      <c r="K7" s="49" t="s">
        <v>145</v>
      </c>
      <c r="L7" s="51" t="s">
        <v>146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45</v>
      </c>
      <c r="C10" s="74"/>
      <c r="D10" s="74"/>
      <c r="E10" s="74"/>
      <c r="F10" s="74"/>
      <c r="G10" s="75"/>
      <c r="H10" s="76"/>
      <c r="I10" s="76"/>
      <c r="J10" s="77">
        <f>J11</f>
        <v>117719.44536023602</v>
      </c>
      <c r="K10" s="78">
        <f>IFERROR(J10/$J$10,0)</f>
        <v>1</v>
      </c>
      <c r="L10" s="78">
        <f>J10/'סכום נכסי הקרן'!$C$42</f>
        <v>0.14777415334464578</v>
      </c>
    </row>
    <row r="11" spans="2:12">
      <c r="B11" s="79" t="s">
        <v>194</v>
      </c>
      <c r="C11" s="80"/>
      <c r="D11" s="80"/>
      <c r="E11" s="80"/>
      <c r="F11" s="80"/>
      <c r="G11" s="81"/>
      <c r="H11" s="82"/>
      <c r="I11" s="82"/>
      <c r="J11" s="83">
        <f>J12+J22</f>
        <v>117719.44536023602</v>
      </c>
      <c r="K11" s="84">
        <f t="shared" ref="K11:K62" si="0">IFERROR(J11/$J$10,0)</f>
        <v>1</v>
      </c>
      <c r="L11" s="84">
        <f>J11/'סכום נכסי הקרן'!$C$42</f>
        <v>0.14777415334464578</v>
      </c>
    </row>
    <row r="12" spans="2:12">
      <c r="B12" s="85" t="s">
        <v>43</v>
      </c>
      <c r="C12" s="80"/>
      <c r="D12" s="80"/>
      <c r="E12" s="80"/>
      <c r="F12" s="80"/>
      <c r="G12" s="81"/>
      <c r="H12" s="82"/>
      <c r="I12" s="82"/>
      <c r="J12" s="83">
        <v>57951.401451019992</v>
      </c>
      <c r="K12" s="84">
        <f t="shared" si="0"/>
        <v>0.49228401708555081</v>
      </c>
      <c r="L12" s="84">
        <f>J12/'סכום נכסי הקרן'!$C$42</f>
        <v>7.2746853829918398E-2</v>
      </c>
    </row>
    <row r="13" spans="2:12">
      <c r="B13" s="86" t="s">
        <v>3068</v>
      </c>
      <c r="C13" s="87" t="s">
        <v>3069</v>
      </c>
      <c r="D13" s="87">
        <v>11</v>
      </c>
      <c r="E13" s="87" t="s">
        <v>307</v>
      </c>
      <c r="F13" s="87" t="s">
        <v>308</v>
      </c>
      <c r="G13" s="88" t="s">
        <v>129</v>
      </c>
      <c r="H13" s="89">
        <v>0</v>
      </c>
      <c r="I13" s="89">
        <v>0</v>
      </c>
      <c r="J13" s="90">
        <v>28474.332770000001</v>
      </c>
      <c r="K13" s="91">
        <f t="shared" si="0"/>
        <v>0.24188300142652755</v>
      </c>
      <c r="L13" s="91">
        <f>J13/'סכום נכסי הקרן'!$C$42</f>
        <v>3.5744055744266853E-2</v>
      </c>
    </row>
    <row r="14" spans="2:12">
      <c r="B14" s="86" t="s">
        <v>3068</v>
      </c>
      <c r="C14" s="87" t="s">
        <v>3070</v>
      </c>
      <c r="D14" s="87">
        <v>11</v>
      </c>
      <c r="E14" s="87" t="s">
        <v>307</v>
      </c>
      <c r="F14" s="87" t="s">
        <v>308</v>
      </c>
      <c r="G14" s="88" t="s">
        <v>129</v>
      </c>
      <c r="H14" s="89">
        <v>0</v>
      </c>
      <c r="I14" s="89">
        <v>0</v>
      </c>
      <c r="J14" s="90">
        <v>4423.7473465559997</v>
      </c>
      <c r="K14" s="91">
        <f t="shared" si="0"/>
        <v>3.7578730795229179E-2</v>
      </c>
      <c r="L14" s="91">
        <f>J14/'סכום נכסי הקרן'!$C$42</f>
        <v>5.5531651270313591E-3</v>
      </c>
    </row>
    <row r="15" spans="2:12">
      <c r="B15" s="86" t="s">
        <v>3071</v>
      </c>
      <c r="C15" s="87" t="s">
        <v>3072</v>
      </c>
      <c r="D15" s="87">
        <v>12</v>
      </c>
      <c r="E15" s="87" t="s">
        <v>307</v>
      </c>
      <c r="F15" s="87" t="s">
        <v>308</v>
      </c>
      <c r="G15" s="88" t="s">
        <v>129</v>
      </c>
      <c r="H15" s="89">
        <v>0</v>
      </c>
      <c r="I15" s="89">
        <v>0</v>
      </c>
      <c r="J15" s="90">
        <v>4569.2388215699993</v>
      </c>
      <c r="K15" s="91">
        <f t="shared" si="0"/>
        <v>3.8814647890903373E-2</v>
      </c>
      <c r="L15" s="91">
        <f>J15/'סכום נכסי הקרן'!$C$42</f>
        <v>5.7358017294487857E-3</v>
      </c>
    </row>
    <row r="16" spans="2:12">
      <c r="B16" s="86" t="s">
        <v>3073</v>
      </c>
      <c r="C16" s="87" t="s">
        <v>3074</v>
      </c>
      <c r="D16" s="87">
        <v>10</v>
      </c>
      <c r="E16" s="87" t="s">
        <v>307</v>
      </c>
      <c r="F16" s="87" t="s">
        <v>308</v>
      </c>
      <c r="G16" s="88" t="s">
        <v>129</v>
      </c>
      <c r="H16" s="89">
        <v>0</v>
      </c>
      <c r="I16" s="89">
        <v>0</v>
      </c>
      <c r="J16" s="90">
        <v>1188.43611016</v>
      </c>
      <c r="K16" s="91">
        <f t="shared" si="0"/>
        <v>1.0095495323845937E-2</v>
      </c>
      <c r="L16" s="91">
        <f>J16/'סכום נכסי הקרן'!$C$42</f>
        <v>1.4918532740761637E-3</v>
      </c>
    </row>
    <row r="17" spans="2:12">
      <c r="B17" s="86" t="s">
        <v>3073</v>
      </c>
      <c r="C17" s="87" t="s">
        <v>3075</v>
      </c>
      <c r="D17" s="87">
        <v>10</v>
      </c>
      <c r="E17" s="87" t="s">
        <v>307</v>
      </c>
      <c r="F17" s="87" t="s">
        <v>308</v>
      </c>
      <c r="G17" s="88" t="s">
        <v>129</v>
      </c>
      <c r="H17" s="89">
        <v>0</v>
      </c>
      <c r="I17" s="89">
        <v>0</v>
      </c>
      <c r="J17" s="90">
        <v>11675.502179809999</v>
      </c>
      <c r="K17" s="91">
        <f t="shared" si="0"/>
        <v>9.9180744048542893E-2</v>
      </c>
      <c r="L17" s="91">
        <f>J17/'סכום נכסי הקרן'!$C$42</f>
        <v>1.4656350479865441E-2</v>
      </c>
    </row>
    <row r="18" spans="2:12">
      <c r="B18" s="86" t="s">
        <v>3073</v>
      </c>
      <c r="C18" s="87" t="s">
        <v>3076</v>
      </c>
      <c r="D18" s="87">
        <v>10</v>
      </c>
      <c r="E18" s="87" t="s">
        <v>307</v>
      </c>
      <c r="F18" s="87" t="s">
        <v>308</v>
      </c>
      <c r="G18" s="88" t="s">
        <v>129</v>
      </c>
      <c r="H18" s="89">
        <v>0</v>
      </c>
      <c r="I18" s="89">
        <v>0</v>
      </c>
      <c r="J18" s="90">
        <v>6517.6229000000003</v>
      </c>
      <c r="K18" s="91">
        <f t="shared" si="0"/>
        <v>5.5365728916367818E-2</v>
      </c>
      <c r="L18" s="91">
        <f>J18/'סכום נכסי הקרן'!$C$42</f>
        <v>8.1816237149254251E-3</v>
      </c>
    </row>
    <row r="19" spans="2:12">
      <c r="B19" s="86" t="s">
        <v>3077</v>
      </c>
      <c r="C19" s="87" t="s">
        <v>3078</v>
      </c>
      <c r="D19" s="87">
        <v>20</v>
      </c>
      <c r="E19" s="87" t="s">
        <v>307</v>
      </c>
      <c r="F19" s="87" t="s">
        <v>308</v>
      </c>
      <c r="G19" s="88" t="s">
        <v>129</v>
      </c>
      <c r="H19" s="89">
        <v>0</v>
      </c>
      <c r="I19" s="89">
        <v>0</v>
      </c>
      <c r="J19" s="90">
        <v>1097.0801529239998</v>
      </c>
      <c r="K19" s="91">
        <f t="shared" si="0"/>
        <v>9.3194471785591516E-3</v>
      </c>
      <c r="L19" s="91">
        <f>J19/'סכום נכסי הקרן'!$C$42</f>
        <v>1.3771734164517264E-3</v>
      </c>
    </row>
    <row r="20" spans="2:12">
      <c r="B20" s="86" t="s">
        <v>3079</v>
      </c>
      <c r="C20" s="87" t="s">
        <v>3080</v>
      </c>
      <c r="D20" s="87">
        <v>26</v>
      </c>
      <c r="E20" s="87" t="s">
        <v>307</v>
      </c>
      <c r="F20" s="87" t="s">
        <v>308</v>
      </c>
      <c r="G20" s="88" t="s">
        <v>129</v>
      </c>
      <c r="H20" s="89">
        <v>0</v>
      </c>
      <c r="I20" s="89">
        <v>0</v>
      </c>
      <c r="J20" s="90">
        <v>5.4411700000000005</v>
      </c>
      <c r="K20" s="91">
        <f t="shared" si="0"/>
        <v>4.6221505574965543E-5</v>
      </c>
      <c r="L20" s="91">
        <f>J20/'סכום נכסי הקרן'!$C$42</f>
        <v>6.8303438526553569E-6</v>
      </c>
    </row>
    <row r="21" spans="2:12">
      <c r="B21" s="92"/>
      <c r="C21" s="87"/>
      <c r="D21" s="87"/>
      <c r="E21" s="87"/>
      <c r="F21" s="87"/>
      <c r="G21" s="87"/>
      <c r="H21" s="87"/>
      <c r="I21" s="87"/>
      <c r="J21" s="87"/>
      <c r="K21" s="91"/>
      <c r="L21" s="87"/>
    </row>
    <row r="22" spans="2:12">
      <c r="B22" s="85" t="s">
        <v>44</v>
      </c>
      <c r="C22" s="80"/>
      <c r="D22" s="80"/>
      <c r="E22" s="80"/>
      <c r="F22" s="80"/>
      <c r="G22" s="81"/>
      <c r="H22" s="82"/>
      <c r="I22" s="82"/>
      <c r="J22" s="83">
        <f>SUM(J23:J62)</f>
        <v>59768.043909216016</v>
      </c>
      <c r="K22" s="84">
        <f t="shared" si="0"/>
        <v>0.50771598291444908</v>
      </c>
      <c r="L22" s="84">
        <f>J22/'סכום נכסי הקרן'!$C$42</f>
        <v>7.502729951472735E-2</v>
      </c>
    </row>
    <row r="23" spans="2:12">
      <c r="B23" s="86" t="s">
        <v>3068</v>
      </c>
      <c r="C23" s="87" t="s">
        <v>3081</v>
      </c>
      <c r="D23" s="87">
        <v>11</v>
      </c>
      <c r="E23" s="87" t="s">
        <v>307</v>
      </c>
      <c r="F23" s="87" t="s">
        <v>308</v>
      </c>
      <c r="G23" s="88" t="s">
        <v>137</v>
      </c>
      <c r="H23" s="89">
        <v>0</v>
      </c>
      <c r="I23" s="89">
        <v>0</v>
      </c>
      <c r="J23" s="90">
        <v>8.6340340000000005E-3</v>
      </c>
      <c r="K23" s="91">
        <f t="shared" si="0"/>
        <v>7.3344161396435335E-8</v>
      </c>
      <c r="L23" s="91">
        <f>J23/'סכום נכסי הקרן'!$C$42</f>
        <v>1.0838371353131283E-8</v>
      </c>
    </row>
    <row r="24" spans="2:12">
      <c r="B24" s="86" t="s">
        <v>3068</v>
      </c>
      <c r="C24" s="87" t="s">
        <v>3082</v>
      </c>
      <c r="D24" s="87">
        <v>11</v>
      </c>
      <c r="E24" s="87" t="s">
        <v>307</v>
      </c>
      <c r="F24" s="87" t="s">
        <v>308</v>
      </c>
      <c r="G24" s="88" t="s">
        <v>131</v>
      </c>
      <c r="H24" s="89">
        <v>0</v>
      </c>
      <c r="I24" s="89">
        <v>0</v>
      </c>
      <c r="J24" s="90">
        <v>3.0980590000000002E-3</v>
      </c>
      <c r="K24" s="91">
        <f t="shared" si="0"/>
        <v>2.6317308839839992E-8</v>
      </c>
      <c r="L24" s="91">
        <f>J24/'סכום נכסי הקרן'!$C$42</f>
        <v>3.8890180321169169E-9</v>
      </c>
    </row>
    <row r="25" spans="2:12">
      <c r="B25" s="86" t="s">
        <v>3068</v>
      </c>
      <c r="C25" s="87" t="s">
        <v>3083</v>
      </c>
      <c r="D25" s="87">
        <v>11</v>
      </c>
      <c r="E25" s="87" t="s">
        <v>307</v>
      </c>
      <c r="F25" s="87" t="s">
        <v>308</v>
      </c>
      <c r="G25" s="88" t="s">
        <v>130</v>
      </c>
      <c r="H25" s="89">
        <v>0</v>
      </c>
      <c r="I25" s="89">
        <v>0</v>
      </c>
      <c r="J25" s="90">
        <v>0.139505357</v>
      </c>
      <c r="K25" s="91">
        <f t="shared" si="0"/>
        <v>1.1850663802662033E-6</v>
      </c>
      <c r="L25" s="91">
        <f>J25/'סכום נכסי הקרן'!$C$42</f>
        <v>1.7512218100104221E-7</v>
      </c>
    </row>
    <row r="26" spans="2:12">
      <c r="B26" s="86" t="s">
        <v>3068</v>
      </c>
      <c r="C26" s="87" t="s">
        <v>3084</v>
      </c>
      <c r="D26" s="87">
        <v>11</v>
      </c>
      <c r="E26" s="87" t="s">
        <v>307</v>
      </c>
      <c r="F26" s="87" t="s">
        <v>308</v>
      </c>
      <c r="G26" s="88" t="s">
        <v>128</v>
      </c>
      <c r="H26" s="89">
        <v>0</v>
      </c>
      <c r="I26" s="89">
        <v>0</v>
      </c>
      <c r="J26" s="90">
        <v>4408.3294789600004</v>
      </c>
      <c r="K26" s="91">
        <f t="shared" si="0"/>
        <v>3.7447759505406845E-2</v>
      </c>
      <c r="L26" s="91">
        <f>J26/'סכום נכסי הקרן'!$C$42</f>
        <v>5.5338109555654082E-3</v>
      </c>
    </row>
    <row r="27" spans="2:12">
      <c r="B27" s="86" t="s">
        <v>3068</v>
      </c>
      <c r="C27" s="87" t="s">
        <v>3085</v>
      </c>
      <c r="D27" s="87">
        <v>11</v>
      </c>
      <c r="E27" s="87" t="s">
        <v>307</v>
      </c>
      <c r="F27" s="87" t="s">
        <v>308</v>
      </c>
      <c r="G27" s="88" t="s">
        <v>132</v>
      </c>
      <c r="H27" s="89">
        <v>0</v>
      </c>
      <c r="I27" s="89">
        <v>0</v>
      </c>
      <c r="J27" s="90">
        <v>1.0784699999999999E-4</v>
      </c>
      <c r="K27" s="91">
        <f t="shared" si="0"/>
        <v>9.1613581486027965E-10</v>
      </c>
      <c r="L27" s="91">
        <f>J27/'סכום נכסי הקרן'!$C$42</f>
        <v>1.3538119438968497E-10</v>
      </c>
    </row>
    <row r="28" spans="2:12">
      <c r="B28" s="86" t="s">
        <v>3071</v>
      </c>
      <c r="C28" s="87" t="s">
        <v>3086</v>
      </c>
      <c r="D28" s="87">
        <v>12</v>
      </c>
      <c r="E28" s="87" t="s">
        <v>307</v>
      </c>
      <c r="F28" s="87" t="s">
        <v>308</v>
      </c>
      <c r="G28" s="88" t="s">
        <v>131</v>
      </c>
      <c r="H28" s="89">
        <v>0</v>
      </c>
      <c r="I28" s="89">
        <v>0</v>
      </c>
      <c r="J28" s="90">
        <v>435.18873176099999</v>
      </c>
      <c r="K28" s="91">
        <f t="shared" si="0"/>
        <v>3.6968296140817585E-3</v>
      </c>
      <c r="L28" s="91">
        <f>J28/'סכום נכסי הקרן'!$C$42</f>
        <v>5.4629586628034544E-4</v>
      </c>
    </row>
    <row r="29" spans="2:12">
      <c r="B29" s="86" t="s">
        <v>3071</v>
      </c>
      <c r="C29" s="87" t="s">
        <v>3087</v>
      </c>
      <c r="D29" s="87">
        <v>12</v>
      </c>
      <c r="E29" s="87" t="s">
        <v>307</v>
      </c>
      <c r="F29" s="87" t="s">
        <v>308</v>
      </c>
      <c r="G29" s="88" t="s">
        <v>137</v>
      </c>
      <c r="H29" s="89">
        <v>0</v>
      </c>
      <c r="I29" s="89">
        <v>0</v>
      </c>
      <c r="J29" s="90">
        <v>8.7361600000000002E-4</v>
      </c>
      <c r="K29" s="91">
        <f t="shared" si="0"/>
        <v>7.4211698613311281E-9</v>
      </c>
      <c r="L29" s="91">
        <f>J29/'סכום נכסי הקרן'!$C$42</f>
        <v>1.0966570930850097E-9</v>
      </c>
    </row>
    <row r="30" spans="2:12">
      <c r="B30" s="86" t="s">
        <v>3071</v>
      </c>
      <c r="C30" s="87" t="s">
        <v>3088</v>
      </c>
      <c r="D30" s="87">
        <v>12</v>
      </c>
      <c r="E30" s="87" t="s">
        <v>307</v>
      </c>
      <c r="F30" s="87" t="s">
        <v>308</v>
      </c>
      <c r="G30" s="88" t="s">
        <v>128</v>
      </c>
      <c r="H30" s="89">
        <v>0</v>
      </c>
      <c r="I30" s="89">
        <v>0</v>
      </c>
      <c r="J30" s="90">
        <v>5912.1614403550002</v>
      </c>
      <c r="K30" s="91">
        <f t="shared" si="0"/>
        <v>5.022247108167268E-2</v>
      </c>
      <c r="L30" s="91">
        <f>J30/'סכום נכסי הקרן'!$C$42</f>
        <v>7.4215831429701356E-3</v>
      </c>
    </row>
    <row r="31" spans="2:12">
      <c r="B31" s="86" t="s">
        <v>3071</v>
      </c>
      <c r="C31" s="87" t="s">
        <v>3089</v>
      </c>
      <c r="D31" s="87">
        <v>12</v>
      </c>
      <c r="E31" s="87" t="s">
        <v>307</v>
      </c>
      <c r="F31" s="87" t="s">
        <v>308</v>
      </c>
      <c r="G31" s="88" t="s">
        <v>130</v>
      </c>
      <c r="H31" s="89">
        <v>0</v>
      </c>
      <c r="I31" s="89">
        <v>0</v>
      </c>
      <c r="J31" s="90">
        <v>118.486336601</v>
      </c>
      <c r="K31" s="91">
        <f t="shared" si="0"/>
        <v>1.0065145672273363E-3</v>
      </c>
      <c r="L31" s="91">
        <f>J31/'סכום נכסי הקרן'!$C$42</f>
        <v>1.4873683800107216E-4</v>
      </c>
    </row>
    <row r="32" spans="2:12">
      <c r="B32" s="86" t="s">
        <v>3071</v>
      </c>
      <c r="C32" s="87" t="s">
        <v>3090</v>
      </c>
      <c r="D32" s="87">
        <v>12</v>
      </c>
      <c r="E32" s="87" t="s">
        <v>307</v>
      </c>
      <c r="F32" s="87" t="s">
        <v>308</v>
      </c>
      <c r="G32" s="88" t="s">
        <v>135</v>
      </c>
      <c r="H32" s="89">
        <v>0</v>
      </c>
      <c r="I32" s="89">
        <v>0</v>
      </c>
      <c r="J32" s="90">
        <v>0.43222000000000005</v>
      </c>
      <c r="K32" s="91">
        <f t="shared" si="0"/>
        <v>3.6716109108172704E-6</v>
      </c>
      <c r="L32" s="91">
        <f>J32/'סכום נכסי הקרן'!$C$42</f>
        <v>5.4256919375698578E-7</v>
      </c>
    </row>
    <row r="33" spans="2:12">
      <c r="B33" s="86" t="s">
        <v>3071</v>
      </c>
      <c r="C33" s="87" t="s">
        <v>3091</v>
      </c>
      <c r="D33" s="87">
        <v>12</v>
      </c>
      <c r="E33" s="87" t="s">
        <v>307</v>
      </c>
      <c r="F33" s="87" t="s">
        <v>308</v>
      </c>
      <c r="G33" s="88" t="s">
        <v>132</v>
      </c>
      <c r="H33" s="89">
        <v>0</v>
      </c>
      <c r="I33" s="89">
        <v>0</v>
      </c>
      <c r="J33" s="90">
        <v>13.60863</v>
      </c>
      <c r="K33" s="91">
        <f t="shared" si="0"/>
        <v>1.1560222661902556E-4</v>
      </c>
      <c r="L33" s="91">
        <f>J33/'סכום נכסי הקרן'!$C$42</f>
        <v>1.7083021163382372E-5</v>
      </c>
    </row>
    <row r="34" spans="2:12">
      <c r="B34" s="86" t="s">
        <v>3073</v>
      </c>
      <c r="C34" s="87" t="s">
        <v>3092</v>
      </c>
      <c r="D34" s="87">
        <v>10</v>
      </c>
      <c r="E34" s="87" t="s">
        <v>307</v>
      </c>
      <c r="F34" s="87" t="s">
        <v>308</v>
      </c>
      <c r="G34" s="88" t="s">
        <v>128</v>
      </c>
      <c r="H34" s="89">
        <v>0</v>
      </c>
      <c r="I34" s="89">
        <v>0</v>
      </c>
      <c r="J34" s="90">
        <v>22569.275499454998</v>
      </c>
      <c r="K34" s="91">
        <f t="shared" si="0"/>
        <v>0.19172087865679482</v>
      </c>
      <c r="L34" s="91">
        <f>J34/'סכום נכסי הקרן'!$C$42</f>
        <v>2.8331390521999421E-2</v>
      </c>
    </row>
    <row r="35" spans="2:12">
      <c r="B35" s="86" t="s">
        <v>3073</v>
      </c>
      <c r="C35" s="87" t="s">
        <v>3093</v>
      </c>
      <c r="D35" s="87">
        <v>10</v>
      </c>
      <c r="E35" s="87" t="s">
        <v>307</v>
      </c>
      <c r="F35" s="87" t="s">
        <v>308</v>
      </c>
      <c r="G35" s="88" t="s">
        <v>3063</v>
      </c>
      <c r="H35" s="89">
        <v>0</v>
      </c>
      <c r="I35" s="89">
        <v>0</v>
      </c>
      <c r="J35" s="90">
        <v>0.111835795</v>
      </c>
      <c r="K35" s="91">
        <f t="shared" si="0"/>
        <v>9.5001972408015249E-7</v>
      </c>
      <c r="L35" s="91">
        <f>J35/'סכום נכסי הקרן'!$C$42</f>
        <v>1.4038836038665851E-7</v>
      </c>
    </row>
    <row r="36" spans="2:12">
      <c r="B36" s="86" t="s">
        <v>3073</v>
      </c>
      <c r="C36" s="87" t="s">
        <v>3094</v>
      </c>
      <c r="D36" s="87">
        <v>10</v>
      </c>
      <c r="E36" s="87" t="s">
        <v>307</v>
      </c>
      <c r="F36" s="87" t="s">
        <v>308</v>
      </c>
      <c r="G36" s="88" t="s">
        <v>130</v>
      </c>
      <c r="H36" s="89">
        <v>0</v>
      </c>
      <c r="I36" s="89">
        <v>0</v>
      </c>
      <c r="J36" s="90">
        <v>7.3200000000000001E-3</v>
      </c>
      <c r="K36" s="91">
        <f t="shared" si="0"/>
        <v>6.2181740472866629E-8</v>
      </c>
      <c r="L36" s="91">
        <f>J36/'סכום נכסי הקרן'!$C$42</f>
        <v>9.1888540518743592E-9</v>
      </c>
    </row>
    <row r="37" spans="2:12">
      <c r="B37" s="86" t="s">
        <v>3073</v>
      </c>
      <c r="C37" s="87" t="s">
        <v>3095</v>
      </c>
      <c r="D37" s="87">
        <v>10</v>
      </c>
      <c r="E37" s="87" t="s">
        <v>307</v>
      </c>
      <c r="F37" s="87" t="s">
        <v>308</v>
      </c>
      <c r="G37" s="88" t="s">
        <v>133</v>
      </c>
      <c r="H37" s="89">
        <v>0</v>
      </c>
      <c r="I37" s="89">
        <v>0</v>
      </c>
      <c r="J37" s="90">
        <v>0.13167542499999998</v>
      </c>
      <c r="K37" s="91">
        <f t="shared" si="0"/>
        <v>1.1185528830607122E-6</v>
      </c>
      <c r="L37" s="91">
        <f>J37/'סכום נכסי הקרן'!$C$42</f>
        <v>1.6529320526550933E-7</v>
      </c>
    </row>
    <row r="38" spans="2:12">
      <c r="B38" s="86" t="s">
        <v>3073</v>
      </c>
      <c r="C38" s="87" t="s">
        <v>3096</v>
      </c>
      <c r="D38" s="87">
        <v>10</v>
      </c>
      <c r="E38" s="87" t="s">
        <v>307</v>
      </c>
      <c r="F38" s="87" t="s">
        <v>308</v>
      </c>
      <c r="G38" s="88" t="s">
        <v>135</v>
      </c>
      <c r="H38" s="89">
        <v>0</v>
      </c>
      <c r="I38" s="89">
        <v>0</v>
      </c>
      <c r="J38" s="90">
        <v>-1.8451E-5</v>
      </c>
      <c r="K38" s="91">
        <f t="shared" si="0"/>
        <v>-1.5673706194875168E-10</v>
      </c>
      <c r="L38" s="91">
        <f>J38/'סכום נכסי הקרן'!$C$42</f>
        <v>-2.3161686627204072E-11</v>
      </c>
    </row>
    <row r="39" spans="2:12">
      <c r="B39" s="86" t="s">
        <v>3073</v>
      </c>
      <c r="C39" s="87" t="s">
        <v>3097</v>
      </c>
      <c r="D39" s="87">
        <v>10</v>
      </c>
      <c r="E39" s="87" t="s">
        <v>307</v>
      </c>
      <c r="F39" s="87" t="s">
        <v>308</v>
      </c>
      <c r="G39" s="88" t="s">
        <v>130</v>
      </c>
      <c r="H39" s="89">
        <v>0</v>
      </c>
      <c r="I39" s="89">
        <v>0</v>
      </c>
      <c r="J39" s="90">
        <v>87.220765506999996</v>
      </c>
      <c r="K39" s="91">
        <f t="shared" si="0"/>
        <v>7.4092062904385677E-4</v>
      </c>
      <c r="L39" s="91">
        <f>J39/'סכום נכסי הקרן'!$C$42</f>
        <v>1.094889186525383E-4</v>
      </c>
    </row>
    <row r="40" spans="2:12">
      <c r="B40" s="86" t="s">
        <v>3073</v>
      </c>
      <c r="C40" s="87" t="s">
        <v>3098</v>
      </c>
      <c r="D40" s="87">
        <v>10</v>
      </c>
      <c r="E40" s="87" t="s">
        <v>307</v>
      </c>
      <c r="F40" s="87" t="s">
        <v>308</v>
      </c>
      <c r="G40" s="88" t="s">
        <v>132</v>
      </c>
      <c r="H40" s="89">
        <v>0</v>
      </c>
      <c r="I40" s="89">
        <v>0</v>
      </c>
      <c r="J40" s="90">
        <v>9.0653859999999975E-2</v>
      </c>
      <c r="K40" s="91">
        <f t="shared" si="0"/>
        <v>7.7008398844038036E-7</v>
      </c>
      <c r="L40" s="91">
        <f>J40/'סכום נכסי הקרן'!$C$42</f>
        <v>1.1379850939604517E-7</v>
      </c>
    </row>
    <row r="41" spans="2:12">
      <c r="B41" s="86" t="s">
        <v>3073</v>
      </c>
      <c r="C41" s="87" t="s">
        <v>3099</v>
      </c>
      <c r="D41" s="87">
        <v>10</v>
      </c>
      <c r="E41" s="87" t="s">
        <v>307</v>
      </c>
      <c r="F41" s="87" t="s">
        <v>308</v>
      </c>
      <c r="G41" s="88" t="s">
        <v>136</v>
      </c>
      <c r="H41" s="89">
        <v>0</v>
      </c>
      <c r="I41" s="89">
        <v>0</v>
      </c>
      <c r="J41" s="90">
        <v>28.554800301</v>
      </c>
      <c r="K41" s="91">
        <f t="shared" si="0"/>
        <v>2.425665548594694E-4</v>
      </c>
      <c r="L41" s="91">
        <f>J41/'סכום נכסי הקרן'!$C$42</f>
        <v>3.5845067274085662E-5</v>
      </c>
    </row>
    <row r="42" spans="2:12">
      <c r="B42" s="86" t="s">
        <v>3073</v>
      </c>
      <c r="C42" s="87" t="s">
        <v>3100</v>
      </c>
      <c r="D42" s="87">
        <v>10</v>
      </c>
      <c r="E42" s="87" t="s">
        <v>307</v>
      </c>
      <c r="F42" s="87" t="s">
        <v>308</v>
      </c>
      <c r="G42" s="88" t="s">
        <v>131</v>
      </c>
      <c r="H42" s="89">
        <v>0</v>
      </c>
      <c r="I42" s="89">
        <v>0</v>
      </c>
      <c r="J42" s="90">
        <v>5.0388900000000003</v>
      </c>
      <c r="K42" s="91">
        <f t="shared" si="0"/>
        <v>4.280422817641024E-5</v>
      </c>
      <c r="L42" s="91">
        <f>J42/'סכום נכסי הקרן'!$C$42</f>
        <v>6.325358578340054E-6</v>
      </c>
    </row>
    <row r="43" spans="2:12">
      <c r="B43" s="86" t="s">
        <v>3073</v>
      </c>
      <c r="C43" s="87" t="s">
        <v>3101</v>
      </c>
      <c r="D43" s="87">
        <v>10</v>
      </c>
      <c r="E43" s="87" t="s">
        <v>307</v>
      </c>
      <c r="F43" s="87" t="s">
        <v>308</v>
      </c>
      <c r="G43" s="88" t="s">
        <v>3065</v>
      </c>
      <c r="H43" s="89">
        <v>0</v>
      </c>
      <c r="I43" s="89">
        <v>0</v>
      </c>
      <c r="J43" s="90">
        <v>13.178428796</v>
      </c>
      <c r="K43" s="91">
        <f t="shared" si="0"/>
        <v>1.1194776492254431E-4</v>
      </c>
      <c r="L43" s="91">
        <f>J43/'סכום נכסי הקרן'!$C$42</f>
        <v>1.6542986180254417E-5</v>
      </c>
    </row>
    <row r="44" spans="2:12">
      <c r="B44" s="86" t="s">
        <v>3073</v>
      </c>
      <c r="C44" s="87" t="s">
        <v>3102</v>
      </c>
      <c r="D44" s="87">
        <v>10</v>
      </c>
      <c r="E44" s="87" t="s">
        <v>307</v>
      </c>
      <c r="F44" s="87" t="s">
        <v>308</v>
      </c>
      <c r="G44" s="88" t="s">
        <v>132</v>
      </c>
      <c r="H44" s="89">
        <v>0</v>
      </c>
      <c r="I44" s="89">
        <v>0</v>
      </c>
      <c r="J44" s="90">
        <v>6.0880000000000004E-2</v>
      </c>
      <c r="K44" s="91">
        <f t="shared" si="0"/>
        <v>5.1716179781258477E-7</v>
      </c>
      <c r="L44" s="91">
        <f>J44/'סכום נכסי הקרן'!$C$42</f>
        <v>7.6423146813949596E-8</v>
      </c>
    </row>
    <row r="45" spans="2:12">
      <c r="B45" s="86" t="s">
        <v>3073</v>
      </c>
      <c r="C45" s="87" t="s">
        <v>3103</v>
      </c>
      <c r="D45" s="87">
        <v>10</v>
      </c>
      <c r="E45" s="87" t="s">
        <v>307</v>
      </c>
      <c r="F45" s="87" t="s">
        <v>308</v>
      </c>
      <c r="G45" s="88" t="s">
        <v>137</v>
      </c>
      <c r="H45" s="89">
        <v>0</v>
      </c>
      <c r="I45" s="89">
        <v>0</v>
      </c>
      <c r="J45" s="90">
        <v>13.447409849</v>
      </c>
      <c r="K45" s="91">
        <f t="shared" si="0"/>
        <v>1.1423269798671976E-4</v>
      </c>
      <c r="L45" s="91">
        <f>J45/'סכום נכסי הקרן'!$C$42</f>
        <v>1.6880640229262134E-5</v>
      </c>
    </row>
    <row r="46" spans="2:12">
      <c r="B46" s="86" t="s">
        <v>3073</v>
      </c>
      <c r="C46" s="87" t="s">
        <v>3104</v>
      </c>
      <c r="D46" s="87">
        <v>10</v>
      </c>
      <c r="E46" s="87" t="s">
        <v>307</v>
      </c>
      <c r="F46" s="87" t="s">
        <v>308</v>
      </c>
      <c r="G46" s="88" t="s">
        <v>128</v>
      </c>
      <c r="H46" s="89">
        <v>0</v>
      </c>
      <c r="I46" s="89">
        <v>0</v>
      </c>
      <c r="J46" s="90">
        <v>16777.644182261</v>
      </c>
      <c r="K46" s="91">
        <f t="shared" si="0"/>
        <v>0.14252228364582709</v>
      </c>
      <c r="L46" s="91">
        <f>J46/'סכום נכסי הקרן'!$C$42</f>
        <v>2.106110979850755E-2</v>
      </c>
    </row>
    <row r="47" spans="2:12">
      <c r="B47" s="86" t="s">
        <v>3073</v>
      </c>
      <c r="C47" s="87" t="s">
        <v>3105</v>
      </c>
      <c r="D47" s="87">
        <v>10</v>
      </c>
      <c r="E47" s="87" t="s">
        <v>307</v>
      </c>
      <c r="F47" s="87" t="s">
        <v>308</v>
      </c>
      <c r="G47" s="88" t="s">
        <v>134</v>
      </c>
      <c r="H47" s="89">
        <v>0</v>
      </c>
      <c r="I47" s="89">
        <v>0</v>
      </c>
      <c r="J47" s="90">
        <v>0.20751249500000002</v>
      </c>
      <c r="K47" s="91">
        <f t="shared" si="0"/>
        <v>1.7627715995856607E-6</v>
      </c>
      <c r="L47" s="91">
        <f>J47/'סכום נכסי הקרן'!$C$42</f>
        <v>2.6049208066875792E-7</v>
      </c>
    </row>
    <row r="48" spans="2:12">
      <c r="B48" s="86" t="s">
        <v>3073</v>
      </c>
      <c r="C48" s="87" t="s">
        <v>3106</v>
      </c>
      <c r="D48" s="87">
        <v>10</v>
      </c>
      <c r="E48" s="87" t="s">
        <v>307</v>
      </c>
      <c r="F48" s="87" t="s">
        <v>308</v>
      </c>
      <c r="G48" s="88" t="s">
        <v>128</v>
      </c>
      <c r="H48" s="89">
        <v>0</v>
      </c>
      <c r="I48" s="89">
        <v>0</v>
      </c>
      <c r="J48" s="90">
        <v>5.5147380830000001</v>
      </c>
      <c r="K48" s="91">
        <f t="shared" si="0"/>
        <v>4.6846449761330608E-5</v>
      </c>
      <c r="L48" s="91">
        <f>J48/'סכום נכסי הקרן'!$C$42</f>
        <v>6.9226944506831132E-6</v>
      </c>
    </row>
    <row r="49" spans="2:12">
      <c r="B49" s="86" t="s">
        <v>3073</v>
      </c>
      <c r="C49" s="87" t="s">
        <v>3107</v>
      </c>
      <c r="D49" s="87">
        <v>10</v>
      </c>
      <c r="E49" s="87" t="s">
        <v>307</v>
      </c>
      <c r="F49" s="87" t="s">
        <v>308</v>
      </c>
      <c r="G49" s="88" t="s">
        <v>136</v>
      </c>
      <c r="H49" s="89">
        <v>0</v>
      </c>
      <c r="I49" s="89">
        <v>0</v>
      </c>
      <c r="J49" s="90">
        <v>1.23637</v>
      </c>
      <c r="K49" s="91">
        <f t="shared" si="0"/>
        <v>1.0502682850879525E-5</v>
      </c>
      <c r="L49" s="91">
        <f>J49/'סכום נכסי הקרן'!$C$42</f>
        <v>1.5520250661360521E-6</v>
      </c>
    </row>
    <row r="50" spans="2:12">
      <c r="B50" s="86" t="s">
        <v>3073</v>
      </c>
      <c r="C50" s="87" t="s">
        <v>3108</v>
      </c>
      <c r="D50" s="87">
        <v>10</v>
      </c>
      <c r="E50" s="87" t="s">
        <v>307</v>
      </c>
      <c r="F50" s="87" t="s">
        <v>308</v>
      </c>
      <c r="G50" s="88" t="s">
        <v>131</v>
      </c>
      <c r="H50" s="89">
        <v>0</v>
      </c>
      <c r="I50" s="89">
        <v>0</v>
      </c>
      <c r="J50" s="90">
        <v>103.422018575</v>
      </c>
      <c r="K50" s="91">
        <f t="shared" si="0"/>
        <v>8.7854660084844838E-4</v>
      </c>
      <c r="L50" s="91">
        <f>J50/'סכום נכסי הקרן'!$C$42</f>
        <v>1.2982648011419589E-4</v>
      </c>
    </row>
    <row r="51" spans="2:12">
      <c r="B51" s="86" t="s">
        <v>3077</v>
      </c>
      <c r="C51" s="87" t="s">
        <v>3109</v>
      </c>
      <c r="D51" s="87">
        <v>20</v>
      </c>
      <c r="E51" s="87" t="s">
        <v>307</v>
      </c>
      <c r="F51" s="87" t="s">
        <v>308</v>
      </c>
      <c r="G51" s="88" t="s">
        <v>136</v>
      </c>
      <c r="H51" s="89">
        <v>0</v>
      </c>
      <c r="I51" s="89">
        <v>0</v>
      </c>
      <c r="J51" s="90">
        <v>600.07985540799996</v>
      </c>
      <c r="K51" s="91">
        <f t="shared" si="0"/>
        <v>5.0975423267726212E-3</v>
      </c>
      <c r="L51" s="91">
        <f>J51/'סכום נכסי הקרן'!$C$42</f>
        <v>7.532850014773197E-4</v>
      </c>
    </row>
    <row r="52" spans="2:12">
      <c r="B52" s="86" t="s">
        <v>3077</v>
      </c>
      <c r="C52" s="87" t="s">
        <v>3110</v>
      </c>
      <c r="D52" s="87">
        <v>20</v>
      </c>
      <c r="E52" s="87" t="s">
        <v>307</v>
      </c>
      <c r="F52" s="87" t="s">
        <v>308</v>
      </c>
      <c r="G52" s="88" t="s">
        <v>134</v>
      </c>
      <c r="H52" s="89">
        <v>0</v>
      </c>
      <c r="I52" s="89">
        <v>0</v>
      </c>
      <c r="J52" s="90">
        <v>2.8169999999999999E-6</v>
      </c>
      <c r="K52" s="91">
        <f t="shared" si="0"/>
        <v>2.3929776354107281E-11</v>
      </c>
      <c r="L52" s="91">
        <f>J52/'סכום נכסי הקרן'!$C$42</f>
        <v>3.5362024404549275E-12</v>
      </c>
    </row>
    <row r="53" spans="2:12">
      <c r="B53" s="86" t="s">
        <v>3077</v>
      </c>
      <c r="C53" s="87" t="s">
        <v>3111</v>
      </c>
      <c r="D53" s="87">
        <v>20</v>
      </c>
      <c r="E53" s="87" t="s">
        <v>307</v>
      </c>
      <c r="F53" s="87" t="s">
        <v>308</v>
      </c>
      <c r="G53" s="88" t="s">
        <v>130</v>
      </c>
      <c r="H53" s="89">
        <v>0</v>
      </c>
      <c r="I53" s="89">
        <v>0</v>
      </c>
      <c r="J53" s="90">
        <v>16.209603045000001</v>
      </c>
      <c r="K53" s="91">
        <f t="shared" si="0"/>
        <v>1.3769690296617197E-4</v>
      </c>
      <c r="L53" s="91">
        <f>J53/'סכום נכסי הקרן'!$C$42</f>
        <v>2.0348043254005906E-5</v>
      </c>
    </row>
    <row r="54" spans="2:12">
      <c r="B54" s="86" t="s">
        <v>3077</v>
      </c>
      <c r="C54" s="87" t="s">
        <v>3112</v>
      </c>
      <c r="D54" s="87">
        <v>20</v>
      </c>
      <c r="E54" s="87" t="s">
        <v>307</v>
      </c>
      <c r="F54" s="87" t="s">
        <v>308</v>
      </c>
      <c r="G54" s="88" t="s">
        <v>137</v>
      </c>
      <c r="H54" s="89">
        <v>0</v>
      </c>
      <c r="I54" s="89">
        <v>0</v>
      </c>
      <c r="J54" s="90">
        <v>3.3378650000000003E-2</v>
      </c>
      <c r="K54" s="91">
        <f t="shared" si="0"/>
        <v>2.8354406443096309E-7</v>
      </c>
      <c r="L54" s="91">
        <f>J54/'סכום נכסי הקרן'!$C$42</f>
        <v>4.1900484057185266E-8</v>
      </c>
    </row>
    <row r="55" spans="2:12">
      <c r="B55" s="86" t="s">
        <v>3077</v>
      </c>
      <c r="C55" s="87" t="s">
        <v>3113</v>
      </c>
      <c r="D55" s="87">
        <v>20</v>
      </c>
      <c r="E55" s="87" t="s">
        <v>307</v>
      </c>
      <c r="F55" s="87" t="s">
        <v>308</v>
      </c>
      <c r="G55" s="88" t="s">
        <v>132</v>
      </c>
      <c r="H55" s="89">
        <v>0</v>
      </c>
      <c r="I55" s="89">
        <v>0</v>
      </c>
      <c r="J55" s="90">
        <v>408.97537744700003</v>
      </c>
      <c r="K55" s="91">
        <f t="shared" si="0"/>
        <v>3.4741531120494576E-3</v>
      </c>
      <c r="L55" s="91">
        <f>J55/'סכום נכסי הקרן'!$C$42</f>
        <v>5.1339003472277486E-4</v>
      </c>
    </row>
    <row r="56" spans="2:12">
      <c r="B56" s="86" t="s">
        <v>3077</v>
      </c>
      <c r="C56" s="87" t="s">
        <v>3114</v>
      </c>
      <c r="D56" s="87">
        <v>20</v>
      </c>
      <c r="E56" s="87" t="s">
        <v>307</v>
      </c>
      <c r="F56" s="87" t="s">
        <v>308</v>
      </c>
      <c r="G56" s="88" t="s">
        <v>131</v>
      </c>
      <c r="H56" s="89">
        <v>0</v>
      </c>
      <c r="I56" s="89">
        <v>0</v>
      </c>
      <c r="J56" s="90">
        <v>2.3350135239999998</v>
      </c>
      <c r="K56" s="91">
        <f t="shared" si="0"/>
        <v>1.9835410512295319E-5</v>
      </c>
      <c r="L56" s="91">
        <f>J56/'סכום נכסי הקרן'!$C$42</f>
        <v>2.9311609946979269E-6</v>
      </c>
    </row>
    <row r="57" spans="2:12">
      <c r="B57" s="86" t="s">
        <v>3077</v>
      </c>
      <c r="C57" s="87" t="s">
        <v>3115</v>
      </c>
      <c r="D57" s="87">
        <v>20</v>
      </c>
      <c r="E57" s="87" t="s">
        <v>307</v>
      </c>
      <c r="F57" s="87" t="s">
        <v>308</v>
      </c>
      <c r="G57" s="88" t="s">
        <v>130</v>
      </c>
      <c r="H57" s="89">
        <v>0</v>
      </c>
      <c r="I57" s="89">
        <v>0</v>
      </c>
      <c r="J57" s="90">
        <v>1.0706606890000001</v>
      </c>
      <c r="K57" s="91">
        <f t="shared" si="0"/>
        <v>9.0950198221172923E-6</v>
      </c>
      <c r="L57" s="91">
        <f>J57/'סכום נכסי הקרן'!$C$42</f>
        <v>1.3440088538661537E-6</v>
      </c>
    </row>
    <row r="58" spans="2:12">
      <c r="B58" s="86" t="s">
        <v>3077</v>
      </c>
      <c r="C58" s="87" t="s">
        <v>3116</v>
      </c>
      <c r="D58" s="87">
        <v>20</v>
      </c>
      <c r="E58" s="87" t="s">
        <v>307</v>
      </c>
      <c r="F58" s="87" t="s">
        <v>308</v>
      </c>
      <c r="G58" s="88" t="s">
        <v>128</v>
      </c>
      <c r="H58" s="89">
        <v>0</v>
      </c>
      <c r="I58" s="89">
        <v>0</v>
      </c>
      <c r="J58" s="90">
        <v>7370.9583536890013</v>
      </c>
      <c r="K58" s="91">
        <f t="shared" si="0"/>
        <v>6.2614620134617188E-2</v>
      </c>
      <c r="L58" s="91">
        <f>J58/'סכום נכסי הקרן'!$C$42</f>
        <v>9.2528224773896633E-3</v>
      </c>
    </row>
    <row r="59" spans="2:12">
      <c r="B59" s="86" t="s">
        <v>3079</v>
      </c>
      <c r="C59" s="87" t="s">
        <v>3117</v>
      </c>
      <c r="D59" s="87">
        <v>26</v>
      </c>
      <c r="E59" s="87" t="s">
        <v>307</v>
      </c>
      <c r="F59" s="87" t="s">
        <v>308</v>
      </c>
      <c r="G59" s="88" t="s">
        <v>128</v>
      </c>
      <c r="H59" s="89">
        <v>0</v>
      </c>
      <c r="I59" s="89">
        <v>0</v>
      </c>
      <c r="J59" s="90">
        <v>3.20845</v>
      </c>
      <c r="K59" s="91">
        <f t="shared" si="0"/>
        <v>2.7255055357946579E-5</v>
      </c>
      <c r="L59" s="91">
        <f>J59/'סכום נכסי הקרן'!$C$42</f>
        <v>4.0275927298820065E-6</v>
      </c>
    </row>
    <row r="60" spans="2:12">
      <c r="B60" s="86" t="s">
        <v>3079</v>
      </c>
      <c r="C60" s="87" t="s">
        <v>3118</v>
      </c>
      <c r="D60" s="87">
        <v>26</v>
      </c>
      <c r="E60" s="87" t="s">
        <v>307</v>
      </c>
      <c r="F60" s="87" t="s">
        <v>308</v>
      </c>
      <c r="G60" s="88" t="s">
        <v>137</v>
      </c>
      <c r="H60" s="89">
        <v>0</v>
      </c>
      <c r="I60" s="89">
        <v>0</v>
      </c>
      <c r="J60" s="90">
        <v>2.3999999999999998E-4</v>
      </c>
      <c r="K60" s="91">
        <f t="shared" si="0"/>
        <v>2.0387455892743155E-9</v>
      </c>
      <c r="L60" s="91">
        <f>J60/'סכום נכסי הקרן'!$C$42</f>
        <v>3.0127390334014289E-10</v>
      </c>
    </row>
    <row r="61" spans="2:12">
      <c r="B61" s="86" t="s">
        <v>3119</v>
      </c>
      <c r="C61" s="87" t="s">
        <v>3120</v>
      </c>
      <c r="D61" s="87">
        <v>85</v>
      </c>
      <c r="E61" s="87" t="s">
        <v>968</v>
      </c>
      <c r="F61" s="87" t="s">
        <v>910</v>
      </c>
      <c r="G61" s="88" t="s">
        <v>128</v>
      </c>
      <c r="H61" s="89">
        <v>0</v>
      </c>
      <c r="I61" s="89">
        <v>0</v>
      </c>
      <c r="J61" s="90">
        <v>851.66147129199987</v>
      </c>
      <c r="K61" s="91">
        <f t="shared" si="0"/>
        <v>7.2346711172976627E-3</v>
      </c>
      <c r="L61" s="91">
        <f>J61/'סכום נכסי הקרן'!$C$42</f>
        <v>1.0690973990856245E-3</v>
      </c>
    </row>
    <row r="62" spans="2:12">
      <c r="B62" s="86" t="s">
        <v>3119</v>
      </c>
      <c r="C62" s="87" t="s">
        <v>3121</v>
      </c>
      <c r="D62" s="87">
        <v>85</v>
      </c>
      <c r="E62" s="87" t="s">
        <v>968</v>
      </c>
      <c r="F62" s="87" t="s">
        <v>910</v>
      </c>
      <c r="G62" s="88" t="s">
        <v>130</v>
      </c>
      <c r="H62" s="89">
        <v>0</v>
      </c>
      <c r="I62" s="89">
        <v>0</v>
      </c>
      <c r="J62" s="90">
        <v>20.009484113999999</v>
      </c>
      <c r="K62" s="91">
        <f t="shared" si="0"/>
        <v>1.6997603117113329E-4</v>
      </c>
      <c r="L62" s="91">
        <f>J62/'סכום נכסי הקרן'!$C$42</f>
        <v>2.5118064095197339E-5</v>
      </c>
    </row>
    <row r="63" spans="2:12">
      <c r="B63" s="92"/>
      <c r="C63" s="87"/>
      <c r="D63" s="87"/>
      <c r="E63" s="87"/>
      <c r="F63" s="87"/>
      <c r="G63" s="87"/>
      <c r="H63" s="87"/>
      <c r="I63" s="87"/>
      <c r="J63" s="87"/>
      <c r="K63" s="91"/>
      <c r="L63" s="87"/>
    </row>
    <row r="64" spans="2:12"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</row>
    <row r="65" spans="2:12">
      <c r="B65" s="93"/>
      <c r="C65" s="93"/>
      <c r="D65" s="94"/>
      <c r="E65" s="94"/>
      <c r="F65" s="94"/>
      <c r="G65" s="94"/>
      <c r="H65" s="94"/>
      <c r="I65" s="94"/>
      <c r="J65" s="94"/>
      <c r="K65" s="94"/>
      <c r="L65" s="94"/>
    </row>
    <row r="66" spans="2:12">
      <c r="B66" s="95" t="s">
        <v>215</v>
      </c>
      <c r="C66" s="93"/>
      <c r="D66" s="94"/>
      <c r="E66" s="94"/>
      <c r="F66" s="94"/>
      <c r="G66" s="94"/>
      <c r="H66" s="94"/>
      <c r="I66" s="94"/>
      <c r="J66" s="94"/>
      <c r="K66" s="94"/>
      <c r="L66" s="94"/>
    </row>
    <row r="67" spans="2:12">
      <c r="B67" s="96"/>
      <c r="C67" s="93"/>
      <c r="D67" s="94"/>
      <c r="E67" s="94"/>
      <c r="F67" s="94"/>
      <c r="G67" s="94"/>
      <c r="H67" s="94"/>
      <c r="I67" s="94"/>
      <c r="J67" s="94"/>
      <c r="K67" s="94"/>
      <c r="L67" s="94"/>
    </row>
    <row r="68" spans="2:12">
      <c r="B68" s="93"/>
      <c r="C68" s="93"/>
      <c r="D68" s="94"/>
      <c r="E68" s="94"/>
      <c r="F68" s="94"/>
      <c r="G68" s="94"/>
      <c r="H68" s="94"/>
      <c r="I68" s="94"/>
      <c r="J68" s="94"/>
      <c r="K68" s="94"/>
      <c r="L68" s="94"/>
    </row>
    <row r="69" spans="2:12">
      <c r="B69" s="93"/>
      <c r="C69" s="93"/>
      <c r="D69" s="94"/>
      <c r="E69" s="94"/>
      <c r="F69" s="94"/>
      <c r="G69" s="94"/>
      <c r="H69" s="94"/>
      <c r="I69" s="94"/>
      <c r="J69" s="94"/>
      <c r="K69" s="94"/>
      <c r="L69" s="94"/>
    </row>
    <row r="70" spans="2:12">
      <c r="B70" s="93"/>
      <c r="C70" s="93"/>
      <c r="D70" s="94"/>
      <c r="E70" s="94"/>
      <c r="F70" s="94"/>
      <c r="G70" s="94"/>
      <c r="H70" s="94"/>
      <c r="I70" s="94"/>
      <c r="J70" s="94"/>
      <c r="K70" s="94"/>
      <c r="L70" s="94"/>
    </row>
    <row r="71" spans="2:12">
      <c r="B71" s="93"/>
      <c r="C71" s="93"/>
      <c r="D71" s="94"/>
      <c r="E71" s="94"/>
      <c r="F71" s="94"/>
      <c r="G71" s="94"/>
      <c r="H71" s="94"/>
      <c r="I71" s="94"/>
      <c r="J71" s="94"/>
      <c r="K71" s="94"/>
      <c r="L71" s="94"/>
    </row>
    <row r="72" spans="2:12">
      <c r="B72" s="93"/>
      <c r="C72" s="93"/>
      <c r="D72" s="94"/>
      <c r="E72" s="94"/>
      <c r="F72" s="94"/>
      <c r="G72" s="94"/>
      <c r="H72" s="94"/>
      <c r="I72" s="94"/>
      <c r="J72" s="94"/>
      <c r="K72" s="94"/>
      <c r="L72" s="94"/>
    </row>
    <row r="73" spans="2:12">
      <c r="B73" s="93"/>
      <c r="C73" s="93"/>
      <c r="D73" s="94"/>
      <c r="E73" s="94"/>
      <c r="F73" s="94"/>
      <c r="G73" s="94"/>
      <c r="H73" s="94"/>
      <c r="I73" s="94"/>
      <c r="J73" s="94"/>
      <c r="K73" s="94"/>
      <c r="L73" s="94"/>
    </row>
    <row r="74" spans="2:12">
      <c r="B74" s="93"/>
      <c r="C74" s="93"/>
      <c r="D74" s="94"/>
      <c r="E74" s="94"/>
      <c r="F74" s="94"/>
      <c r="G74" s="94"/>
      <c r="H74" s="94"/>
      <c r="I74" s="94"/>
      <c r="J74" s="94"/>
      <c r="K74" s="94"/>
      <c r="L74" s="94"/>
    </row>
    <row r="75" spans="2:12">
      <c r="B75" s="93"/>
      <c r="C75" s="93"/>
      <c r="D75" s="94"/>
      <c r="E75" s="94"/>
      <c r="F75" s="94"/>
      <c r="G75" s="94"/>
      <c r="H75" s="94"/>
      <c r="I75" s="94"/>
      <c r="J75" s="94"/>
      <c r="K75" s="94"/>
      <c r="L75" s="94"/>
    </row>
    <row r="76" spans="2:12">
      <c r="B76" s="93"/>
      <c r="C76" s="93"/>
      <c r="D76" s="94"/>
      <c r="E76" s="94"/>
      <c r="F76" s="94"/>
      <c r="G76" s="94"/>
      <c r="H76" s="94"/>
      <c r="I76" s="94"/>
      <c r="J76" s="94"/>
      <c r="K76" s="94"/>
      <c r="L76" s="94"/>
    </row>
    <row r="77" spans="2:12">
      <c r="B77" s="93"/>
      <c r="C77" s="93"/>
      <c r="D77" s="94"/>
      <c r="E77" s="94"/>
      <c r="F77" s="94"/>
      <c r="G77" s="94"/>
      <c r="H77" s="94"/>
      <c r="I77" s="94"/>
      <c r="J77" s="94"/>
      <c r="K77" s="94"/>
      <c r="L77" s="94"/>
    </row>
    <row r="78" spans="2:12">
      <c r="B78" s="93"/>
      <c r="C78" s="93"/>
      <c r="D78" s="94"/>
      <c r="E78" s="94"/>
      <c r="F78" s="94"/>
      <c r="G78" s="94"/>
      <c r="H78" s="94"/>
      <c r="I78" s="94"/>
      <c r="J78" s="94"/>
      <c r="K78" s="94"/>
      <c r="L78" s="94"/>
    </row>
    <row r="79" spans="2:12">
      <c r="B79" s="93"/>
      <c r="C79" s="93"/>
      <c r="D79" s="94"/>
      <c r="E79" s="94"/>
      <c r="F79" s="94"/>
      <c r="G79" s="94"/>
      <c r="H79" s="94"/>
      <c r="I79" s="94"/>
      <c r="J79" s="94"/>
      <c r="K79" s="94"/>
      <c r="L79" s="94"/>
    </row>
    <row r="80" spans="2:12">
      <c r="B80" s="93"/>
      <c r="C80" s="93"/>
      <c r="D80" s="94"/>
      <c r="E80" s="94"/>
      <c r="F80" s="94"/>
      <c r="G80" s="94"/>
      <c r="H80" s="94"/>
      <c r="I80" s="94"/>
      <c r="J80" s="94"/>
      <c r="K80" s="94"/>
      <c r="L80" s="94"/>
    </row>
    <row r="81" spans="2:12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spans="2:12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spans="2:12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spans="2:12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spans="2:12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spans="2:12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spans="2:12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spans="2:1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spans="2:12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spans="2:12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spans="2:12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spans="2:12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spans="2:12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spans="2:12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spans="2:12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spans="2:12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spans="2:12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spans="2:12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spans="2:12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spans="2:12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spans="2:12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spans="2:12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spans="2:12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spans="2:12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spans="2:12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spans="2:12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spans="2:12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spans="2:12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spans="2:12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spans="2:12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spans="2:12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3"/>
      <c r="E505" s="93"/>
      <c r="F505" s="94"/>
      <c r="G505" s="94"/>
      <c r="H505" s="94"/>
      <c r="I505" s="94"/>
      <c r="J505" s="94"/>
      <c r="K505" s="94"/>
      <c r="L505" s="94"/>
    </row>
    <row r="506" spans="2:12">
      <c r="B506" s="1"/>
      <c r="C506" s="1"/>
    </row>
    <row r="507" spans="2:12">
      <c r="B507" s="1"/>
      <c r="C507" s="1"/>
    </row>
    <row r="508" spans="2:12">
      <c r="B508" s="1"/>
      <c r="C508" s="1"/>
    </row>
    <row r="509" spans="2:12">
      <c r="B509" s="1"/>
      <c r="C509" s="1"/>
    </row>
    <row r="510" spans="2:12">
      <c r="B510" s="1"/>
      <c r="C510" s="1"/>
    </row>
    <row r="511" spans="2:12">
      <c r="B511" s="1"/>
      <c r="C511" s="1"/>
    </row>
    <row r="512" spans="2:12">
      <c r="B512" s="1"/>
      <c r="C512" s="1"/>
    </row>
    <row r="513" s="1" customFormat="1"/>
    <row r="514" s="1" customFormat="1"/>
    <row r="515" s="1" customFormat="1"/>
    <row r="516" s="1" customFormat="1"/>
    <row r="517" s="1" customFormat="1"/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40.14062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142</v>
      </c>
      <c r="C1" s="46" t="s" vm="1">
        <v>224</v>
      </c>
    </row>
    <row r="2" spans="2:18">
      <c r="B2" s="46" t="s">
        <v>141</v>
      </c>
      <c r="C2" s="46" t="s">
        <v>225</v>
      </c>
    </row>
    <row r="3" spans="2:18">
      <c r="B3" s="46" t="s">
        <v>143</v>
      </c>
      <c r="C3" s="46" t="s">
        <v>226</v>
      </c>
    </row>
    <row r="4" spans="2:18">
      <c r="B4" s="46" t="s">
        <v>144</v>
      </c>
      <c r="C4" s="46">
        <v>2145</v>
      </c>
    </row>
    <row r="6" spans="2:18" ht="21.75" customHeight="1">
      <c r="B6" s="138" t="s">
        <v>169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18" ht="27.75" customHeight="1">
      <c r="B7" s="141" t="s">
        <v>86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</row>
    <row r="8" spans="2:18" s="3" customFormat="1" ht="66" customHeight="1">
      <c r="B8" s="21" t="s">
        <v>112</v>
      </c>
      <c r="C8" s="29" t="s">
        <v>46</v>
      </c>
      <c r="D8" s="29" t="s">
        <v>116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214</v>
      </c>
      <c r="O8" s="29" t="s">
        <v>62</v>
      </c>
      <c r="P8" s="29" t="s">
        <v>202</v>
      </c>
      <c r="Q8" s="29" t="s">
        <v>145</v>
      </c>
      <c r="R8" s="59" t="s">
        <v>147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207</v>
      </c>
      <c r="M9" s="31"/>
      <c r="N9" s="15" t="s">
        <v>203</v>
      </c>
      <c r="O9" s="31" t="s">
        <v>208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9" t="s">
        <v>111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5.9155596164038045</v>
      </c>
      <c r="I11" s="75"/>
      <c r="J11" s="76"/>
      <c r="K11" s="78">
        <v>2.5199061811807266E-2</v>
      </c>
      <c r="L11" s="77"/>
      <c r="M11" s="98"/>
      <c r="N11" s="77"/>
      <c r="O11" s="77">
        <v>90711.003742008004</v>
      </c>
      <c r="P11" s="78"/>
      <c r="Q11" s="78">
        <f>IFERROR(O11/$O$11,0)</f>
        <v>1</v>
      </c>
      <c r="R11" s="78">
        <f>O11/'סכום נכסי הקרן'!$C$42</f>
        <v>0.1138702423885711</v>
      </c>
    </row>
    <row r="12" spans="2:18" ht="22.5" customHeight="1">
      <c r="B12" s="79" t="s">
        <v>194</v>
      </c>
      <c r="C12" s="80"/>
      <c r="D12" s="81"/>
      <c r="E12" s="80"/>
      <c r="F12" s="80"/>
      <c r="G12" s="99"/>
      <c r="H12" s="83">
        <v>5.8843519700408278</v>
      </c>
      <c r="I12" s="81"/>
      <c r="J12" s="82"/>
      <c r="K12" s="84">
        <v>2.5140238977279728E-2</v>
      </c>
      <c r="L12" s="83"/>
      <c r="M12" s="100"/>
      <c r="N12" s="83"/>
      <c r="O12" s="83">
        <v>90506.248281730994</v>
      </c>
      <c r="P12" s="84"/>
      <c r="Q12" s="84">
        <f t="shared" ref="Q12:Q60" si="0">IFERROR(O12/$O$11,0)</f>
        <v>0.99774277152902691</v>
      </c>
      <c r="R12" s="84">
        <f>O12/'סכום נכסי הקרן'!$C$42</f>
        <v>0.11361321123545501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5.0929674703686763</v>
      </c>
      <c r="I13" s="88"/>
      <c r="J13" s="89"/>
      <c r="K13" s="91">
        <v>8.0238368991413928E-3</v>
      </c>
      <c r="L13" s="90"/>
      <c r="M13" s="102"/>
      <c r="N13" s="90"/>
      <c r="O13" s="90">
        <v>36593.584462724997</v>
      </c>
      <c r="P13" s="91"/>
      <c r="Q13" s="91">
        <f t="shared" si="0"/>
        <v>0.40340843947445609</v>
      </c>
      <c r="R13" s="91">
        <f>O13/'סכום נכסי הקרן'!$C$42</f>
        <v>4.593621678455153E-2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5.0929674703686763</v>
      </c>
      <c r="I14" s="81"/>
      <c r="J14" s="82"/>
      <c r="K14" s="84">
        <v>8.0238368991413928E-3</v>
      </c>
      <c r="L14" s="83"/>
      <c r="M14" s="100"/>
      <c r="N14" s="83"/>
      <c r="O14" s="83">
        <v>36593.584462724997</v>
      </c>
      <c r="P14" s="84"/>
      <c r="Q14" s="84">
        <f t="shared" si="0"/>
        <v>0.40340843947445609</v>
      </c>
      <c r="R14" s="84">
        <f>O14/'סכום נכסי הקרן'!$C$42</f>
        <v>4.593621678455153E-2</v>
      </c>
    </row>
    <row r="15" spans="2:18">
      <c r="B15" s="104" t="s">
        <v>227</v>
      </c>
      <c r="C15" s="87" t="s">
        <v>228</v>
      </c>
      <c r="D15" s="88" t="s">
        <v>117</v>
      </c>
      <c r="E15" s="87" t="s">
        <v>229</v>
      </c>
      <c r="F15" s="87"/>
      <c r="G15" s="101"/>
      <c r="H15" s="90">
        <v>1.5500000000000949</v>
      </c>
      <c r="I15" s="88" t="s">
        <v>129</v>
      </c>
      <c r="J15" s="89">
        <v>0.04</v>
      </c>
      <c r="K15" s="91">
        <v>5.8000000000013076E-3</v>
      </c>
      <c r="L15" s="90">
        <v>3323490.6959609999</v>
      </c>
      <c r="M15" s="102">
        <v>142.6</v>
      </c>
      <c r="N15" s="90"/>
      <c r="O15" s="90">
        <v>4739.2976033610003</v>
      </c>
      <c r="P15" s="91">
        <v>2.3568433967041259E-4</v>
      </c>
      <c r="Q15" s="91">
        <f t="shared" si="0"/>
        <v>5.2246115772680457E-2</v>
      </c>
      <c r="R15" s="91">
        <f>O15/'סכום נכסי הקרן'!$C$42</f>
        <v>5.9492778668964715E-3</v>
      </c>
    </row>
    <row r="16" spans="2:18">
      <c r="B16" s="104" t="s">
        <v>230</v>
      </c>
      <c r="C16" s="87" t="s">
        <v>231</v>
      </c>
      <c r="D16" s="88" t="s">
        <v>117</v>
      </c>
      <c r="E16" s="87" t="s">
        <v>229</v>
      </c>
      <c r="F16" s="87"/>
      <c r="G16" s="101"/>
      <c r="H16" s="90">
        <v>4.3399999999989429</v>
      </c>
      <c r="I16" s="88" t="s">
        <v>129</v>
      </c>
      <c r="J16" s="89">
        <v>7.4999999999999997E-3</v>
      </c>
      <c r="K16" s="91">
        <v>8.899999999995788E-3</v>
      </c>
      <c r="L16" s="90">
        <v>1876687.835704</v>
      </c>
      <c r="M16" s="102">
        <v>108.8</v>
      </c>
      <c r="N16" s="90"/>
      <c r="O16" s="90">
        <v>2041.836298274</v>
      </c>
      <c r="P16" s="91">
        <v>9.3721632430712813E-5</v>
      </c>
      <c r="Q16" s="91">
        <f t="shared" si="0"/>
        <v>2.2509246001523753E-2</v>
      </c>
      <c r="R16" s="91">
        <f>O16/'סכום נכסי הקרן'!$C$42</f>
        <v>2.5631332981774849E-3</v>
      </c>
    </row>
    <row r="17" spans="2:18">
      <c r="B17" s="104" t="s">
        <v>232</v>
      </c>
      <c r="C17" s="87" t="s">
        <v>233</v>
      </c>
      <c r="D17" s="88" t="s">
        <v>117</v>
      </c>
      <c r="E17" s="87" t="s">
        <v>229</v>
      </c>
      <c r="F17" s="87"/>
      <c r="G17" s="101"/>
      <c r="H17" s="90">
        <v>6.3199999999998466</v>
      </c>
      <c r="I17" s="88" t="s">
        <v>129</v>
      </c>
      <c r="J17" s="89">
        <v>5.0000000000000001E-3</v>
      </c>
      <c r="K17" s="91">
        <v>8.6000000000008067E-3</v>
      </c>
      <c r="L17" s="90">
        <v>4220877.4297200004</v>
      </c>
      <c r="M17" s="102">
        <v>105.8</v>
      </c>
      <c r="N17" s="90"/>
      <c r="O17" s="90">
        <v>4465.6884880240004</v>
      </c>
      <c r="P17" s="91">
        <v>2.0877246878016556E-4</v>
      </c>
      <c r="Q17" s="91">
        <f t="shared" si="0"/>
        <v>4.9229843170128573E-2</v>
      </c>
      <c r="R17" s="91">
        <f>O17/'סכום נכסי הקרן'!$C$42</f>
        <v>5.6058141745338828E-3</v>
      </c>
    </row>
    <row r="18" spans="2:18">
      <c r="B18" s="104" t="s">
        <v>234</v>
      </c>
      <c r="C18" s="87" t="s">
        <v>235</v>
      </c>
      <c r="D18" s="88" t="s">
        <v>117</v>
      </c>
      <c r="E18" s="87" t="s">
        <v>229</v>
      </c>
      <c r="F18" s="87"/>
      <c r="G18" s="101"/>
      <c r="H18" s="90">
        <v>10.939999999999561</v>
      </c>
      <c r="I18" s="88" t="s">
        <v>129</v>
      </c>
      <c r="J18" s="89">
        <v>0.04</v>
      </c>
      <c r="K18" s="91">
        <v>9.3999999999956115E-3</v>
      </c>
      <c r="L18" s="90">
        <v>429311.57280099997</v>
      </c>
      <c r="M18" s="102">
        <v>180.5</v>
      </c>
      <c r="N18" s="90"/>
      <c r="O18" s="90">
        <v>774.90734471099995</v>
      </c>
      <c r="P18" s="91">
        <v>2.6945983440121619E-5</v>
      </c>
      <c r="Q18" s="91">
        <f t="shared" si="0"/>
        <v>8.5425947541592755E-3</v>
      </c>
      <c r="R18" s="91">
        <f>O18/'סכום נכסי הקרן'!$C$42</f>
        <v>9.7274733528345263E-4</v>
      </c>
    </row>
    <row r="19" spans="2:18">
      <c r="B19" s="104" t="s">
        <v>236</v>
      </c>
      <c r="C19" s="87" t="s">
        <v>237</v>
      </c>
      <c r="D19" s="88" t="s">
        <v>117</v>
      </c>
      <c r="E19" s="87" t="s">
        <v>229</v>
      </c>
      <c r="F19" s="87"/>
      <c r="G19" s="101"/>
      <c r="H19" s="90">
        <v>20.059999999981876</v>
      </c>
      <c r="I19" s="88" t="s">
        <v>129</v>
      </c>
      <c r="J19" s="89">
        <v>0.01</v>
      </c>
      <c r="K19" s="91">
        <v>1.0900000000007301E-2</v>
      </c>
      <c r="L19" s="90">
        <v>216756.55817</v>
      </c>
      <c r="M19" s="102">
        <v>107.43</v>
      </c>
      <c r="N19" s="90"/>
      <c r="O19" s="90">
        <v>232.86157108699999</v>
      </c>
      <c r="P19" s="91">
        <v>1.1972124444576514E-5</v>
      </c>
      <c r="Q19" s="91">
        <f t="shared" si="0"/>
        <v>2.5670708236156629E-3</v>
      </c>
      <c r="R19" s="91">
        <f>O19/'סכום נכסי הקרן'!$C$42</f>
        <v>2.9231297691374443E-4</v>
      </c>
    </row>
    <row r="20" spans="2:18">
      <c r="B20" s="104" t="s">
        <v>238</v>
      </c>
      <c r="C20" s="87" t="s">
        <v>239</v>
      </c>
      <c r="D20" s="88" t="s">
        <v>117</v>
      </c>
      <c r="E20" s="87" t="s">
        <v>229</v>
      </c>
      <c r="F20" s="87"/>
      <c r="G20" s="101"/>
      <c r="H20" s="90">
        <v>3.5800000000003536</v>
      </c>
      <c r="I20" s="88" t="s">
        <v>129</v>
      </c>
      <c r="J20" s="89">
        <v>1E-3</v>
      </c>
      <c r="K20" s="91">
        <v>8.8000000000003232E-3</v>
      </c>
      <c r="L20" s="90">
        <v>5923285.2295740005</v>
      </c>
      <c r="M20" s="102">
        <v>105.01</v>
      </c>
      <c r="N20" s="90"/>
      <c r="O20" s="90">
        <v>6220.0415730100003</v>
      </c>
      <c r="P20" s="91">
        <v>4.2511940913429465E-4</v>
      </c>
      <c r="Q20" s="91">
        <f t="shared" si="0"/>
        <v>6.8569868223490038E-2</v>
      </c>
      <c r="R20" s="91">
        <f>O20/'סכום נכסי הקרן'!$C$42</f>
        <v>7.8080675151611899E-3</v>
      </c>
    </row>
    <row r="21" spans="2:18">
      <c r="B21" s="104" t="s">
        <v>240</v>
      </c>
      <c r="C21" s="87" t="s">
        <v>241</v>
      </c>
      <c r="D21" s="88" t="s">
        <v>117</v>
      </c>
      <c r="E21" s="87" t="s">
        <v>229</v>
      </c>
      <c r="F21" s="87"/>
      <c r="G21" s="101"/>
      <c r="H21" s="90">
        <v>15.280000000005147</v>
      </c>
      <c r="I21" s="88" t="s">
        <v>129</v>
      </c>
      <c r="J21" s="89">
        <v>2.75E-2</v>
      </c>
      <c r="K21" s="91">
        <v>1.030000000000245E-2</v>
      </c>
      <c r="L21" s="90">
        <v>543495.34196800005</v>
      </c>
      <c r="M21" s="102">
        <v>150.15</v>
      </c>
      <c r="N21" s="90"/>
      <c r="O21" s="90">
        <v>816.05827285999999</v>
      </c>
      <c r="P21" s="91">
        <v>3.0302826347816873E-5</v>
      </c>
      <c r="Q21" s="91">
        <f t="shared" si="0"/>
        <v>8.9962434456238496E-3</v>
      </c>
      <c r="R21" s="91">
        <f>O21/'סכום נכסי הקרן'!$C$42</f>
        <v>1.0244044217397818E-3</v>
      </c>
    </row>
    <row r="22" spans="2:18">
      <c r="B22" s="104" t="s">
        <v>242</v>
      </c>
      <c r="C22" s="87" t="s">
        <v>243</v>
      </c>
      <c r="D22" s="88" t="s">
        <v>117</v>
      </c>
      <c r="E22" s="87" t="s">
        <v>229</v>
      </c>
      <c r="F22" s="87"/>
      <c r="G22" s="101"/>
      <c r="H22" s="90">
        <v>0.74999999999994404</v>
      </c>
      <c r="I22" s="88" t="s">
        <v>129</v>
      </c>
      <c r="J22" s="89">
        <v>1.7500000000000002E-2</v>
      </c>
      <c r="K22" s="91">
        <v>5.7000000000005614E-3</v>
      </c>
      <c r="L22" s="90">
        <v>4008476.751042</v>
      </c>
      <c r="M22" s="102">
        <v>111.17</v>
      </c>
      <c r="N22" s="90"/>
      <c r="O22" s="90">
        <v>4456.2238084749997</v>
      </c>
      <c r="P22" s="91">
        <v>2.4419763028794351E-4</v>
      </c>
      <c r="Q22" s="91">
        <f t="shared" si="0"/>
        <v>4.91255043450846E-2</v>
      </c>
      <c r="R22" s="91">
        <f>O22/'סכום נכסי הקרן'!$C$42</f>
        <v>5.5939330872355865E-3</v>
      </c>
    </row>
    <row r="23" spans="2:18">
      <c r="B23" s="104" t="s">
        <v>244</v>
      </c>
      <c r="C23" s="87" t="s">
        <v>245</v>
      </c>
      <c r="D23" s="88" t="s">
        <v>117</v>
      </c>
      <c r="E23" s="87" t="s">
        <v>229</v>
      </c>
      <c r="F23" s="87"/>
      <c r="G23" s="101"/>
      <c r="H23" s="90">
        <v>2.8199999999998737</v>
      </c>
      <c r="I23" s="88" t="s">
        <v>129</v>
      </c>
      <c r="J23" s="89">
        <v>7.4999999999999997E-3</v>
      </c>
      <c r="K23" s="91">
        <v>8.6999999999986619E-3</v>
      </c>
      <c r="L23" s="90">
        <v>6020998.2596519999</v>
      </c>
      <c r="M23" s="102">
        <v>108.1</v>
      </c>
      <c r="N23" s="90"/>
      <c r="O23" s="90">
        <v>6508.6992461010004</v>
      </c>
      <c r="P23" s="91">
        <v>2.7514218453582448E-4</v>
      </c>
      <c r="Q23" s="91">
        <f t="shared" si="0"/>
        <v>7.1752036441052422E-2</v>
      </c>
      <c r="R23" s="91">
        <f>O23/'סכום נכסי הקרן'!$C$42</f>
        <v>8.1704217814162258E-3</v>
      </c>
    </row>
    <row r="24" spans="2:18">
      <c r="B24" s="104" t="s">
        <v>246</v>
      </c>
      <c r="C24" s="87" t="s">
        <v>247</v>
      </c>
      <c r="D24" s="88" t="s">
        <v>117</v>
      </c>
      <c r="E24" s="87" t="s">
        <v>229</v>
      </c>
      <c r="F24" s="87"/>
      <c r="G24" s="101"/>
      <c r="H24" s="90">
        <v>8.890000000000402</v>
      </c>
      <c r="I24" s="88" t="s">
        <v>129</v>
      </c>
      <c r="J24" s="89">
        <v>1E-3</v>
      </c>
      <c r="K24" s="91">
        <v>8.1999999999999608E-3</v>
      </c>
      <c r="L24" s="90">
        <v>5377822.0555389998</v>
      </c>
      <c r="M24" s="102">
        <v>101.22</v>
      </c>
      <c r="N24" s="90"/>
      <c r="O24" s="90">
        <v>5443.4317536110011</v>
      </c>
      <c r="P24" s="91">
        <v>3.7713456993377834E-4</v>
      </c>
      <c r="Q24" s="91">
        <f t="shared" si="0"/>
        <v>6.0008505352809403E-2</v>
      </c>
      <c r="R24" s="91">
        <f>O24/'סכום נכסי הקרן'!$C$42</f>
        <v>6.8331830499002728E-3</v>
      </c>
    </row>
    <row r="25" spans="2:18">
      <c r="B25" s="104" t="s">
        <v>248</v>
      </c>
      <c r="C25" s="87" t="s">
        <v>249</v>
      </c>
      <c r="D25" s="88" t="s">
        <v>117</v>
      </c>
      <c r="E25" s="87" t="s">
        <v>229</v>
      </c>
      <c r="F25" s="87"/>
      <c r="G25" s="101"/>
      <c r="H25" s="90">
        <v>26.790000000011528</v>
      </c>
      <c r="I25" s="88" t="s">
        <v>129</v>
      </c>
      <c r="J25" s="89">
        <v>5.0000000000000001E-3</v>
      </c>
      <c r="K25" s="91">
        <v>1.1100000000008832E-2</v>
      </c>
      <c r="L25" s="90">
        <v>976463.83708900004</v>
      </c>
      <c r="M25" s="102">
        <v>91.61</v>
      </c>
      <c r="N25" s="90"/>
      <c r="O25" s="90">
        <v>894.53850321100003</v>
      </c>
      <c r="P25" s="91">
        <v>9.5273678492358455E-5</v>
      </c>
      <c r="Q25" s="91">
        <f t="shared" si="0"/>
        <v>9.8614111442881305E-3</v>
      </c>
      <c r="R25" s="91">
        <f>O25/'סכום נכסי הקרן'!$C$42</f>
        <v>1.1229212772934456E-3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47</v>
      </c>
      <c r="C27" s="87"/>
      <c r="D27" s="88"/>
      <c r="E27" s="87"/>
      <c r="F27" s="87"/>
      <c r="G27" s="101"/>
      <c r="H27" s="90">
        <v>6.4215095408198675</v>
      </c>
      <c r="I27" s="88"/>
      <c r="J27" s="89"/>
      <c r="K27" s="91">
        <v>3.6758112418797707E-2</v>
      </c>
      <c r="L27" s="90"/>
      <c r="M27" s="102"/>
      <c r="N27" s="90"/>
      <c r="O27" s="90">
        <v>53912.663819005989</v>
      </c>
      <c r="P27" s="91"/>
      <c r="Q27" s="91">
        <f t="shared" si="0"/>
        <v>0.59433433205457065</v>
      </c>
      <c r="R27" s="91">
        <f>O27/'סכום נכסי הקרן'!$C$42</f>
        <v>6.7676994450903472E-2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0.8388767635642298</v>
      </c>
      <c r="I28" s="81"/>
      <c r="J28" s="82"/>
      <c r="K28" s="84">
        <v>3.6937566298063426E-2</v>
      </c>
      <c r="L28" s="83"/>
      <c r="M28" s="100"/>
      <c r="N28" s="83"/>
      <c r="O28" s="83">
        <v>6477.0589529650006</v>
      </c>
      <c r="P28" s="84"/>
      <c r="Q28" s="84">
        <f t="shared" si="0"/>
        <v>7.1403233188626847E-2</v>
      </c>
      <c r="R28" s="84">
        <f>O28/'סכום נכסי הקרן'!$C$42</f>
        <v>8.1307034705166044E-3</v>
      </c>
    </row>
    <row r="29" spans="2:18">
      <c r="B29" s="104" t="s">
        <v>250</v>
      </c>
      <c r="C29" s="87" t="s">
        <v>251</v>
      </c>
      <c r="D29" s="88" t="s">
        <v>117</v>
      </c>
      <c r="E29" s="87" t="s">
        <v>229</v>
      </c>
      <c r="F29" s="87"/>
      <c r="G29" s="101"/>
      <c r="H29" s="90">
        <v>0.86000000000001919</v>
      </c>
      <c r="I29" s="88" t="s">
        <v>129</v>
      </c>
      <c r="J29" s="89">
        <v>0</v>
      </c>
      <c r="K29" s="91">
        <v>3.6899999999993612E-2</v>
      </c>
      <c r="L29" s="90">
        <v>2160937.824</v>
      </c>
      <c r="M29" s="102">
        <v>96.94</v>
      </c>
      <c r="N29" s="90"/>
      <c r="O29" s="90">
        <v>2094.8131265860002</v>
      </c>
      <c r="P29" s="91">
        <v>9.8224446545454544E-5</v>
      </c>
      <c r="Q29" s="91">
        <f t="shared" si="0"/>
        <v>2.30932636634016E-2</v>
      </c>
      <c r="R29" s="91">
        <f>O29/'סכום נכסי הקרן'!$C$42</f>
        <v>2.6296355308947218E-3</v>
      </c>
    </row>
    <row r="30" spans="2:18">
      <c r="B30" s="104" t="s">
        <v>252</v>
      </c>
      <c r="C30" s="87" t="s">
        <v>253</v>
      </c>
      <c r="D30" s="88" t="s">
        <v>117</v>
      </c>
      <c r="E30" s="87" t="s">
        <v>229</v>
      </c>
      <c r="F30" s="87"/>
      <c r="G30" s="101"/>
      <c r="H30" s="90">
        <v>0.58999999999913944</v>
      </c>
      <c r="I30" s="88" t="s">
        <v>129</v>
      </c>
      <c r="J30" s="89">
        <v>0</v>
      </c>
      <c r="K30" s="91">
        <v>3.7199999999989825E-2</v>
      </c>
      <c r="L30" s="90">
        <v>522473.32319999998</v>
      </c>
      <c r="M30" s="102">
        <v>97.87</v>
      </c>
      <c r="N30" s="90"/>
      <c r="O30" s="90">
        <v>511.344641416</v>
      </c>
      <c r="P30" s="91">
        <v>4.3539443599999999E-5</v>
      </c>
      <c r="Q30" s="91">
        <f t="shared" si="0"/>
        <v>5.6370740078052709E-3</v>
      </c>
      <c r="R30" s="91">
        <f>O30/'סכום נכסי הקרן'!$C$42</f>
        <v>6.4189498363110013E-4</v>
      </c>
    </row>
    <row r="31" spans="2:18">
      <c r="B31" s="104" t="s">
        <v>254</v>
      </c>
      <c r="C31" s="87" t="s">
        <v>255</v>
      </c>
      <c r="D31" s="88" t="s">
        <v>117</v>
      </c>
      <c r="E31" s="87" t="s">
        <v>229</v>
      </c>
      <c r="F31" s="87"/>
      <c r="G31" s="101"/>
      <c r="H31" s="90">
        <v>0.77999999999999992</v>
      </c>
      <c r="I31" s="88" t="s">
        <v>129</v>
      </c>
      <c r="J31" s="89">
        <v>0</v>
      </c>
      <c r="K31" s="91">
        <v>3.6999999999999998E-2</v>
      </c>
      <c r="L31" s="90">
        <v>925059</v>
      </c>
      <c r="M31" s="102">
        <v>97.2</v>
      </c>
      <c r="N31" s="90"/>
      <c r="O31" s="90">
        <v>899.15734799999996</v>
      </c>
      <c r="P31" s="91">
        <v>6.1670599999999999E-5</v>
      </c>
      <c r="Q31" s="91">
        <f t="shared" si="0"/>
        <v>9.9123293857193064E-3</v>
      </c>
      <c r="R31" s="91">
        <f>O31/'סכום נכסי הקרן'!$C$42</f>
        <v>1.1287193497872135E-3</v>
      </c>
    </row>
    <row r="32" spans="2:18">
      <c r="B32" s="104" t="s">
        <v>256</v>
      </c>
      <c r="C32" s="87" t="s">
        <v>257</v>
      </c>
      <c r="D32" s="88" t="s">
        <v>117</v>
      </c>
      <c r="E32" s="87" t="s">
        <v>229</v>
      </c>
      <c r="F32" s="87"/>
      <c r="G32" s="101"/>
      <c r="H32" s="90">
        <v>0.68000000000007421</v>
      </c>
      <c r="I32" s="88" t="s">
        <v>129</v>
      </c>
      <c r="J32" s="89">
        <v>0</v>
      </c>
      <c r="K32" s="91">
        <v>3.6899999999992029E-2</v>
      </c>
      <c r="L32" s="90">
        <v>552917.99175199994</v>
      </c>
      <c r="M32" s="102">
        <v>97.55</v>
      </c>
      <c r="N32" s="90"/>
      <c r="O32" s="90">
        <v>539.37150094699996</v>
      </c>
      <c r="P32" s="91">
        <v>4.2532153211692301E-5</v>
      </c>
      <c r="Q32" s="91">
        <f t="shared" si="0"/>
        <v>5.9460426926928444E-3</v>
      </c>
      <c r="R32" s="91">
        <f>O32/'סכום נכסי הקרן'!$C$42</f>
        <v>6.7707732266972622E-4</v>
      </c>
    </row>
    <row r="33" spans="2:18">
      <c r="B33" s="104" t="s">
        <v>258</v>
      </c>
      <c r="C33" s="87" t="s">
        <v>259</v>
      </c>
      <c r="D33" s="88" t="s">
        <v>117</v>
      </c>
      <c r="E33" s="87" t="s">
        <v>229</v>
      </c>
      <c r="F33" s="87"/>
      <c r="G33" s="101"/>
      <c r="H33" s="90">
        <v>0.93000000000004945</v>
      </c>
      <c r="I33" s="88" t="s">
        <v>129</v>
      </c>
      <c r="J33" s="89">
        <v>0</v>
      </c>
      <c r="K33" s="91">
        <v>3.6899999999999843E-2</v>
      </c>
      <c r="L33" s="90">
        <v>2516160.48</v>
      </c>
      <c r="M33" s="102">
        <v>96.67</v>
      </c>
      <c r="N33" s="90"/>
      <c r="O33" s="90">
        <v>2432.3723360159997</v>
      </c>
      <c r="P33" s="91">
        <v>7.4004720000000001E-5</v>
      </c>
      <c r="Q33" s="91">
        <f t="shared" si="0"/>
        <v>2.681452343900782E-2</v>
      </c>
      <c r="R33" s="91">
        <f>O33/'סכום נכסי הקרן'!$C$42</f>
        <v>3.0533762835338418E-3</v>
      </c>
    </row>
    <row r="34" spans="2:18">
      <c r="B34" s="86"/>
      <c r="C34" s="87"/>
      <c r="D34" s="87"/>
      <c r="E34" s="87"/>
      <c r="F34" s="87"/>
      <c r="G34" s="87"/>
      <c r="H34" s="87"/>
      <c r="I34" s="87"/>
      <c r="J34" s="87"/>
      <c r="K34" s="91"/>
      <c r="L34" s="90"/>
      <c r="M34" s="102"/>
      <c r="N34" s="87"/>
      <c r="O34" s="87"/>
      <c r="P34" s="87"/>
      <c r="Q34" s="91"/>
      <c r="R34" s="87"/>
    </row>
    <row r="35" spans="2:18">
      <c r="B35" s="103" t="s">
        <v>23</v>
      </c>
      <c r="C35" s="80"/>
      <c r="D35" s="81"/>
      <c r="E35" s="80"/>
      <c r="F35" s="80"/>
      <c r="G35" s="99"/>
      <c r="H35" s="83">
        <v>7.6116092537616389</v>
      </c>
      <c r="I35" s="81"/>
      <c r="J35" s="82"/>
      <c r="K35" s="84">
        <v>3.6504581515603027E-2</v>
      </c>
      <c r="L35" s="83"/>
      <c r="M35" s="100"/>
      <c r="N35" s="83"/>
      <c r="O35" s="83">
        <v>40911.530349765999</v>
      </c>
      <c r="P35" s="84"/>
      <c r="Q35" s="84">
        <f t="shared" si="0"/>
        <v>0.45100956512533869</v>
      </c>
      <c r="R35" s="84">
        <f>O35/'סכום נכסי הקרן'!$C$42</f>
        <v>5.1356568500386356E-2</v>
      </c>
    </row>
    <row r="36" spans="2:18">
      <c r="B36" s="104" t="s">
        <v>260</v>
      </c>
      <c r="C36" s="87" t="s">
        <v>261</v>
      </c>
      <c r="D36" s="88" t="s">
        <v>117</v>
      </c>
      <c r="E36" s="87" t="s">
        <v>229</v>
      </c>
      <c r="F36" s="87"/>
      <c r="G36" s="101"/>
      <c r="H36" s="90">
        <v>12.560000000002512</v>
      </c>
      <c r="I36" s="88" t="s">
        <v>129</v>
      </c>
      <c r="J36" s="89">
        <v>5.5E-2</v>
      </c>
      <c r="K36" s="91">
        <v>3.6300000000017041E-2</v>
      </c>
      <c r="L36" s="90">
        <v>170950.904236</v>
      </c>
      <c r="M36" s="102">
        <v>130.38999999999999</v>
      </c>
      <c r="N36" s="90"/>
      <c r="O36" s="90">
        <v>222.90287587400002</v>
      </c>
      <c r="P36" s="91">
        <v>9.0130498114384534E-6</v>
      </c>
      <c r="Q36" s="91">
        <f t="shared" si="0"/>
        <v>2.4572859595728886E-3</v>
      </c>
      <c r="R36" s="91">
        <f>O36/'סכום נכסי הקרן'!$C$42</f>
        <v>2.7981174783459734E-4</v>
      </c>
    </row>
    <row r="37" spans="2:18">
      <c r="B37" s="104" t="s">
        <v>262</v>
      </c>
      <c r="C37" s="87" t="s">
        <v>263</v>
      </c>
      <c r="D37" s="88" t="s">
        <v>117</v>
      </c>
      <c r="E37" s="87" t="s">
        <v>229</v>
      </c>
      <c r="F37" s="87"/>
      <c r="G37" s="101"/>
      <c r="H37" s="90">
        <v>3.1300000000027421</v>
      </c>
      <c r="I37" s="88" t="s">
        <v>129</v>
      </c>
      <c r="J37" s="89">
        <v>5.0000000000000001E-3</v>
      </c>
      <c r="K37" s="91">
        <v>3.7700000000038772E-2</v>
      </c>
      <c r="L37" s="90">
        <v>232847.46674499998</v>
      </c>
      <c r="M37" s="102">
        <v>90.84</v>
      </c>
      <c r="N37" s="90"/>
      <c r="O37" s="90">
        <v>211.518634034</v>
      </c>
      <c r="P37" s="91">
        <v>1.4514179341544638E-5</v>
      </c>
      <c r="Q37" s="91">
        <f t="shared" si="0"/>
        <v>2.3317858397376144E-3</v>
      </c>
      <c r="R37" s="91">
        <f>O37/'סכום נכסי הקרן'!$C$42</f>
        <v>2.6552101876915995E-4</v>
      </c>
    </row>
    <row r="38" spans="2:18">
      <c r="B38" s="104" t="s">
        <v>264</v>
      </c>
      <c r="C38" s="87" t="s">
        <v>265</v>
      </c>
      <c r="D38" s="88" t="s">
        <v>117</v>
      </c>
      <c r="E38" s="87" t="s">
        <v>229</v>
      </c>
      <c r="F38" s="87"/>
      <c r="G38" s="101"/>
      <c r="H38" s="90">
        <v>0.24999999999307282</v>
      </c>
      <c r="I38" s="88" t="s">
        <v>129</v>
      </c>
      <c r="J38" s="89">
        <v>4.2500000000000003E-2</v>
      </c>
      <c r="K38" s="91">
        <v>3.4199999999800501E-2</v>
      </c>
      <c r="L38" s="90">
        <v>69819.074164999998</v>
      </c>
      <c r="M38" s="102">
        <v>103.38</v>
      </c>
      <c r="N38" s="90"/>
      <c r="O38" s="90">
        <v>72.178962281999986</v>
      </c>
      <c r="P38" s="91">
        <v>5.1466731867324846E-6</v>
      </c>
      <c r="Q38" s="91">
        <f t="shared" si="0"/>
        <v>7.9570238785235843E-4</v>
      </c>
      <c r="R38" s="91">
        <f>O38/'סכום נכסי הקרן'!$C$42</f>
        <v>9.0606823773912859E-5</v>
      </c>
    </row>
    <row r="39" spans="2:18">
      <c r="B39" s="104" t="s">
        <v>266</v>
      </c>
      <c r="C39" s="87" t="s">
        <v>267</v>
      </c>
      <c r="D39" s="88" t="s">
        <v>117</v>
      </c>
      <c r="E39" s="87" t="s">
        <v>229</v>
      </c>
      <c r="F39" s="87"/>
      <c r="G39" s="101"/>
      <c r="H39" s="90">
        <v>1.2199999999998898</v>
      </c>
      <c r="I39" s="88" t="s">
        <v>129</v>
      </c>
      <c r="J39" s="89">
        <v>3.7499999999999999E-2</v>
      </c>
      <c r="K39" s="91">
        <v>3.6199999999995944E-2</v>
      </c>
      <c r="L39" s="90">
        <v>4593979.5589800002</v>
      </c>
      <c r="M39" s="102">
        <v>102.96</v>
      </c>
      <c r="N39" s="90"/>
      <c r="O39" s="90">
        <v>4729.9614671159998</v>
      </c>
      <c r="P39" s="91">
        <v>2.1273569921335139E-4</v>
      </c>
      <c r="Q39" s="91">
        <f t="shared" si="0"/>
        <v>5.2143194011704759E-2</v>
      </c>
      <c r="R39" s="91">
        <f>O39/'סכום נכסי הקרן'!$C$42</f>
        <v>5.93755814102711E-3</v>
      </c>
    </row>
    <row r="40" spans="2:18">
      <c r="B40" s="104" t="s">
        <v>268</v>
      </c>
      <c r="C40" s="87" t="s">
        <v>269</v>
      </c>
      <c r="D40" s="88" t="s">
        <v>117</v>
      </c>
      <c r="E40" s="87" t="s">
        <v>229</v>
      </c>
      <c r="F40" s="87"/>
      <c r="G40" s="101"/>
      <c r="H40" s="90">
        <v>4.0499999999974801</v>
      </c>
      <c r="I40" s="88" t="s">
        <v>129</v>
      </c>
      <c r="J40" s="89">
        <v>0.02</v>
      </c>
      <c r="K40" s="91">
        <v>3.749999999997667E-2</v>
      </c>
      <c r="L40" s="90">
        <v>565396.07560099999</v>
      </c>
      <c r="M40" s="102">
        <v>94.75</v>
      </c>
      <c r="N40" s="90"/>
      <c r="O40" s="90">
        <v>535.71277774700002</v>
      </c>
      <c r="P40" s="91">
        <v>2.8123527491993947E-5</v>
      </c>
      <c r="Q40" s="91">
        <f t="shared" si="0"/>
        <v>5.9057088517135764E-3</v>
      </c>
      <c r="R40" s="91">
        <f>O40/'סכום נכסי הקרן'!$C$42</f>
        <v>6.7248449842095489E-4</v>
      </c>
    </row>
    <row r="41" spans="2:18">
      <c r="B41" s="104" t="s">
        <v>270</v>
      </c>
      <c r="C41" s="87" t="s">
        <v>271</v>
      </c>
      <c r="D41" s="88" t="s">
        <v>117</v>
      </c>
      <c r="E41" s="87" t="s">
        <v>229</v>
      </c>
      <c r="F41" s="87"/>
      <c r="G41" s="101"/>
      <c r="H41" s="90">
        <v>6.9500000000026469</v>
      </c>
      <c r="I41" s="88" t="s">
        <v>129</v>
      </c>
      <c r="J41" s="89">
        <v>0.01</v>
      </c>
      <c r="K41" s="91">
        <v>3.670000000001588E-2</v>
      </c>
      <c r="L41" s="90">
        <v>1034953.581845</v>
      </c>
      <c r="M41" s="102">
        <v>83.99</v>
      </c>
      <c r="N41" s="90"/>
      <c r="O41" s="90">
        <v>869.25756428599993</v>
      </c>
      <c r="P41" s="91">
        <v>4.137307799027192E-5</v>
      </c>
      <c r="Q41" s="91">
        <f t="shared" si="0"/>
        <v>9.5827135455171832E-3</v>
      </c>
      <c r="R41" s="91">
        <f>O41/'סכום נכסי הקרן'!$C$42</f>
        <v>1.0911859141682851E-3</v>
      </c>
    </row>
    <row r="42" spans="2:18">
      <c r="B42" s="104" t="s">
        <v>272</v>
      </c>
      <c r="C42" s="87" t="s">
        <v>273</v>
      </c>
      <c r="D42" s="88" t="s">
        <v>117</v>
      </c>
      <c r="E42" s="87" t="s">
        <v>229</v>
      </c>
      <c r="F42" s="87"/>
      <c r="G42" s="101"/>
      <c r="H42" s="90">
        <v>15.920000000002053</v>
      </c>
      <c r="I42" s="88" t="s">
        <v>129</v>
      </c>
      <c r="J42" s="89">
        <v>3.7499999999999999E-2</v>
      </c>
      <c r="K42" s="91">
        <v>3.7300000000004288E-2</v>
      </c>
      <c r="L42" s="90">
        <v>2871434.3102640002</v>
      </c>
      <c r="M42" s="102">
        <v>103.13</v>
      </c>
      <c r="N42" s="90"/>
      <c r="O42" s="90">
        <v>2961.3102750010003</v>
      </c>
      <c r="P42" s="91">
        <v>1.1385230967809819E-4</v>
      </c>
      <c r="Q42" s="91">
        <f t="shared" si="0"/>
        <v>3.2645546326698027E-2</v>
      </c>
      <c r="R42" s="91">
        <f>O42/'סכום נכסי הקרן'!$C$42</f>
        <v>3.7173562731284311E-3</v>
      </c>
    </row>
    <row r="43" spans="2:18">
      <c r="B43" s="104" t="s">
        <v>274</v>
      </c>
      <c r="C43" s="87" t="s">
        <v>275</v>
      </c>
      <c r="D43" s="88" t="s">
        <v>117</v>
      </c>
      <c r="E43" s="87" t="s">
        <v>229</v>
      </c>
      <c r="F43" s="87"/>
      <c r="G43" s="101"/>
      <c r="H43" s="90">
        <v>2.3200000000005407</v>
      </c>
      <c r="I43" s="88" t="s">
        <v>129</v>
      </c>
      <c r="J43" s="89">
        <v>5.0000000000000001E-3</v>
      </c>
      <c r="K43" s="91">
        <v>3.7700000000007255E-2</v>
      </c>
      <c r="L43" s="90">
        <v>1747321.9953000001</v>
      </c>
      <c r="M43" s="102">
        <v>93.15</v>
      </c>
      <c r="N43" s="90"/>
      <c r="O43" s="90">
        <v>1627.6303715659999</v>
      </c>
      <c r="P43" s="91">
        <v>7.8309226586797311E-5</v>
      </c>
      <c r="Q43" s="91">
        <f t="shared" si="0"/>
        <v>1.794303121366795E-2</v>
      </c>
      <c r="R43" s="91">
        <f>O43/'סכום נכסי הקרן'!$C$42</f>
        <v>2.0431773134860667E-3</v>
      </c>
    </row>
    <row r="44" spans="2:18">
      <c r="B44" s="104" t="s">
        <v>276</v>
      </c>
      <c r="C44" s="87" t="s">
        <v>277</v>
      </c>
      <c r="D44" s="88" t="s">
        <v>117</v>
      </c>
      <c r="E44" s="87" t="s">
        <v>229</v>
      </c>
      <c r="F44" s="87"/>
      <c r="G44" s="101"/>
      <c r="H44" s="90">
        <v>8.7000000000001307</v>
      </c>
      <c r="I44" s="88" t="s">
        <v>129</v>
      </c>
      <c r="J44" s="89">
        <v>1.3000000000000001E-2</v>
      </c>
      <c r="K44" s="91">
        <v>3.5699999999999753E-2</v>
      </c>
      <c r="L44" s="90">
        <v>6447130.1721289996</v>
      </c>
      <c r="M44" s="102">
        <v>83.1</v>
      </c>
      <c r="N44" s="90"/>
      <c r="O44" s="90">
        <v>5357.5649169090002</v>
      </c>
      <c r="P44" s="91">
        <v>7.1017393921674911E-4</v>
      </c>
      <c r="Q44" s="91">
        <f t="shared" si="0"/>
        <v>5.9061907551442153E-2</v>
      </c>
      <c r="R44" s="91">
        <f>O44/'סכום נכסי הקרן'!$C$42</f>
        <v>6.7253937288140964E-3</v>
      </c>
    </row>
    <row r="45" spans="2:18">
      <c r="B45" s="104" t="s">
        <v>278</v>
      </c>
      <c r="C45" s="87" t="s">
        <v>279</v>
      </c>
      <c r="D45" s="88" t="s">
        <v>117</v>
      </c>
      <c r="E45" s="87" t="s">
        <v>229</v>
      </c>
      <c r="F45" s="87"/>
      <c r="G45" s="101"/>
      <c r="H45" s="90">
        <v>12.690000000000634</v>
      </c>
      <c r="I45" s="88" t="s">
        <v>129</v>
      </c>
      <c r="J45" s="89">
        <v>1.4999999999999999E-2</v>
      </c>
      <c r="K45" s="91">
        <v>3.6600000000001083E-2</v>
      </c>
      <c r="L45" s="90">
        <v>10232067.593561999</v>
      </c>
      <c r="M45" s="102">
        <v>77</v>
      </c>
      <c r="N45" s="90"/>
      <c r="O45" s="90">
        <v>7878.6922153289997</v>
      </c>
      <c r="P45" s="91">
        <v>5.7518246793145632E-4</v>
      </c>
      <c r="Q45" s="91">
        <f t="shared" si="0"/>
        <v>8.6854867549882489E-2</v>
      </c>
      <c r="R45" s="91">
        <f>O45/'סכום נכסי הקרן'!$C$42</f>
        <v>9.8901848205323571E-3</v>
      </c>
    </row>
    <row r="46" spans="2:18">
      <c r="B46" s="104" t="s">
        <v>280</v>
      </c>
      <c r="C46" s="87" t="s">
        <v>281</v>
      </c>
      <c r="D46" s="88" t="s">
        <v>117</v>
      </c>
      <c r="E46" s="87" t="s">
        <v>229</v>
      </c>
      <c r="F46" s="87"/>
      <c r="G46" s="101"/>
      <c r="H46" s="90">
        <v>0.57999999999999208</v>
      </c>
      <c r="I46" s="88" t="s">
        <v>129</v>
      </c>
      <c r="J46" s="89">
        <v>1.5E-3</v>
      </c>
      <c r="K46" s="91">
        <v>3.5900000000005122E-2</v>
      </c>
      <c r="L46" s="90">
        <v>2569273.3123209998</v>
      </c>
      <c r="M46" s="102">
        <v>98.11</v>
      </c>
      <c r="N46" s="90"/>
      <c r="O46" s="90">
        <v>2520.7139868690001</v>
      </c>
      <c r="P46" s="91">
        <v>1.6377089329660597E-4</v>
      </c>
      <c r="Q46" s="91">
        <f t="shared" si="0"/>
        <v>2.7788403643268966E-2</v>
      </c>
      <c r="R46" s="91">
        <f>O46/'סכום נכסי הקרן'!$C$42</f>
        <v>3.1642722584504894E-3</v>
      </c>
    </row>
    <row r="47" spans="2:18">
      <c r="B47" s="104" t="s">
        <v>282</v>
      </c>
      <c r="C47" s="87" t="s">
        <v>283</v>
      </c>
      <c r="D47" s="88" t="s">
        <v>117</v>
      </c>
      <c r="E47" s="87" t="s">
        <v>229</v>
      </c>
      <c r="F47" s="87"/>
      <c r="G47" s="101"/>
      <c r="H47" s="90">
        <v>2.6200000000007222</v>
      </c>
      <c r="I47" s="88" t="s">
        <v>129</v>
      </c>
      <c r="J47" s="89">
        <v>1.7500000000000002E-2</v>
      </c>
      <c r="K47" s="91">
        <v>3.7200000000005319E-2</v>
      </c>
      <c r="L47" s="90">
        <v>1100819.2751720001</v>
      </c>
      <c r="M47" s="102">
        <v>95.66</v>
      </c>
      <c r="N47" s="90"/>
      <c r="O47" s="90">
        <v>1053.0436748019999</v>
      </c>
      <c r="P47" s="91">
        <v>5.7537971321294143E-5</v>
      </c>
      <c r="Q47" s="91">
        <f t="shared" si="0"/>
        <v>1.1608775466722549E-2</v>
      </c>
      <c r="R47" s="91">
        <f>O47/'סכום נכסי הקרן'!$C$42</f>
        <v>1.3218940762301944E-3</v>
      </c>
    </row>
    <row r="48" spans="2:18">
      <c r="B48" s="104" t="s">
        <v>284</v>
      </c>
      <c r="C48" s="87" t="s">
        <v>285</v>
      </c>
      <c r="D48" s="88" t="s">
        <v>117</v>
      </c>
      <c r="E48" s="87" t="s">
        <v>229</v>
      </c>
      <c r="F48" s="87"/>
      <c r="G48" s="101"/>
      <c r="H48" s="90">
        <v>5.4100000000010864</v>
      </c>
      <c r="I48" s="88" t="s">
        <v>129</v>
      </c>
      <c r="J48" s="89">
        <v>2.2499999999999999E-2</v>
      </c>
      <c r="K48" s="91">
        <v>3.7200000000008594E-2</v>
      </c>
      <c r="L48" s="90">
        <v>1799909.0388870002</v>
      </c>
      <c r="M48" s="102">
        <v>93.09</v>
      </c>
      <c r="N48" s="90"/>
      <c r="O48" s="90">
        <v>1675.535383398</v>
      </c>
      <c r="P48" s="91">
        <v>8.4771101766817485E-5</v>
      </c>
      <c r="Q48" s="91">
        <f t="shared" si="0"/>
        <v>1.8471137064731479E-2</v>
      </c>
      <c r="R48" s="91">
        <f>O48/'סכום נכסי הקרן'!$C$42</f>
        <v>2.1033128547534932E-3</v>
      </c>
    </row>
    <row r="49" spans="2:18">
      <c r="B49" s="104" t="s">
        <v>286</v>
      </c>
      <c r="C49" s="87" t="s">
        <v>287</v>
      </c>
      <c r="D49" s="88" t="s">
        <v>117</v>
      </c>
      <c r="E49" s="87" t="s">
        <v>229</v>
      </c>
      <c r="F49" s="87"/>
      <c r="G49" s="101"/>
      <c r="H49" s="90">
        <v>1.8300000000001355</v>
      </c>
      <c r="I49" s="88" t="s">
        <v>129</v>
      </c>
      <c r="J49" s="89">
        <v>4.0000000000000001E-3</v>
      </c>
      <c r="K49" s="91">
        <v>3.5600000000002179E-2</v>
      </c>
      <c r="L49" s="90">
        <v>7971079.6433929987</v>
      </c>
      <c r="M49" s="102">
        <v>94.54</v>
      </c>
      <c r="N49" s="90"/>
      <c r="O49" s="90">
        <v>7535.8587823059997</v>
      </c>
      <c r="P49" s="91">
        <v>4.6798300479503117E-4</v>
      </c>
      <c r="Q49" s="91">
        <f t="shared" si="0"/>
        <v>8.3075464623220407E-2</v>
      </c>
      <c r="R49" s="91">
        <f>O49/'סכום נכסי הקרן'!$C$42</f>
        <v>9.4598232931892706E-3</v>
      </c>
    </row>
    <row r="50" spans="2:18">
      <c r="B50" s="104" t="s">
        <v>288</v>
      </c>
      <c r="C50" s="87" t="s">
        <v>289</v>
      </c>
      <c r="D50" s="88" t="s">
        <v>117</v>
      </c>
      <c r="E50" s="87" t="s">
        <v>229</v>
      </c>
      <c r="F50" s="87"/>
      <c r="G50" s="101"/>
      <c r="H50" s="90">
        <v>3.51</v>
      </c>
      <c r="I50" s="88" t="s">
        <v>129</v>
      </c>
      <c r="J50" s="89">
        <v>6.25E-2</v>
      </c>
      <c r="K50" s="91">
        <v>3.6999764317699739E-2</v>
      </c>
      <c r="L50" s="90">
        <v>1.1545000000000001E-2</v>
      </c>
      <c r="M50" s="102">
        <v>109.97</v>
      </c>
      <c r="N50" s="90"/>
      <c r="O50" s="90">
        <v>1.2729000000000001E-5</v>
      </c>
      <c r="P50" s="91">
        <v>7.5872107659931205E-13</v>
      </c>
      <c r="Q50" s="91">
        <f t="shared" si="0"/>
        <v>1.403247618800765E-10</v>
      </c>
      <c r="R50" s="91">
        <f>O50/'סכום נכסי הקרן'!$C$42</f>
        <v>1.5978814648402832E-11</v>
      </c>
    </row>
    <row r="51" spans="2:18">
      <c r="B51" s="104" t="s">
        <v>290</v>
      </c>
      <c r="C51" s="87" t="s">
        <v>291</v>
      </c>
      <c r="D51" s="88" t="s">
        <v>117</v>
      </c>
      <c r="E51" s="87" t="s">
        <v>229</v>
      </c>
      <c r="F51" s="87"/>
      <c r="G51" s="101"/>
      <c r="H51" s="90">
        <v>0.91999999999593207</v>
      </c>
      <c r="I51" s="88" t="s">
        <v>129</v>
      </c>
      <c r="J51" s="89">
        <v>1.4999999999999999E-2</v>
      </c>
      <c r="K51" s="91">
        <v>3.6700000000005548E-2</v>
      </c>
      <c r="L51" s="90">
        <v>110146.656722</v>
      </c>
      <c r="M51" s="102">
        <v>98.2</v>
      </c>
      <c r="N51" s="90"/>
      <c r="O51" s="90">
        <v>108.16401388200001</v>
      </c>
      <c r="P51" s="91">
        <v>8.011111069880537E-6</v>
      </c>
      <c r="Q51" s="91">
        <f t="shared" si="0"/>
        <v>1.1924023483372566E-3</v>
      </c>
      <c r="R51" s="91">
        <f>O51/'סכום נכסי הקרן'!$C$42</f>
        <v>1.3577914442986479E-4</v>
      </c>
    </row>
    <row r="52" spans="2:18">
      <c r="B52" s="104" t="s">
        <v>292</v>
      </c>
      <c r="C52" s="87" t="s">
        <v>293</v>
      </c>
      <c r="D52" s="88" t="s">
        <v>117</v>
      </c>
      <c r="E52" s="87" t="s">
        <v>229</v>
      </c>
      <c r="F52" s="87"/>
      <c r="G52" s="101"/>
      <c r="H52" s="90">
        <v>19.499999999997463</v>
      </c>
      <c r="I52" s="88" t="s">
        <v>129</v>
      </c>
      <c r="J52" s="89">
        <v>2.7999999999999997E-2</v>
      </c>
      <c r="K52" s="91">
        <v>3.8299999999994699E-2</v>
      </c>
      <c r="L52" s="90">
        <v>4327384.5001529995</v>
      </c>
      <c r="M52" s="102">
        <v>82.07</v>
      </c>
      <c r="N52" s="90"/>
      <c r="O52" s="90">
        <v>3551.4844356360004</v>
      </c>
      <c r="P52" s="91">
        <v>8.9593715045934688E-4</v>
      </c>
      <c r="Q52" s="91">
        <f t="shared" si="0"/>
        <v>3.9151638600944269E-2</v>
      </c>
      <c r="R52" s="91">
        <f>O52/'סכום נכסי הקרן'!$C$42</f>
        <v>4.4582065773992605E-3</v>
      </c>
    </row>
    <row r="53" spans="2:18">
      <c r="B53" s="86"/>
      <c r="C53" s="87"/>
      <c r="D53" s="87"/>
      <c r="E53" s="87"/>
      <c r="F53" s="87"/>
      <c r="G53" s="87"/>
      <c r="H53" s="87"/>
      <c r="I53" s="87"/>
      <c r="J53" s="87"/>
      <c r="K53" s="91"/>
      <c r="L53" s="90"/>
      <c r="M53" s="102"/>
      <c r="N53" s="87"/>
      <c r="O53" s="87"/>
      <c r="P53" s="87"/>
      <c r="Q53" s="91"/>
      <c r="R53" s="87"/>
    </row>
    <row r="54" spans="2:18">
      <c r="B54" s="103" t="s">
        <v>24</v>
      </c>
      <c r="C54" s="80"/>
      <c r="D54" s="81"/>
      <c r="E54" s="80"/>
      <c r="F54" s="80"/>
      <c r="G54" s="99"/>
      <c r="H54" s="83">
        <v>4.5009675723048153</v>
      </c>
      <c r="I54" s="81"/>
      <c r="J54" s="82"/>
      <c r="K54" s="84">
        <v>3.8169807497131801E-2</v>
      </c>
      <c r="L54" s="83"/>
      <c r="M54" s="100"/>
      <c r="N54" s="83"/>
      <c r="O54" s="83">
        <v>6524.074516275</v>
      </c>
      <c r="P54" s="84"/>
      <c r="Q54" s="84">
        <f t="shared" si="0"/>
        <v>7.1921533740605267E-2</v>
      </c>
      <c r="R54" s="84">
        <f>O54/'סכום נכסי הקרן'!$C$42</f>
        <v>8.1897224800005167E-3</v>
      </c>
    </row>
    <row r="55" spans="2:18">
      <c r="B55" s="104" t="s">
        <v>294</v>
      </c>
      <c r="C55" s="87" t="s">
        <v>295</v>
      </c>
      <c r="D55" s="88" t="s">
        <v>117</v>
      </c>
      <c r="E55" s="87" t="s">
        <v>229</v>
      </c>
      <c r="F55" s="87"/>
      <c r="G55" s="101"/>
      <c r="H55" s="90">
        <v>3.2200000000002493</v>
      </c>
      <c r="I55" s="88" t="s">
        <v>129</v>
      </c>
      <c r="J55" s="89">
        <v>3.27E-2</v>
      </c>
      <c r="K55" s="91">
        <v>3.810000000000148E-2</v>
      </c>
      <c r="L55" s="90">
        <v>4247777.6228489997</v>
      </c>
      <c r="M55" s="102">
        <v>99.98</v>
      </c>
      <c r="N55" s="90"/>
      <c r="O55" s="90">
        <v>4246.9279509770004</v>
      </c>
      <c r="P55" s="91">
        <v>2.0021996232712271E-4</v>
      </c>
      <c r="Q55" s="91">
        <f t="shared" si="0"/>
        <v>4.6818222440308643E-2</v>
      </c>
      <c r="R55" s="91">
        <f>O55/'סכום נכסי הקרן'!$C$42</f>
        <v>5.3312023374799842E-3</v>
      </c>
    </row>
    <row r="56" spans="2:18">
      <c r="B56" s="104" t="s">
        <v>296</v>
      </c>
      <c r="C56" s="87" t="s">
        <v>297</v>
      </c>
      <c r="D56" s="88" t="s">
        <v>117</v>
      </c>
      <c r="E56" s="87" t="s">
        <v>229</v>
      </c>
      <c r="F56" s="87"/>
      <c r="G56" s="101"/>
      <c r="H56" s="90">
        <v>6.8900000000016606</v>
      </c>
      <c r="I56" s="88" t="s">
        <v>129</v>
      </c>
      <c r="J56" s="89">
        <v>3.27E-2</v>
      </c>
      <c r="K56" s="91">
        <v>3.8300000000007293E-2</v>
      </c>
      <c r="L56" s="90">
        <v>2285832.792566</v>
      </c>
      <c r="M56" s="102">
        <v>99.62</v>
      </c>
      <c r="N56" s="90"/>
      <c r="O56" s="90">
        <v>2277.146565298</v>
      </c>
      <c r="P56" s="91">
        <v>1.152886617394559E-4</v>
      </c>
      <c r="Q56" s="91">
        <f t="shared" si="0"/>
        <v>2.5103311300296638E-2</v>
      </c>
      <c r="R56" s="91">
        <f>O56/'סכום נכסי הקרן'!$C$42</f>
        <v>2.8585201425205338E-3</v>
      </c>
    </row>
    <row r="57" spans="2:18">
      <c r="B57" s="86"/>
      <c r="C57" s="87"/>
      <c r="D57" s="87"/>
      <c r="E57" s="87"/>
      <c r="F57" s="87"/>
      <c r="G57" s="87"/>
      <c r="H57" s="87"/>
      <c r="I57" s="87"/>
      <c r="J57" s="87"/>
      <c r="K57" s="91"/>
      <c r="L57" s="90"/>
      <c r="M57" s="102"/>
      <c r="N57" s="87"/>
      <c r="O57" s="87"/>
      <c r="P57" s="87"/>
      <c r="Q57" s="91"/>
      <c r="R57" s="87"/>
    </row>
    <row r="58" spans="2:18">
      <c r="B58" s="79" t="s">
        <v>193</v>
      </c>
      <c r="C58" s="80"/>
      <c r="D58" s="81"/>
      <c r="E58" s="80"/>
      <c r="F58" s="80"/>
      <c r="G58" s="99"/>
      <c r="H58" s="83">
        <v>19.710000000045564</v>
      </c>
      <c r="I58" s="81"/>
      <c r="J58" s="82"/>
      <c r="K58" s="84">
        <v>5.1200000000134797E-2</v>
      </c>
      <c r="L58" s="83"/>
      <c r="M58" s="100"/>
      <c r="N58" s="83"/>
      <c r="O58" s="83">
        <v>204.755460277</v>
      </c>
      <c r="P58" s="84"/>
      <c r="Q58" s="84">
        <f t="shared" si="0"/>
        <v>2.2572284709730132E-3</v>
      </c>
      <c r="R58" s="84">
        <f>O58/'סכום נכסי הקרן'!$C$42</f>
        <v>2.5703115311608075E-4</v>
      </c>
    </row>
    <row r="59" spans="2:18">
      <c r="B59" s="103" t="s">
        <v>63</v>
      </c>
      <c r="C59" s="80"/>
      <c r="D59" s="81"/>
      <c r="E59" s="80"/>
      <c r="F59" s="80"/>
      <c r="G59" s="99"/>
      <c r="H59" s="83">
        <v>19.710000000045564</v>
      </c>
      <c r="I59" s="81"/>
      <c r="J59" s="82"/>
      <c r="K59" s="84">
        <v>5.1200000000134797E-2</v>
      </c>
      <c r="L59" s="83"/>
      <c r="M59" s="100"/>
      <c r="N59" s="83"/>
      <c r="O59" s="83">
        <v>204.755460277</v>
      </c>
      <c r="P59" s="84"/>
      <c r="Q59" s="84">
        <f t="shared" si="0"/>
        <v>2.2572284709730132E-3</v>
      </c>
      <c r="R59" s="84">
        <f>O59/'סכום נכסי הקרן'!$C$42</f>
        <v>2.5703115311608075E-4</v>
      </c>
    </row>
    <row r="60" spans="2:18">
      <c r="B60" s="104" t="s">
        <v>298</v>
      </c>
      <c r="C60" s="87" t="s">
        <v>299</v>
      </c>
      <c r="D60" s="88" t="s">
        <v>29</v>
      </c>
      <c r="E60" s="87" t="s">
        <v>300</v>
      </c>
      <c r="F60" s="87" t="s">
        <v>301</v>
      </c>
      <c r="G60" s="101"/>
      <c r="H60" s="90">
        <v>19.710000000045564</v>
      </c>
      <c r="I60" s="88" t="s">
        <v>128</v>
      </c>
      <c r="J60" s="89">
        <v>4.4999999999999998E-2</v>
      </c>
      <c r="K60" s="91">
        <v>5.1200000000134797E-2</v>
      </c>
      <c r="L60" s="90">
        <v>65888.375386</v>
      </c>
      <c r="M60" s="102">
        <v>88.3095</v>
      </c>
      <c r="N60" s="90"/>
      <c r="O60" s="90">
        <v>204.755460277</v>
      </c>
      <c r="P60" s="91">
        <v>6.5888375385999998E-5</v>
      </c>
      <c r="Q60" s="91">
        <f t="shared" si="0"/>
        <v>2.2572284709730132E-3</v>
      </c>
      <c r="R60" s="91">
        <f>O60/'סכום נכסי הקרן'!$C$42</f>
        <v>2.5703115311608075E-4</v>
      </c>
    </row>
    <row r="61" spans="2:18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</row>
    <row r="62" spans="2:18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</row>
    <row r="63" spans="2:18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</row>
    <row r="64" spans="2:18">
      <c r="B64" s="95" t="s">
        <v>109</v>
      </c>
      <c r="C64" s="105"/>
      <c r="D64" s="105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</row>
    <row r="65" spans="2:18">
      <c r="B65" s="95" t="s">
        <v>198</v>
      </c>
      <c r="C65" s="105"/>
      <c r="D65" s="105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</row>
    <row r="66" spans="2:18">
      <c r="B66" s="144" t="s">
        <v>206</v>
      </c>
      <c r="C66" s="144"/>
      <c r="D66" s="14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</row>
    <row r="67" spans="2:18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</row>
    <row r="68" spans="2:18">
      <c r="B68" s="9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</row>
    <row r="69" spans="2:18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</row>
    <row r="70" spans="2:18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</row>
    <row r="71" spans="2:18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</row>
    <row r="72" spans="2:18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</row>
    <row r="73" spans="2:18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</row>
    <row r="74" spans="2:18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</row>
    <row r="75" spans="2:18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</row>
    <row r="76" spans="2:18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</row>
    <row r="77" spans="2:18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</row>
    <row r="78" spans="2:18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</row>
    <row r="79" spans="2:18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</row>
    <row r="80" spans="2:18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</row>
    <row r="81" spans="2:18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</row>
    <row r="82" spans="2:18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</row>
    <row r="83" spans="2:18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</row>
    <row r="84" spans="2:18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</row>
    <row r="85" spans="2:18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</row>
    <row r="86" spans="2:18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</row>
    <row r="87" spans="2:18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</row>
    <row r="88" spans="2:18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</row>
    <row r="89" spans="2:18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</row>
    <row r="90" spans="2:18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</row>
    <row r="91" spans="2:18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</row>
    <row r="92" spans="2:18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</row>
    <row r="93" spans="2:18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</row>
    <row r="94" spans="2:18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</row>
    <row r="95" spans="2:18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</row>
    <row r="96" spans="2:18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</row>
    <row r="97" spans="2:18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</row>
    <row r="98" spans="2:18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</row>
    <row r="99" spans="2:18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</row>
    <row r="100" spans="2:18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</row>
    <row r="101" spans="2:18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</row>
    <row r="102" spans="2:18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</row>
    <row r="103" spans="2:18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</row>
    <row r="104" spans="2:18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</row>
    <row r="105" spans="2:18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</row>
    <row r="106" spans="2:18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</row>
    <row r="107" spans="2:18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</row>
    <row r="108" spans="2:18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</row>
    <row r="109" spans="2:18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</row>
    <row r="110" spans="2:18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</row>
    <row r="111" spans="2:18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</row>
    <row r="112" spans="2:18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</row>
    <row r="113" spans="2:18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</row>
    <row r="114" spans="2:18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</row>
    <row r="115" spans="2:18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</row>
    <row r="116" spans="2:18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</row>
    <row r="117" spans="2:18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</row>
    <row r="118" spans="2:18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</row>
    <row r="119" spans="2:18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</row>
    <row r="120" spans="2:18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</row>
    <row r="121" spans="2:18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</row>
    <row r="122" spans="2:18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</row>
    <row r="123" spans="2:18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</row>
    <row r="124" spans="2:18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</row>
    <row r="125" spans="2:18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</row>
    <row r="126" spans="2:18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</row>
    <row r="127" spans="2:18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</row>
    <row r="128" spans="2:18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</row>
    <row r="129" spans="2:18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  <row r="130" spans="2:18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</row>
    <row r="131" spans="2:18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</row>
    <row r="132" spans="2:18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</row>
    <row r="133" spans="2:18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</row>
    <row r="134" spans="2:18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</row>
    <row r="135" spans="2:18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</row>
    <row r="136" spans="2:18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</row>
    <row r="137" spans="2:18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</row>
    <row r="138" spans="2:18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</row>
    <row r="139" spans="2:18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</row>
    <row r="140" spans="2:18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</row>
    <row r="141" spans="2:18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</row>
    <row r="142" spans="2:18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</row>
    <row r="143" spans="2:18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</row>
    <row r="144" spans="2:18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</row>
    <row r="145" spans="2:18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</row>
    <row r="146" spans="2:18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</row>
    <row r="147" spans="2:18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</row>
    <row r="148" spans="2:18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</row>
    <row r="149" spans="2:18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</row>
    <row r="150" spans="2:18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</row>
    <row r="151" spans="2:18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</row>
    <row r="152" spans="2:18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</row>
    <row r="153" spans="2:18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</row>
    <row r="154" spans="2:18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</row>
    <row r="155" spans="2:18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</row>
    <row r="156" spans="2:18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</row>
    <row r="157" spans="2:18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</row>
    <row r="158" spans="2:18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</row>
    <row r="159" spans="2:18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</row>
    <row r="160" spans="2:18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</row>
    <row r="161" spans="2:18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</row>
    <row r="162" spans="2:18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</row>
    <row r="163" spans="2:18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</row>
    <row r="164" spans="2:18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</row>
    <row r="165" spans="2:18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</row>
    <row r="166" spans="2:18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</row>
    <row r="167" spans="2:18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</row>
    <row r="168" spans="2:18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</row>
    <row r="169" spans="2:18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</row>
    <row r="170" spans="2:18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</row>
    <row r="171" spans="2:18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</row>
    <row r="172" spans="2:18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</row>
    <row r="173" spans="2:18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</row>
    <row r="174" spans="2:18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</row>
    <row r="175" spans="2:18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</row>
    <row r="176" spans="2:18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</row>
    <row r="177" spans="2:18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</row>
    <row r="178" spans="2:18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</row>
    <row r="179" spans="2:18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</row>
    <row r="180" spans="2:18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</row>
    <row r="181" spans="2:18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</row>
    <row r="182" spans="2:18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</row>
    <row r="183" spans="2:18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</row>
    <row r="184" spans="2:18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</row>
    <row r="185" spans="2:18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</row>
    <row r="186" spans="2:18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</row>
    <row r="187" spans="2:18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</row>
    <row r="188" spans="2:18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</row>
    <row r="189" spans="2:18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</row>
    <row r="190" spans="2:18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</row>
    <row r="191" spans="2:18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</row>
    <row r="192" spans="2:18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</row>
    <row r="193" spans="2:18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</row>
    <row r="194" spans="2:18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</row>
    <row r="195" spans="2:18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</row>
    <row r="196" spans="2:18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</row>
    <row r="197" spans="2:18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</row>
    <row r="198" spans="2:18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</row>
    <row r="199" spans="2:18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</row>
    <row r="200" spans="2:18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</row>
    <row r="201" spans="2:18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</row>
    <row r="202" spans="2:18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</row>
    <row r="203" spans="2:18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</row>
    <row r="204" spans="2:18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</row>
    <row r="205" spans="2:18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</row>
    <row r="206" spans="2:18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</row>
    <row r="207" spans="2:18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</row>
    <row r="208" spans="2:18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</row>
    <row r="209" spans="2:18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</row>
    <row r="210" spans="2:18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</row>
    <row r="211" spans="2:18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</row>
    <row r="212" spans="2:18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</row>
    <row r="213" spans="2:18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</row>
    <row r="214" spans="2:18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</row>
    <row r="215" spans="2:18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</row>
    <row r="216" spans="2:18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</row>
    <row r="217" spans="2:18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</row>
    <row r="218" spans="2:18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</row>
    <row r="219" spans="2:18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</row>
    <row r="220" spans="2:18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</row>
    <row r="221" spans="2:18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</row>
    <row r="222" spans="2:18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</row>
    <row r="223" spans="2:18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</row>
    <row r="224" spans="2:18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</row>
    <row r="225" spans="2:18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</row>
    <row r="226" spans="2:18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</row>
    <row r="227" spans="2:18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</row>
    <row r="228" spans="2:18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</row>
    <row r="229" spans="2:18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</row>
    <row r="230" spans="2:18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</row>
    <row r="231" spans="2:18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</row>
    <row r="232" spans="2:18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</row>
    <row r="233" spans="2:18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</row>
    <row r="234" spans="2:18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</row>
    <row r="235" spans="2:18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</row>
    <row r="236" spans="2:18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</row>
    <row r="237" spans="2:18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</row>
    <row r="238" spans="2:18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</row>
    <row r="239" spans="2:18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</row>
    <row r="240" spans="2:18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</row>
    <row r="241" spans="2:18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</row>
    <row r="242" spans="2:18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</row>
    <row r="243" spans="2:18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</row>
    <row r="244" spans="2:18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</row>
    <row r="245" spans="2:18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</row>
    <row r="246" spans="2:18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</row>
    <row r="247" spans="2:18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</row>
    <row r="248" spans="2:18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</row>
    <row r="249" spans="2:18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</row>
    <row r="250" spans="2:18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</row>
    <row r="251" spans="2:18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</row>
    <row r="252" spans="2:18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</row>
    <row r="253" spans="2:18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</row>
    <row r="254" spans="2:18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</row>
    <row r="255" spans="2:18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</row>
    <row r="256" spans="2:18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</row>
    <row r="257" spans="2:18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</row>
    <row r="258" spans="2:18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</row>
    <row r="259" spans="2:18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</row>
    <row r="260" spans="2:18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</row>
    <row r="261" spans="2:18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</row>
    <row r="262" spans="2:18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</row>
    <row r="263" spans="2:18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</row>
    <row r="264" spans="2:18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</row>
    <row r="265" spans="2:18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</row>
    <row r="266" spans="2:18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</row>
    <row r="267" spans="2:18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</row>
    <row r="268" spans="2:18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</row>
    <row r="269" spans="2:18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</row>
    <row r="270" spans="2:18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</row>
    <row r="271" spans="2:18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</row>
    <row r="272" spans="2:18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</row>
    <row r="273" spans="2:18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</row>
    <row r="274" spans="2:18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</row>
    <row r="275" spans="2:18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</row>
    <row r="276" spans="2:18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</row>
    <row r="277" spans="2:18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</row>
    <row r="278" spans="2:18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</row>
    <row r="279" spans="2:18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</row>
    <row r="280" spans="2:18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</row>
    <row r="281" spans="2:18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</row>
    <row r="282" spans="2:18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</row>
    <row r="283" spans="2:18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</row>
    <row r="284" spans="2:18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</row>
    <row r="285" spans="2:18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</row>
    <row r="286" spans="2:18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</row>
    <row r="287" spans="2:18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</row>
    <row r="288" spans="2:18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</row>
    <row r="289" spans="2:18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</row>
    <row r="290" spans="2:18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</row>
    <row r="291" spans="2:18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</row>
    <row r="292" spans="2:18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</row>
    <row r="293" spans="2:18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</row>
    <row r="294" spans="2:18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</row>
    <row r="295" spans="2:18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</row>
    <row r="296" spans="2:18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</row>
    <row r="297" spans="2:18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</row>
    <row r="298" spans="2:18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</row>
    <row r="299" spans="2:18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</row>
    <row r="300" spans="2:18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</row>
    <row r="301" spans="2:18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</row>
    <row r="302" spans="2:18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</row>
    <row r="303" spans="2:18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</row>
    <row r="304" spans="2:18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</row>
    <row r="305" spans="2:18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</row>
    <row r="306" spans="2:18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</row>
    <row r="307" spans="2:18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</row>
    <row r="308" spans="2:18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</row>
    <row r="309" spans="2:18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</row>
    <row r="310" spans="2:18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</row>
    <row r="311" spans="2:18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</row>
    <row r="312" spans="2:18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</row>
    <row r="313" spans="2:18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</row>
    <row r="314" spans="2:18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</row>
    <row r="315" spans="2:18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</row>
    <row r="316" spans="2:18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</row>
    <row r="317" spans="2:18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</row>
    <row r="318" spans="2:18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</row>
    <row r="319" spans="2:18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</row>
    <row r="320" spans="2:18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</row>
    <row r="321" spans="2:18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</row>
    <row r="322" spans="2:18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</row>
    <row r="323" spans="2:18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</row>
    <row r="324" spans="2:18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</row>
    <row r="325" spans="2:18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</row>
    <row r="326" spans="2:18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</row>
    <row r="327" spans="2:18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</row>
    <row r="328" spans="2:18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</row>
    <row r="329" spans="2:18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</row>
    <row r="330" spans="2:18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</row>
    <row r="331" spans="2:18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</row>
    <row r="332" spans="2:18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</row>
    <row r="333" spans="2:18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</row>
    <row r="334" spans="2:18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</row>
    <row r="335" spans="2:18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</row>
    <row r="336" spans="2:18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</row>
    <row r="337" spans="2:18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</row>
    <row r="338" spans="2:18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</row>
    <row r="339" spans="2:18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</row>
    <row r="340" spans="2:18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</row>
    <row r="341" spans="2:18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</row>
    <row r="342" spans="2:18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</row>
    <row r="343" spans="2:18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</row>
    <row r="344" spans="2:18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</row>
    <row r="345" spans="2:18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</row>
    <row r="346" spans="2:18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</row>
    <row r="347" spans="2:18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</row>
    <row r="348" spans="2:18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</row>
    <row r="349" spans="2:18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</row>
    <row r="350" spans="2:18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</row>
    <row r="351" spans="2:18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</row>
    <row r="352" spans="2:18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</row>
    <row r="353" spans="2:18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</row>
    <row r="354" spans="2:18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</row>
    <row r="355" spans="2:18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</row>
    <row r="356" spans="2:18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</row>
    <row r="357" spans="2:18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</row>
    <row r="358" spans="2:18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</row>
    <row r="359" spans="2:18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</row>
    <row r="360" spans="2:18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</row>
    <row r="361" spans="2:18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</row>
    <row r="362" spans="2:18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</row>
    <row r="363" spans="2:18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</row>
    <row r="364" spans="2:18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</row>
    <row r="365" spans="2:18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</row>
    <row r="366" spans="2:18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</row>
    <row r="367" spans="2:18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</row>
    <row r="368" spans="2:18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</row>
    <row r="369" spans="2:18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</row>
    <row r="370" spans="2:18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</row>
    <row r="371" spans="2:18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</row>
    <row r="372" spans="2:18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</row>
    <row r="373" spans="2:18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</row>
    <row r="374" spans="2:18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</row>
    <row r="375" spans="2:18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</row>
    <row r="376" spans="2:18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</row>
    <row r="377" spans="2:18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</row>
    <row r="378" spans="2:18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</row>
    <row r="379" spans="2:18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</row>
    <row r="380" spans="2:18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</row>
    <row r="381" spans="2:18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</row>
    <row r="382" spans="2:18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1"/>
      <c r="C512" s="1"/>
      <c r="D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pans="3:4" s="1" customFormat="1"/>
    <row r="866" spans="3:4" s="1" customFormat="1"/>
    <row r="867" spans="3:4" s="1" customFormat="1"/>
    <row r="868" spans="3:4" s="1" customFormat="1"/>
    <row r="869" spans="3:4" s="1" customFormat="1"/>
    <row r="870" spans="3:4" s="1" customFormat="1"/>
    <row r="871" spans="3:4" s="1" customFormat="1"/>
    <row r="872" spans="3:4" s="1" customFormat="1"/>
    <row r="873" spans="3:4" s="1" customFormat="1"/>
    <row r="874" spans="3:4" s="1" customFormat="1"/>
    <row r="875" spans="3:4" s="1" customFormat="1"/>
    <row r="876" spans="3:4" s="1" customFormat="1"/>
    <row r="877" spans="3:4" s="1" customFormat="1"/>
    <row r="878" spans="3:4" s="1" customFormat="1">
      <c r="C878" s="2"/>
      <c r="D878" s="2"/>
    </row>
  </sheetData>
  <sheetProtection sheet="1" objects="1" scenarios="1"/>
  <mergeCells count="3">
    <mergeCell ref="B6:R6"/>
    <mergeCell ref="B7:R7"/>
    <mergeCell ref="B66:D66"/>
  </mergeCells>
  <phoneticPr fontId="4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142</v>
      </c>
      <c r="C1" s="46" t="s" vm="1">
        <v>224</v>
      </c>
    </row>
    <row r="2" spans="2:20">
      <c r="B2" s="46" t="s">
        <v>141</v>
      </c>
      <c r="C2" s="46" t="s">
        <v>225</v>
      </c>
    </row>
    <row r="3" spans="2:20">
      <c r="B3" s="46" t="s">
        <v>143</v>
      </c>
      <c r="C3" s="46" t="s">
        <v>226</v>
      </c>
    </row>
    <row r="4" spans="2:20">
      <c r="B4" s="46" t="s">
        <v>144</v>
      </c>
      <c r="C4" s="46">
        <v>2145</v>
      </c>
    </row>
    <row r="6" spans="2:20" ht="26.25" customHeight="1">
      <c r="B6" s="141" t="s">
        <v>169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</row>
    <row r="7" spans="2:20" ht="26.25" customHeight="1">
      <c r="B7" s="141" t="s">
        <v>87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6"/>
    </row>
    <row r="8" spans="2:20" s="3" customFormat="1" ht="63">
      <c r="B8" s="36" t="s">
        <v>112</v>
      </c>
      <c r="C8" s="12" t="s">
        <v>46</v>
      </c>
      <c r="D8" s="12" t="s">
        <v>116</v>
      </c>
      <c r="E8" s="12" t="s">
        <v>185</v>
      </c>
      <c r="F8" s="12" t="s">
        <v>114</v>
      </c>
      <c r="G8" s="12" t="s">
        <v>66</v>
      </c>
      <c r="H8" s="12" t="s">
        <v>14</v>
      </c>
      <c r="I8" s="12" t="s">
        <v>67</v>
      </c>
      <c r="J8" s="12" t="s">
        <v>101</v>
      </c>
      <c r="K8" s="12" t="s">
        <v>17</v>
      </c>
      <c r="L8" s="12" t="s">
        <v>100</v>
      </c>
      <c r="M8" s="12" t="s">
        <v>16</v>
      </c>
      <c r="N8" s="12" t="s">
        <v>18</v>
      </c>
      <c r="O8" s="12" t="s">
        <v>200</v>
      </c>
      <c r="P8" s="12" t="s">
        <v>199</v>
      </c>
      <c r="Q8" s="12" t="s">
        <v>62</v>
      </c>
      <c r="R8" s="12" t="s">
        <v>59</v>
      </c>
      <c r="S8" s="12" t="s">
        <v>145</v>
      </c>
      <c r="T8" s="37" t="s">
        <v>147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207</v>
      </c>
      <c r="P9" s="15"/>
      <c r="Q9" s="15" t="s">
        <v>203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43" t="s">
        <v>148</v>
      </c>
      <c r="T10" s="60" t="s">
        <v>186</v>
      </c>
    </row>
    <row r="11" spans="2:20" s="4" customFormat="1" ht="18" customHeight="1">
      <c r="B11" s="106" t="s">
        <v>3306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215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198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 s="1" customFormat="1"/>
    <row r="706" spans="3:7" s="1" customFormat="1"/>
    <row r="707" spans="3:7" s="1" customFormat="1"/>
    <row r="708" spans="3:7" s="1" customFormat="1"/>
    <row r="709" spans="3:7" s="1" customFormat="1"/>
    <row r="710" spans="3:7" s="1" customFormat="1"/>
    <row r="711" spans="3:7" s="1" customFormat="1"/>
    <row r="712" spans="3:7" s="1" customFormat="1"/>
    <row r="713" spans="3:7" s="1" customFormat="1">
      <c r="C713" s="2"/>
      <c r="D713" s="2"/>
      <c r="F713" s="2"/>
      <c r="G713" s="2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 G12:G32 G34:G705 L12:L487 E12:E32 E34:E204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topLeftCell="C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0.42578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8" width="13.140625" style="1" bestFit="1" customWidth="1"/>
    <col min="19" max="19" width="25.140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142</v>
      </c>
      <c r="C1" s="46" t="s" vm="1">
        <v>224</v>
      </c>
    </row>
    <row r="2" spans="2:21">
      <c r="B2" s="46" t="s">
        <v>141</v>
      </c>
      <c r="C2" s="46" t="s">
        <v>225</v>
      </c>
    </row>
    <row r="3" spans="2:21">
      <c r="B3" s="46" t="s">
        <v>143</v>
      </c>
      <c r="C3" s="46" t="s">
        <v>226</v>
      </c>
    </row>
    <row r="4" spans="2:21">
      <c r="B4" s="46" t="s">
        <v>144</v>
      </c>
      <c r="C4" s="46">
        <v>2145</v>
      </c>
    </row>
    <row r="6" spans="2:21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2:21" ht="26.25" customHeight="1">
      <c r="B7" s="135" t="s">
        <v>88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7"/>
    </row>
    <row r="8" spans="2:21" s="3" customFormat="1" ht="78.75">
      <c r="B8" s="21" t="s">
        <v>112</v>
      </c>
      <c r="C8" s="29" t="s">
        <v>46</v>
      </c>
      <c r="D8" s="29" t="s">
        <v>116</v>
      </c>
      <c r="E8" s="29" t="s">
        <v>185</v>
      </c>
      <c r="F8" s="29" t="s">
        <v>114</v>
      </c>
      <c r="G8" s="29" t="s">
        <v>66</v>
      </c>
      <c r="H8" s="29" t="s">
        <v>14</v>
      </c>
      <c r="I8" s="29" t="s">
        <v>67</v>
      </c>
      <c r="J8" s="29" t="s">
        <v>101</v>
      </c>
      <c r="K8" s="29" t="s">
        <v>17</v>
      </c>
      <c r="L8" s="29" t="s">
        <v>100</v>
      </c>
      <c r="M8" s="29" t="s">
        <v>16</v>
      </c>
      <c r="N8" s="29" t="s">
        <v>18</v>
      </c>
      <c r="O8" s="12" t="s">
        <v>200</v>
      </c>
      <c r="P8" s="29" t="s">
        <v>199</v>
      </c>
      <c r="Q8" s="29" t="s">
        <v>214</v>
      </c>
      <c r="R8" s="29" t="s">
        <v>62</v>
      </c>
      <c r="S8" s="12" t="s">
        <v>59</v>
      </c>
      <c r="T8" s="29" t="s">
        <v>145</v>
      </c>
      <c r="U8" s="13" t="s">
        <v>147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207</v>
      </c>
      <c r="P9" s="31"/>
      <c r="Q9" s="15" t="s">
        <v>203</v>
      </c>
      <c r="R9" s="31" t="s">
        <v>203</v>
      </c>
      <c r="S9" s="15" t="s">
        <v>19</v>
      </c>
      <c r="T9" s="31" t="s">
        <v>203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110</v>
      </c>
      <c r="R10" s="18" t="s">
        <v>111</v>
      </c>
      <c r="S10" s="18" t="s">
        <v>148</v>
      </c>
      <c r="T10" s="18" t="s">
        <v>186</v>
      </c>
      <c r="U10" s="19" t="s">
        <v>209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4.7099470528002119</v>
      </c>
      <c r="L11" s="75"/>
      <c r="M11" s="76"/>
      <c r="N11" s="76">
        <v>4.2823961009095052E-2</v>
      </c>
      <c r="O11" s="77"/>
      <c r="P11" s="98"/>
      <c r="Q11" s="77">
        <f>Q12+Q261</f>
        <v>194.57295773440961</v>
      </c>
      <c r="R11" s="77">
        <f>R12+R261</f>
        <v>149274.38312177107</v>
      </c>
      <c r="S11" s="78"/>
      <c r="T11" s="78">
        <f>IFERROR(R11/$R$11,0)</f>
        <v>1</v>
      </c>
      <c r="U11" s="78">
        <f>R11/'סכום נכסי הקרן'!$C$42</f>
        <v>0.18738531696578301</v>
      </c>
    </row>
    <row r="12" spans="2:21">
      <c r="B12" s="79" t="s">
        <v>194</v>
      </c>
      <c r="C12" s="80"/>
      <c r="D12" s="81"/>
      <c r="E12" s="81"/>
      <c r="F12" s="80"/>
      <c r="G12" s="81"/>
      <c r="H12" s="80"/>
      <c r="I12" s="80"/>
      <c r="J12" s="99"/>
      <c r="K12" s="83">
        <v>4.4268044653201422</v>
      </c>
      <c r="L12" s="81"/>
      <c r="M12" s="82"/>
      <c r="N12" s="82">
        <v>3.3265903574582027E-2</v>
      </c>
      <c r="O12" s="83"/>
      <c r="P12" s="100"/>
      <c r="Q12" s="83">
        <f>Q13+Q171+Q251</f>
        <v>194.57295773440961</v>
      </c>
      <c r="R12" s="83">
        <f>R13+R171+R251</f>
        <v>107102.48036538406</v>
      </c>
      <c r="S12" s="84"/>
      <c r="T12" s="84">
        <f t="shared" ref="T12:T75" si="0">IFERROR(R12/$R$11,0)</f>
        <v>0.71748734193739638</v>
      </c>
      <c r="U12" s="84">
        <f>R12/'סכום נכסי הקרן'!$C$42</f>
        <v>0.13444659298787615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4.4585830045952735</v>
      </c>
      <c r="L13" s="81"/>
      <c r="M13" s="82"/>
      <c r="N13" s="82">
        <v>2.7381663590616376E-2</v>
      </c>
      <c r="O13" s="83"/>
      <c r="P13" s="100"/>
      <c r="Q13" s="83">
        <f>SUM(Q14:Q169)</f>
        <v>154.8679813604096</v>
      </c>
      <c r="R13" s="83">
        <f>SUM(R14:R169)</f>
        <v>87988.290213213069</v>
      </c>
      <c r="S13" s="84"/>
      <c r="T13" s="84">
        <f t="shared" si="0"/>
        <v>0.58943998543565468</v>
      </c>
      <c r="U13" s="84">
        <f>R13/'סכום נכסי הקרן'!$C$42</f>
        <v>0.11045239850316667</v>
      </c>
    </row>
    <row r="14" spans="2:21">
      <c r="B14" s="86" t="s">
        <v>302</v>
      </c>
      <c r="C14" s="87" t="s">
        <v>303</v>
      </c>
      <c r="D14" s="88" t="s">
        <v>117</v>
      </c>
      <c r="E14" s="88" t="s">
        <v>304</v>
      </c>
      <c r="F14" s="87" t="s">
        <v>305</v>
      </c>
      <c r="G14" s="88" t="s">
        <v>306</v>
      </c>
      <c r="H14" s="87" t="s">
        <v>307</v>
      </c>
      <c r="I14" s="87" t="s">
        <v>308</v>
      </c>
      <c r="J14" s="101"/>
      <c r="K14" s="90">
        <v>3.98</v>
      </c>
      <c r="L14" s="88" t="s">
        <v>129</v>
      </c>
      <c r="M14" s="89">
        <v>5.0000000000000001E-4</v>
      </c>
      <c r="N14" s="89">
        <v>2.0397757608115321E-2</v>
      </c>
      <c r="O14" s="90">
        <v>3.7460000000000006E-3</v>
      </c>
      <c r="P14" s="102">
        <v>99.01</v>
      </c>
      <c r="Q14" s="90"/>
      <c r="R14" s="90">
        <v>3.7460000000000006E-6</v>
      </c>
      <c r="S14" s="91">
        <v>2.8203691711460084E-12</v>
      </c>
      <c r="T14" s="91">
        <f t="shared" si="0"/>
        <v>2.5094727719920897E-11</v>
      </c>
      <c r="U14" s="91">
        <f>R14/'סכום נכסי הקרן'!$C$42</f>
        <v>4.7023835079673988E-12</v>
      </c>
    </row>
    <row r="15" spans="2:21">
      <c r="B15" s="86" t="s">
        <v>309</v>
      </c>
      <c r="C15" s="87" t="s">
        <v>310</v>
      </c>
      <c r="D15" s="88" t="s">
        <v>117</v>
      </c>
      <c r="E15" s="88" t="s">
        <v>304</v>
      </c>
      <c r="F15" s="87" t="s">
        <v>311</v>
      </c>
      <c r="G15" s="88" t="s">
        <v>312</v>
      </c>
      <c r="H15" s="87" t="s">
        <v>313</v>
      </c>
      <c r="I15" s="87" t="s">
        <v>127</v>
      </c>
      <c r="J15" s="101"/>
      <c r="K15" s="90">
        <v>2.6999999999998305</v>
      </c>
      <c r="L15" s="88" t="s">
        <v>129</v>
      </c>
      <c r="M15" s="89">
        <v>1E-3</v>
      </c>
      <c r="N15" s="89">
        <v>1.4800000000002709E-2</v>
      </c>
      <c r="O15" s="90">
        <v>571542.300973</v>
      </c>
      <c r="P15" s="102">
        <v>103.3</v>
      </c>
      <c r="Q15" s="90"/>
      <c r="R15" s="90">
        <v>590.40321363300006</v>
      </c>
      <c r="S15" s="91">
        <v>3.8102820064866668E-4</v>
      </c>
      <c r="T15" s="91">
        <f t="shared" si="0"/>
        <v>3.9551542688431455E-3</v>
      </c>
      <c r="U15" s="91">
        <f>R15/'סכום נכסי הקרן'!$C$42</f>
        <v>7.4113783631574257E-4</v>
      </c>
    </row>
    <row r="16" spans="2:21">
      <c r="B16" s="86" t="s">
        <v>314</v>
      </c>
      <c r="C16" s="87" t="s">
        <v>315</v>
      </c>
      <c r="D16" s="88" t="s">
        <v>117</v>
      </c>
      <c r="E16" s="88" t="s">
        <v>304</v>
      </c>
      <c r="F16" s="87" t="s">
        <v>316</v>
      </c>
      <c r="G16" s="88" t="s">
        <v>312</v>
      </c>
      <c r="H16" s="87" t="s">
        <v>313</v>
      </c>
      <c r="I16" s="87" t="s">
        <v>127</v>
      </c>
      <c r="J16" s="101"/>
      <c r="K16" s="90">
        <v>4.7200000000047435</v>
      </c>
      <c r="L16" s="88" t="s">
        <v>129</v>
      </c>
      <c r="M16" s="89">
        <v>2E-3</v>
      </c>
      <c r="N16" s="89">
        <v>1.7000000000016169E-2</v>
      </c>
      <c r="O16" s="90">
        <v>189243.41451800001</v>
      </c>
      <c r="P16" s="102">
        <v>98.04</v>
      </c>
      <c r="Q16" s="90"/>
      <c r="R16" s="90">
        <v>185.53313902100001</v>
      </c>
      <c r="S16" s="91">
        <v>6.5840582840077138E-5</v>
      </c>
      <c r="T16" s="91">
        <f t="shared" si="0"/>
        <v>1.2429000551933331E-3</v>
      </c>
      <c r="U16" s="91">
        <f>R16/'סכום נכסי הקרן'!$C$42</f>
        <v>2.329012207991919E-4</v>
      </c>
    </row>
    <row r="17" spans="2:21">
      <c r="B17" s="86" t="s">
        <v>317</v>
      </c>
      <c r="C17" s="87" t="s">
        <v>318</v>
      </c>
      <c r="D17" s="88" t="s">
        <v>117</v>
      </c>
      <c r="E17" s="88" t="s">
        <v>304</v>
      </c>
      <c r="F17" s="87" t="s">
        <v>319</v>
      </c>
      <c r="G17" s="88" t="s">
        <v>312</v>
      </c>
      <c r="H17" s="87" t="s">
        <v>313</v>
      </c>
      <c r="I17" s="87" t="s">
        <v>127</v>
      </c>
      <c r="J17" s="101"/>
      <c r="K17" s="90">
        <v>2.4699991646051482</v>
      </c>
      <c r="L17" s="88" t="s">
        <v>129</v>
      </c>
      <c r="M17" s="89">
        <v>8.3000000000000001E-3</v>
      </c>
      <c r="N17" s="89">
        <v>1.4799943843886004E-2</v>
      </c>
      <c r="O17" s="90">
        <v>1.3376999999999998E-2</v>
      </c>
      <c r="P17" s="102">
        <v>106.54</v>
      </c>
      <c r="Q17" s="90"/>
      <c r="R17" s="90">
        <v>1.4246000000000002E-5</v>
      </c>
      <c r="S17" s="91">
        <v>4.3975862422646923E-12</v>
      </c>
      <c r="T17" s="91">
        <f t="shared" si="0"/>
        <v>9.5434994954082514E-11</v>
      </c>
      <c r="U17" s="91">
        <f>R17/'סכום נכסי הקרן'!$C$42</f>
        <v>1.7883116779098655E-11</v>
      </c>
    </row>
    <row r="18" spans="2:21">
      <c r="B18" s="86" t="s">
        <v>320</v>
      </c>
      <c r="C18" s="87" t="s">
        <v>321</v>
      </c>
      <c r="D18" s="88" t="s">
        <v>117</v>
      </c>
      <c r="E18" s="88" t="s">
        <v>304</v>
      </c>
      <c r="F18" s="87" t="s">
        <v>322</v>
      </c>
      <c r="G18" s="88" t="s">
        <v>312</v>
      </c>
      <c r="H18" s="87" t="s">
        <v>313</v>
      </c>
      <c r="I18" s="87" t="s">
        <v>127</v>
      </c>
      <c r="J18" s="101"/>
      <c r="K18" s="90">
        <v>1.7400000000009712</v>
      </c>
      <c r="L18" s="88" t="s">
        <v>129</v>
      </c>
      <c r="M18" s="89">
        <v>8.6E-3</v>
      </c>
      <c r="N18" s="89">
        <v>1.4900000000007583E-2</v>
      </c>
      <c r="O18" s="90">
        <v>1087412.154326</v>
      </c>
      <c r="P18" s="102">
        <v>107.95</v>
      </c>
      <c r="Q18" s="90"/>
      <c r="R18" s="90">
        <v>1173.8613749389999</v>
      </c>
      <c r="S18" s="91">
        <v>4.3472993367424243E-4</v>
      </c>
      <c r="T18" s="91">
        <f t="shared" si="0"/>
        <v>7.8637831246732987E-3</v>
      </c>
      <c r="U18" s="91">
        <f>R18/'סכום נכסי הקרן'!$C$42</f>
        <v>1.4735574933670815E-3</v>
      </c>
    </row>
    <row r="19" spans="2:21">
      <c r="B19" s="86" t="s">
        <v>323</v>
      </c>
      <c r="C19" s="87" t="s">
        <v>324</v>
      </c>
      <c r="D19" s="88" t="s">
        <v>117</v>
      </c>
      <c r="E19" s="88" t="s">
        <v>304</v>
      </c>
      <c r="F19" s="87" t="s">
        <v>322</v>
      </c>
      <c r="G19" s="88" t="s">
        <v>312</v>
      </c>
      <c r="H19" s="87" t="s">
        <v>313</v>
      </c>
      <c r="I19" s="87" t="s">
        <v>127</v>
      </c>
      <c r="J19" s="101"/>
      <c r="K19" s="90">
        <v>3.4600000000004356</v>
      </c>
      <c r="L19" s="88" t="s">
        <v>129</v>
      </c>
      <c r="M19" s="89">
        <v>3.8E-3</v>
      </c>
      <c r="N19" s="89">
        <v>1.6500000000000993E-2</v>
      </c>
      <c r="O19" s="90">
        <v>1984075.062194</v>
      </c>
      <c r="P19" s="102">
        <v>101.89</v>
      </c>
      <c r="Q19" s="90"/>
      <c r="R19" s="90">
        <v>2021.5741162719996</v>
      </c>
      <c r="S19" s="91">
        <v>6.6135835406466671E-4</v>
      </c>
      <c r="T19" s="91">
        <f t="shared" si="0"/>
        <v>1.3542672721165385E-2</v>
      </c>
      <c r="U19" s="91">
        <f>R19/'סכום נכסי הקרן'!$C$42</f>
        <v>2.5376980204194388E-3</v>
      </c>
    </row>
    <row r="20" spans="2:21">
      <c r="B20" s="86" t="s">
        <v>325</v>
      </c>
      <c r="C20" s="87" t="s">
        <v>326</v>
      </c>
      <c r="D20" s="88" t="s">
        <v>117</v>
      </c>
      <c r="E20" s="88" t="s">
        <v>304</v>
      </c>
      <c r="F20" s="87" t="s">
        <v>322</v>
      </c>
      <c r="G20" s="88" t="s">
        <v>312</v>
      </c>
      <c r="H20" s="87" t="s">
        <v>313</v>
      </c>
      <c r="I20" s="87" t="s">
        <v>127</v>
      </c>
      <c r="J20" s="101"/>
      <c r="K20" s="90">
        <v>7.4499999999953959</v>
      </c>
      <c r="L20" s="88" t="s">
        <v>129</v>
      </c>
      <c r="M20" s="89">
        <v>2E-3</v>
      </c>
      <c r="N20" s="89">
        <v>1.8399999999989477E-2</v>
      </c>
      <c r="O20" s="90">
        <v>396997.79824799998</v>
      </c>
      <c r="P20" s="102">
        <v>95.74</v>
      </c>
      <c r="Q20" s="90"/>
      <c r="R20" s="90">
        <v>380.08567153499996</v>
      </c>
      <c r="S20" s="91">
        <v>4.1422456965063041E-4</v>
      </c>
      <c r="T20" s="91">
        <f t="shared" si="0"/>
        <v>2.5462216864426349E-3</v>
      </c>
      <c r="U20" s="91">
        <f>R20/'סכום נכסי הקרן'!$C$42</f>
        <v>4.7712455777920373E-4</v>
      </c>
    </row>
    <row r="21" spans="2:21">
      <c r="B21" s="86" t="s">
        <v>327</v>
      </c>
      <c r="C21" s="87" t="s">
        <v>328</v>
      </c>
      <c r="D21" s="88" t="s">
        <v>117</v>
      </c>
      <c r="E21" s="88" t="s">
        <v>304</v>
      </c>
      <c r="F21" s="87" t="s">
        <v>329</v>
      </c>
      <c r="G21" s="88" t="s">
        <v>125</v>
      </c>
      <c r="H21" s="87" t="s">
        <v>307</v>
      </c>
      <c r="I21" s="87" t="s">
        <v>308</v>
      </c>
      <c r="J21" s="101"/>
      <c r="K21" s="90">
        <v>13.150000000002937</v>
      </c>
      <c r="L21" s="88" t="s">
        <v>129</v>
      </c>
      <c r="M21" s="89">
        <v>2.07E-2</v>
      </c>
      <c r="N21" s="89">
        <v>2.1700000000005E-2</v>
      </c>
      <c r="O21" s="90">
        <v>1751572.0548896375</v>
      </c>
      <c r="P21" s="102">
        <v>105</v>
      </c>
      <c r="Q21" s="90"/>
      <c r="R21" s="90">
        <v>1839.1506495240001</v>
      </c>
      <c r="S21" s="91">
        <v>6.2427821086908307E-4</v>
      </c>
      <c r="T21" s="91">
        <f t="shared" si="0"/>
        <v>1.2320604587752387E-2</v>
      </c>
      <c r="U21" s="91">
        <f>R21/'סכום נכסי הקרן'!$C$42</f>
        <v>2.3087003958860612E-3</v>
      </c>
    </row>
    <row r="22" spans="2:21">
      <c r="B22" s="86" t="s">
        <v>330</v>
      </c>
      <c r="C22" s="87" t="s">
        <v>331</v>
      </c>
      <c r="D22" s="88" t="s">
        <v>117</v>
      </c>
      <c r="E22" s="88" t="s">
        <v>304</v>
      </c>
      <c r="F22" s="87" t="s">
        <v>332</v>
      </c>
      <c r="G22" s="88" t="s">
        <v>312</v>
      </c>
      <c r="H22" s="87" t="s">
        <v>307</v>
      </c>
      <c r="I22" s="87" t="s">
        <v>308</v>
      </c>
      <c r="J22" s="101"/>
      <c r="K22" s="90">
        <v>0.59000000000448516</v>
      </c>
      <c r="L22" s="88" t="s">
        <v>129</v>
      </c>
      <c r="M22" s="89">
        <v>3.5499999999999997E-2</v>
      </c>
      <c r="N22" s="89">
        <v>1.5500000000039576E-2</v>
      </c>
      <c r="O22" s="90">
        <v>63498.630641999996</v>
      </c>
      <c r="P22" s="102">
        <v>119.38</v>
      </c>
      <c r="Q22" s="90"/>
      <c r="R22" s="90">
        <v>75.804661374000005</v>
      </c>
      <c r="S22" s="91">
        <v>8.9091656796103731E-4</v>
      </c>
      <c r="T22" s="91">
        <f t="shared" si="0"/>
        <v>5.0782096558497989E-4</v>
      </c>
      <c r="U22" s="91">
        <f>R22/'סכום נכסי הקרן'!$C$42</f>
        <v>9.5158192598011432E-5</v>
      </c>
    </row>
    <row r="23" spans="2:21">
      <c r="B23" s="86" t="s">
        <v>333</v>
      </c>
      <c r="C23" s="87" t="s">
        <v>334</v>
      </c>
      <c r="D23" s="88" t="s">
        <v>117</v>
      </c>
      <c r="E23" s="88" t="s">
        <v>304</v>
      </c>
      <c r="F23" s="87" t="s">
        <v>332</v>
      </c>
      <c r="G23" s="88" t="s">
        <v>312</v>
      </c>
      <c r="H23" s="87" t="s">
        <v>307</v>
      </c>
      <c r="I23" s="87" t="s">
        <v>308</v>
      </c>
      <c r="J23" s="101"/>
      <c r="K23" s="90">
        <v>3.4399994047727764</v>
      </c>
      <c r="L23" s="88" t="s">
        <v>129</v>
      </c>
      <c r="M23" s="89">
        <v>1.4999999999999999E-2</v>
      </c>
      <c r="N23" s="89">
        <v>1.5700586713772002E-2</v>
      </c>
      <c r="O23" s="90">
        <v>1.4581E-2</v>
      </c>
      <c r="P23" s="102">
        <v>109.01</v>
      </c>
      <c r="Q23" s="90"/>
      <c r="R23" s="90">
        <v>1.5851000000000001E-5</v>
      </c>
      <c r="S23" s="91">
        <v>3.9201030360408937E-11</v>
      </c>
      <c r="T23" s="91">
        <f t="shared" si="0"/>
        <v>1.0618700723130435E-10</v>
      </c>
      <c r="U23" s="91">
        <f>R23/'סכום נכסי הקרן'!$C$42</f>
        <v>1.989788600768586E-11</v>
      </c>
    </row>
    <row r="24" spans="2:21">
      <c r="B24" s="86" t="s">
        <v>335</v>
      </c>
      <c r="C24" s="87" t="s">
        <v>336</v>
      </c>
      <c r="D24" s="88" t="s">
        <v>117</v>
      </c>
      <c r="E24" s="88" t="s">
        <v>304</v>
      </c>
      <c r="F24" s="87" t="s">
        <v>337</v>
      </c>
      <c r="G24" s="88" t="s">
        <v>338</v>
      </c>
      <c r="H24" s="87" t="s">
        <v>313</v>
      </c>
      <c r="I24" s="87" t="s">
        <v>127</v>
      </c>
      <c r="J24" s="101"/>
      <c r="K24" s="90">
        <v>2.8799999999960839</v>
      </c>
      <c r="L24" s="88" t="s">
        <v>129</v>
      </c>
      <c r="M24" s="89">
        <v>8.3000000000000001E-3</v>
      </c>
      <c r="N24" s="89">
        <v>1.6399999999952442E-2</v>
      </c>
      <c r="O24" s="90">
        <v>134509.74868214101</v>
      </c>
      <c r="P24" s="102">
        <v>106.3</v>
      </c>
      <c r="Q24" s="90"/>
      <c r="R24" s="90">
        <v>142.98386241199998</v>
      </c>
      <c r="S24" s="91">
        <v>9.7592483530557441E-5</v>
      </c>
      <c r="T24" s="91">
        <f t="shared" si="0"/>
        <v>9.5785934211739749E-4</v>
      </c>
      <c r="U24" s="91">
        <f>R24/'סכום נכסי הקרן'!$C$42</f>
        <v>1.7948877643130491E-4</v>
      </c>
    </row>
    <row r="25" spans="2:21">
      <c r="B25" s="86" t="s">
        <v>339</v>
      </c>
      <c r="C25" s="87" t="s">
        <v>340</v>
      </c>
      <c r="D25" s="88" t="s">
        <v>117</v>
      </c>
      <c r="E25" s="88" t="s">
        <v>304</v>
      </c>
      <c r="F25" s="87" t="s">
        <v>337</v>
      </c>
      <c r="G25" s="88" t="s">
        <v>338</v>
      </c>
      <c r="H25" s="87" t="s">
        <v>313</v>
      </c>
      <c r="I25" s="87" t="s">
        <v>127</v>
      </c>
      <c r="J25" s="101"/>
      <c r="K25" s="90">
        <v>6.6200000000014292</v>
      </c>
      <c r="L25" s="88" t="s">
        <v>129</v>
      </c>
      <c r="M25" s="89">
        <v>1.6500000000000001E-2</v>
      </c>
      <c r="N25" s="89">
        <v>1.9900000000009445E-2</v>
      </c>
      <c r="O25" s="90">
        <v>736244.50941199984</v>
      </c>
      <c r="P25" s="102">
        <v>106.41</v>
      </c>
      <c r="Q25" s="90"/>
      <c r="R25" s="90">
        <v>783.43778607399997</v>
      </c>
      <c r="S25" s="91">
        <v>3.4800347765576482E-4</v>
      </c>
      <c r="T25" s="91">
        <f t="shared" si="0"/>
        <v>5.2483069746461991E-3</v>
      </c>
      <c r="U25" s="91">
        <f>R25/'סכום נכסי הקרן'!$C$42</f>
        <v>9.8345566597780767E-4</v>
      </c>
    </row>
    <row r="26" spans="2:21">
      <c r="B26" s="86" t="s">
        <v>341</v>
      </c>
      <c r="C26" s="87" t="s">
        <v>342</v>
      </c>
      <c r="D26" s="88" t="s">
        <v>117</v>
      </c>
      <c r="E26" s="88" t="s">
        <v>304</v>
      </c>
      <c r="F26" s="87" t="s">
        <v>343</v>
      </c>
      <c r="G26" s="88" t="s">
        <v>312</v>
      </c>
      <c r="H26" s="87" t="s">
        <v>313</v>
      </c>
      <c r="I26" s="87" t="s">
        <v>127</v>
      </c>
      <c r="J26" s="101"/>
      <c r="K26" s="90">
        <v>4.8300000000084387</v>
      </c>
      <c r="L26" s="88" t="s">
        <v>129</v>
      </c>
      <c r="M26" s="89">
        <v>1E-3</v>
      </c>
      <c r="N26" s="89">
        <v>1.6500000000016692E-2</v>
      </c>
      <c r="O26" s="90">
        <v>214987.88894199996</v>
      </c>
      <c r="P26" s="102">
        <v>97.57</v>
      </c>
      <c r="Q26" s="90"/>
      <c r="R26" s="90">
        <v>209.76367818099996</v>
      </c>
      <c r="S26" s="91">
        <v>7.2438123219269532E-5</v>
      </c>
      <c r="T26" s="91">
        <f t="shared" si="0"/>
        <v>1.4052222075497344E-3</v>
      </c>
      <c r="U26" s="91">
        <f>R26/'סכום נכסי הקרן'!$C$42</f>
        <v>2.6331800876906432E-4</v>
      </c>
    </row>
    <row r="27" spans="2:21">
      <c r="B27" s="86" t="s">
        <v>344</v>
      </c>
      <c r="C27" s="87" t="s">
        <v>345</v>
      </c>
      <c r="D27" s="88" t="s">
        <v>117</v>
      </c>
      <c r="E27" s="88" t="s">
        <v>304</v>
      </c>
      <c r="F27" s="87" t="s">
        <v>346</v>
      </c>
      <c r="G27" s="88" t="s">
        <v>312</v>
      </c>
      <c r="H27" s="87" t="s">
        <v>313</v>
      </c>
      <c r="I27" s="87" t="s">
        <v>127</v>
      </c>
      <c r="J27" s="101"/>
      <c r="K27" s="90">
        <v>0.59000067926066246</v>
      </c>
      <c r="L27" s="88" t="s">
        <v>129</v>
      </c>
      <c r="M27" s="89">
        <v>0.05</v>
      </c>
      <c r="N27" s="89">
        <v>1.7600168942700268E-2</v>
      </c>
      <c r="O27" s="90">
        <v>2.9964000000000001E-2</v>
      </c>
      <c r="P27" s="102">
        <v>115.69</v>
      </c>
      <c r="Q27" s="90"/>
      <c r="R27" s="90">
        <v>3.5515000000000001E-5</v>
      </c>
      <c r="S27" s="91">
        <v>2.8522534782892769E-11</v>
      </c>
      <c r="T27" s="91">
        <f t="shared" si="0"/>
        <v>2.3791758007821423E-10</v>
      </c>
      <c r="U27" s="91">
        <f>R27/'סכום נכסי הקרן'!$C$42</f>
        <v>4.4582261154688238E-11</v>
      </c>
    </row>
    <row r="28" spans="2:21">
      <c r="B28" s="86" t="s">
        <v>347</v>
      </c>
      <c r="C28" s="87" t="s">
        <v>348</v>
      </c>
      <c r="D28" s="88" t="s">
        <v>117</v>
      </c>
      <c r="E28" s="88" t="s">
        <v>304</v>
      </c>
      <c r="F28" s="87" t="s">
        <v>346</v>
      </c>
      <c r="G28" s="88" t="s">
        <v>312</v>
      </c>
      <c r="H28" s="87" t="s">
        <v>313</v>
      </c>
      <c r="I28" s="87" t="s">
        <v>127</v>
      </c>
      <c r="J28" s="101"/>
      <c r="K28" s="90">
        <v>0.23999973733074731</v>
      </c>
      <c r="L28" s="88" t="s">
        <v>129</v>
      </c>
      <c r="M28" s="89">
        <v>6.9999999999999993E-3</v>
      </c>
      <c r="N28" s="89">
        <v>1.4099866700291817E-2</v>
      </c>
      <c r="O28" s="90">
        <v>2.5215000000000001E-2</v>
      </c>
      <c r="P28" s="102">
        <v>109.95</v>
      </c>
      <c r="Q28" s="90"/>
      <c r="R28" s="90">
        <v>2.7757000000000002E-5</v>
      </c>
      <c r="S28" s="91">
        <v>3.5527785722547454E-11</v>
      </c>
      <c r="T28" s="91">
        <f t="shared" si="0"/>
        <v>1.8594617120177371E-10</v>
      </c>
      <c r="U28" s="91">
        <f>R28/'סכום נכסי הקרן'!$C$42</f>
        <v>3.4843582229218119E-11</v>
      </c>
    </row>
    <row r="29" spans="2:21">
      <c r="B29" s="86" t="s">
        <v>349</v>
      </c>
      <c r="C29" s="87" t="s">
        <v>350</v>
      </c>
      <c r="D29" s="88" t="s">
        <v>117</v>
      </c>
      <c r="E29" s="88" t="s">
        <v>304</v>
      </c>
      <c r="F29" s="87" t="s">
        <v>346</v>
      </c>
      <c r="G29" s="88" t="s">
        <v>312</v>
      </c>
      <c r="H29" s="87" t="s">
        <v>313</v>
      </c>
      <c r="I29" s="87" t="s">
        <v>127</v>
      </c>
      <c r="J29" s="101"/>
      <c r="K29" s="90">
        <v>2.7699999999897997</v>
      </c>
      <c r="L29" s="88" t="s">
        <v>129</v>
      </c>
      <c r="M29" s="89">
        <v>6.0000000000000001E-3</v>
      </c>
      <c r="N29" s="89">
        <v>1.4699999999861131E-2</v>
      </c>
      <c r="O29" s="90">
        <v>76320.236770999996</v>
      </c>
      <c r="P29" s="102">
        <v>106.62</v>
      </c>
      <c r="Q29" s="90"/>
      <c r="R29" s="90">
        <v>81.372637379000011</v>
      </c>
      <c r="S29" s="91">
        <v>5.7190693287989544E-5</v>
      </c>
      <c r="T29" s="91">
        <f t="shared" si="0"/>
        <v>5.4512124369403704E-4</v>
      </c>
      <c r="U29" s="91">
        <f>R29/'סכום נכסי הקרן'!$C$42</f>
        <v>1.0214771703438896E-4</v>
      </c>
    </row>
    <row r="30" spans="2:21">
      <c r="B30" s="86" t="s">
        <v>351</v>
      </c>
      <c r="C30" s="87" t="s">
        <v>352</v>
      </c>
      <c r="D30" s="88" t="s">
        <v>117</v>
      </c>
      <c r="E30" s="88" t="s">
        <v>304</v>
      </c>
      <c r="F30" s="87" t="s">
        <v>346</v>
      </c>
      <c r="G30" s="88" t="s">
        <v>312</v>
      </c>
      <c r="H30" s="87" t="s">
        <v>313</v>
      </c>
      <c r="I30" s="87" t="s">
        <v>127</v>
      </c>
      <c r="J30" s="101"/>
      <c r="K30" s="90">
        <v>4.2599999999917886</v>
      </c>
      <c r="L30" s="88" t="s">
        <v>129</v>
      </c>
      <c r="M30" s="89">
        <v>1.7500000000000002E-2</v>
      </c>
      <c r="N30" s="89">
        <v>1.6499999999988378E-2</v>
      </c>
      <c r="O30" s="90">
        <v>239582.40748199998</v>
      </c>
      <c r="P30" s="102">
        <v>107.76</v>
      </c>
      <c r="Q30" s="90"/>
      <c r="R30" s="90">
        <v>258.174015462</v>
      </c>
      <c r="S30" s="91">
        <v>7.255816894093304E-5</v>
      </c>
      <c r="T30" s="91">
        <f t="shared" si="0"/>
        <v>1.7295265943346335E-3</v>
      </c>
      <c r="U30" s="91">
        <f>R30/'סכום נכסי הקרן'!$C$42</f>
        <v>3.240878890801465E-4</v>
      </c>
    </row>
    <row r="31" spans="2:21">
      <c r="B31" s="86" t="s">
        <v>353</v>
      </c>
      <c r="C31" s="87" t="s">
        <v>354</v>
      </c>
      <c r="D31" s="88" t="s">
        <v>117</v>
      </c>
      <c r="E31" s="88" t="s">
        <v>304</v>
      </c>
      <c r="F31" s="87" t="s">
        <v>355</v>
      </c>
      <c r="G31" s="88" t="s">
        <v>356</v>
      </c>
      <c r="H31" s="87" t="s">
        <v>357</v>
      </c>
      <c r="I31" s="87" t="s">
        <v>127</v>
      </c>
      <c r="J31" s="101"/>
      <c r="K31" s="90">
        <v>4.8299999999993375</v>
      </c>
      <c r="L31" s="88" t="s">
        <v>129</v>
      </c>
      <c r="M31" s="89">
        <v>3.85E-2</v>
      </c>
      <c r="N31" s="89">
        <v>2.0499999999996774E-2</v>
      </c>
      <c r="O31" s="90">
        <v>1431327.94301</v>
      </c>
      <c r="P31" s="102">
        <v>119.26</v>
      </c>
      <c r="Q31" s="90"/>
      <c r="R31" s="90">
        <v>1707.0017812110002</v>
      </c>
      <c r="S31" s="91">
        <v>5.4831713627910312E-4</v>
      </c>
      <c r="T31" s="91">
        <f t="shared" si="0"/>
        <v>1.1435329662816344E-2</v>
      </c>
      <c r="U31" s="91">
        <f>R31/'סכום נכסי הקרן'!$C$42</f>
        <v>2.1428128734750614E-3</v>
      </c>
    </row>
    <row r="32" spans="2:21">
      <c r="B32" s="86" t="s">
        <v>358</v>
      </c>
      <c r="C32" s="87" t="s">
        <v>359</v>
      </c>
      <c r="D32" s="88" t="s">
        <v>117</v>
      </c>
      <c r="E32" s="88" t="s">
        <v>304</v>
      </c>
      <c r="F32" s="87" t="s">
        <v>355</v>
      </c>
      <c r="G32" s="88" t="s">
        <v>356</v>
      </c>
      <c r="H32" s="87" t="s">
        <v>357</v>
      </c>
      <c r="I32" s="87" t="s">
        <v>127</v>
      </c>
      <c r="J32" s="101"/>
      <c r="K32" s="90">
        <v>2.5199999999996718</v>
      </c>
      <c r="L32" s="88" t="s">
        <v>129</v>
      </c>
      <c r="M32" s="89">
        <v>4.4999999999999998E-2</v>
      </c>
      <c r="N32" s="89">
        <v>1.809999999999836E-2</v>
      </c>
      <c r="O32" s="90">
        <v>1542208.567392</v>
      </c>
      <c r="P32" s="102">
        <v>118.6</v>
      </c>
      <c r="Q32" s="90"/>
      <c r="R32" s="90">
        <v>1829.0593165299999</v>
      </c>
      <c r="S32" s="91">
        <v>5.2179129706518372E-4</v>
      </c>
      <c r="T32" s="91">
        <f t="shared" si="0"/>
        <v>1.2253002010652684E-2</v>
      </c>
      <c r="U32" s="91">
        <f>R32/'סכום נכסי הקרן'!$C$42</f>
        <v>2.2960326655485299E-3</v>
      </c>
    </row>
    <row r="33" spans="2:21">
      <c r="B33" s="86" t="s">
        <v>360</v>
      </c>
      <c r="C33" s="87" t="s">
        <v>361</v>
      </c>
      <c r="D33" s="88" t="s">
        <v>117</v>
      </c>
      <c r="E33" s="88" t="s">
        <v>304</v>
      </c>
      <c r="F33" s="87" t="s">
        <v>355</v>
      </c>
      <c r="G33" s="88" t="s">
        <v>356</v>
      </c>
      <c r="H33" s="87" t="s">
        <v>357</v>
      </c>
      <c r="I33" s="87" t="s">
        <v>127</v>
      </c>
      <c r="J33" s="101"/>
      <c r="K33" s="90">
        <v>7.2700000000011942</v>
      </c>
      <c r="L33" s="88" t="s">
        <v>129</v>
      </c>
      <c r="M33" s="89">
        <v>2.3900000000000001E-2</v>
      </c>
      <c r="N33" s="89">
        <v>2.1800000000004954E-2</v>
      </c>
      <c r="O33" s="90">
        <v>2019697.641239</v>
      </c>
      <c r="P33" s="102">
        <v>109.95</v>
      </c>
      <c r="Q33" s="90"/>
      <c r="R33" s="90">
        <v>2220.6575666049998</v>
      </c>
      <c r="S33" s="91">
        <v>5.193162207349785E-4</v>
      </c>
      <c r="T33" s="91">
        <f t="shared" si="0"/>
        <v>1.4876347301957972E-2</v>
      </c>
      <c r="U33" s="91">
        <f>R33/'סכום נכסי הקרן'!$C$42</f>
        <v>2.7876090544704658E-3</v>
      </c>
    </row>
    <row r="34" spans="2:21">
      <c r="B34" s="86" t="s">
        <v>362</v>
      </c>
      <c r="C34" s="87" t="s">
        <v>363</v>
      </c>
      <c r="D34" s="88" t="s">
        <v>117</v>
      </c>
      <c r="E34" s="88" t="s">
        <v>304</v>
      </c>
      <c r="F34" s="87" t="s">
        <v>355</v>
      </c>
      <c r="G34" s="88" t="s">
        <v>356</v>
      </c>
      <c r="H34" s="87" t="s">
        <v>357</v>
      </c>
      <c r="I34" s="87" t="s">
        <v>127</v>
      </c>
      <c r="J34" s="101"/>
      <c r="K34" s="90">
        <v>4.460000000001112</v>
      </c>
      <c r="L34" s="88" t="s">
        <v>129</v>
      </c>
      <c r="M34" s="89">
        <v>0.01</v>
      </c>
      <c r="N34" s="89">
        <v>1.8299999999985078E-2</v>
      </c>
      <c r="O34" s="90">
        <v>332332.97076</v>
      </c>
      <c r="P34" s="102">
        <v>102.84</v>
      </c>
      <c r="Q34" s="90"/>
      <c r="R34" s="90">
        <v>341.77121709699998</v>
      </c>
      <c r="S34" s="91">
        <v>2.7654292460688282E-4</v>
      </c>
      <c r="T34" s="91">
        <f t="shared" si="0"/>
        <v>2.2895503565283468E-3</v>
      </c>
      <c r="U34" s="91">
        <f>R34/'סכום נכסי הקרן'!$C$42</f>
        <v>4.2902811926718573E-4</v>
      </c>
    </row>
    <row r="35" spans="2:21">
      <c r="B35" s="86" t="s">
        <v>364</v>
      </c>
      <c r="C35" s="87" t="s">
        <v>365</v>
      </c>
      <c r="D35" s="88" t="s">
        <v>117</v>
      </c>
      <c r="E35" s="88" t="s">
        <v>304</v>
      </c>
      <c r="F35" s="87" t="s">
        <v>355</v>
      </c>
      <c r="G35" s="88" t="s">
        <v>356</v>
      </c>
      <c r="H35" s="87" t="s">
        <v>357</v>
      </c>
      <c r="I35" s="87" t="s">
        <v>127</v>
      </c>
      <c r="J35" s="101"/>
      <c r="K35" s="90">
        <v>12.249999999993443</v>
      </c>
      <c r="L35" s="88" t="s">
        <v>129</v>
      </c>
      <c r="M35" s="89">
        <v>1.2500000000000001E-2</v>
      </c>
      <c r="N35" s="89">
        <v>2.4299999999988317E-2</v>
      </c>
      <c r="O35" s="90">
        <v>903957.39184699999</v>
      </c>
      <c r="P35" s="102">
        <v>92.8</v>
      </c>
      <c r="Q35" s="90"/>
      <c r="R35" s="90">
        <v>838.8724611859999</v>
      </c>
      <c r="S35" s="91">
        <v>2.1062091872957911E-4</v>
      </c>
      <c r="T35" s="91">
        <f t="shared" si="0"/>
        <v>5.6196679138287705E-3</v>
      </c>
      <c r="U35" s="91">
        <f>R35/'סכום נכסי הקרן'!$C$42</f>
        <v>1.0530432532752448E-3</v>
      </c>
    </row>
    <row r="36" spans="2:21">
      <c r="B36" s="86" t="s">
        <v>366</v>
      </c>
      <c r="C36" s="87" t="s">
        <v>367</v>
      </c>
      <c r="D36" s="88" t="s">
        <v>117</v>
      </c>
      <c r="E36" s="88" t="s">
        <v>304</v>
      </c>
      <c r="F36" s="87" t="s">
        <v>368</v>
      </c>
      <c r="G36" s="88" t="s">
        <v>125</v>
      </c>
      <c r="H36" s="87" t="s">
        <v>357</v>
      </c>
      <c r="I36" s="87" t="s">
        <v>127</v>
      </c>
      <c r="J36" s="101"/>
      <c r="K36" s="90">
        <v>6.9000000000071831</v>
      </c>
      <c r="L36" s="88" t="s">
        <v>129</v>
      </c>
      <c r="M36" s="89">
        <v>2.6499999999999999E-2</v>
      </c>
      <c r="N36" s="89">
        <v>1.9800000000022817E-2</v>
      </c>
      <c r="O36" s="90">
        <v>208396.04065634968</v>
      </c>
      <c r="P36" s="102">
        <v>113.56</v>
      </c>
      <c r="Q36" s="90"/>
      <c r="R36" s="90">
        <v>236.65454417699999</v>
      </c>
      <c r="S36" s="91">
        <v>1.381767706348399E-4</v>
      </c>
      <c r="T36" s="91">
        <f t="shared" si="0"/>
        <v>1.5853660837703699E-3</v>
      </c>
      <c r="U36" s="91">
        <f>R36/'סכום נכסי הקרן'!$C$42</f>
        <v>2.9707432611411286E-4</v>
      </c>
    </row>
    <row r="37" spans="2:21">
      <c r="B37" s="86" t="s">
        <v>369</v>
      </c>
      <c r="C37" s="87" t="s">
        <v>370</v>
      </c>
      <c r="D37" s="88" t="s">
        <v>117</v>
      </c>
      <c r="E37" s="88" t="s">
        <v>304</v>
      </c>
      <c r="F37" s="87" t="s">
        <v>371</v>
      </c>
      <c r="G37" s="88" t="s">
        <v>338</v>
      </c>
      <c r="H37" s="87" t="s">
        <v>372</v>
      </c>
      <c r="I37" s="87" t="s">
        <v>308</v>
      </c>
      <c r="J37" s="101"/>
      <c r="K37" s="90">
        <v>1.2399999999960536</v>
      </c>
      <c r="L37" s="88" t="s">
        <v>129</v>
      </c>
      <c r="M37" s="89">
        <v>6.5000000000000006E-3</v>
      </c>
      <c r="N37" s="89">
        <v>1.2999999999999998E-2</v>
      </c>
      <c r="O37" s="90">
        <v>141938.231711</v>
      </c>
      <c r="P37" s="102">
        <v>107.11</v>
      </c>
      <c r="Q37" s="90"/>
      <c r="R37" s="90">
        <v>152.03004199</v>
      </c>
      <c r="S37" s="91">
        <v>3.1340487530386729E-4</v>
      </c>
      <c r="T37" s="91">
        <f t="shared" si="0"/>
        <v>1.0184603601140392E-3</v>
      </c>
      <c r="U37" s="91">
        <f>R37/'סכום נכסי הקרן'!$C$42</f>
        <v>1.9084451739705472E-4</v>
      </c>
    </row>
    <row r="38" spans="2:21">
      <c r="B38" s="86" t="s">
        <v>373</v>
      </c>
      <c r="C38" s="87" t="s">
        <v>374</v>
      </c>
      <c r="D38" s="88" t="s">
        <v>117</v>
      </c>
      <c r="E38" s="88" t="s">
        <v>304</v>
      </c>
      <c r="F38" s="87" t="s">
        <v>371</v>
      </c>
      <c r="G38" s="88" t="s">
        <v>338</v>
      </c>
      <c r="H38" s="87" t="s">
        <v>357</v>
      </c>
      <c r="I38" s="87" t="s">
        <v>127</v>
      </c>
      <c r="J38" s="101"/>
      <c r="K38" s="90">
        <v>3.5899999999994021</v>
      </c>
      <c r="L38" s="88" t="s">
        <v>129</v>
      </c>
      <c r="M38" s="89">
        <v>1.34E-2</v>
      </c>
      <c r="N38" s="89">
        <v>2.1099999999998776E-2</v>
      </c>
      <c r="O38" s="90">
        <v>2990769.7480970002</v>
      </c>
      <c r="P38" s="102">
        <v>106.99</v>
      </c>
      <c r="Q38" s="90"/>
      <c r="R38" s="90">
        <v>3199.8246021490004</v>
      </c>
      <c r="S38" s="91">
        <v>8.4623203413351105E-4</v>
      </c>
      <c r="T38" s="91">
        <f t="shared" si="0"/>
        <v>2.1435858820724338E-2</v>
      </c>
      <c r="U38" s="91">
        <f>R38/'סכום נכסי הקרן'!$C$42</f>
        <v>4.0167651995552051E-3</v>
      </c>
    </row>
    <row r="39" spans="2:21">
      <c r="B39" s="86" t="s">
        <v>375</v>
      </c>
      <c r="C39" s="87" t="s">
        <v>376</v>
      </c>
      <c r="D39" s="88" t="s">
        <v>117</v>
      </c>
      <c r="E39" s="88" t="s">
        <v>304</v>
      </c>
      <c r="F39" s="87" t="s">
        <v>371</v>
      </c>
      <c r="G39" s="88" t="s">
        <v>338</v>
      </c>
      <c r="H39" s="87" t="s">
        <v>357</v>
      </c>
      <c r="I39" s="87" t="s">
        <v>127</v>
      </c>
      <c r="J39" s="101"/>
      <c r="K39" s="90">
        <v>3.760000000000236</v>
      </c>
      <c r="L39" s="88" t="s">
        <v>129</v>
      </c>
      <c r="M39" s="89">
        <v>1.77E-2</v>
      </c>
      <c r="N39" s="89">
        <v>2.220000000000177E-2</v>
      </c>
      <c r="O39" s="90">
        <v>1596188.080575</v>
      </c>
      <c r="P39" s="102">
        <v>106.04</v>
      </c>
      <c r="Q39" s="90"/>
      <c r="R39" s="90">
        <v>1692.597832185</v>
      </c>
      <c r="S39" s="91">
        <v>5.3203845473973283E-4</v>
      </c>
      <c r="T39" s="91">
        <f t="shared" si="0"/>
        <v>1.1338836555795765E-2</v>
      </c>
      <c r="U39" s="91">
        <f>R39/'סכום נכסי הקרן'!$C$42</f>
        <v>2.1247314820309966E-3</v>
      </c>
    </row>
    <row r="40" spans="2:21">
      <c r="B40" s="86" t="s">
        <v>377</v>
      </c>
      <c r="C40" s="87" t="s">
        <v>378</v>
      </c>
      <c r="D40" s="88" t="s">
        <v>117</v>
      </c>
      <c r="E40" s="88" t="s">
        <v>304</v>
      </c>
      <c r="F40" s="87" t="s">
        <v>371</v>
      </c>
      <c r="G40" s="88" t="s">
        <v>338</v>
      </c>
      <c r="H40" s="87" t="s">
        <v>357</v>
      </c>
      <c r="I40" s="87" t="s">
        <v>127</v>
      </c>
      <c r="J40" s="101"/>
      <c r="K40" s="90">
        <v>7.0299999999989247</v>
      </c>
      <c r="L40" s="88" t="s">
        <v>129</v>
      </c>
      <c r="M40" s="89">
        <v>2.4799999999999999E-2</v>
      </c>
      <c r="N40" s="89">
        <v>2.5299999999996561E-2</v>
      </c>
      <c r="O40" s="90">
        <v>2541488.991533</v>
      </c>
      <c r="P40" s="102">
        <v>107.5</v>
      </c>
      <c r="Q40" s="90"/>
      <c r="R40" s="90">
        <v>2732.1006760979999</v>
      </c>
      <c r="S40" s="91">
        <v>7.7143624401136441E-4</v>
      </c>
      <c r="T40" s="91">
        <f t="shared" si="0"/>
        <v>1.8302542063558754E-2</v>
      </c>
      <c r="U40" s="91">
        <f>R40/'סכום נכסי הקרן'!$C$42</f>
        <v>3.4296276458595332E-3</v>
      </c>
    </row>
    <row r="41" spans="2:21">
      <c r="B41" s="86" t="s">
        <v>379</v>
      </c>
      <c r="C41" s="87" t="s">
        <v>380</v>
      </c>
      <c r="D41" s="88" t="s">
        <v>117</v>
      </c>
      <c r="E41" s="88" t="s">
        <v>304</v>
      </c>
      <c r="F41" s="87" t="s">
        <v>371</v>
      </c>
      <c r="G41" s="88" t="s">
        <v>338</v>
      </c>
      <c r="H41" s="87" t="s">
        <v>372</v>
      </c>
      <c r="I41" s="87" t="s">
        <v>308</v>
      </c>
      <c r="J41" s="101"/>
      <c r="K41" s="90">
        <v>8.4400000000038329</v>
      </c>
      <c r="L41" s="88" t="s">
        <v>129</v>
      </c>
      <c r="M41" s="89">
        <v>9.0000000000000011E-3</v>
      </c>
      <c r="N41" s="89">
        <v>2.6800000000006308E-2</v>
      </c>
      <c r="O41" s="90">
        <v>896399.04399799998</v>
      </c>
      <c r="P41" s="102">
        <v>91.48</v>
      </c>
      <c r="Q41" s="90">
        <v>4.2844192290000001</v>
      </c>
      <c r="R41" s="90">
        <v>824.31030386099997</v>
      </c>
      <c r="S41" s="91">
        <v>4.7089773460230007E-4</v>
      </c>
      <c r="T41" s="91">
        <f t="shared" si="0"/>
        <v>5.5221149578529236E-3</v>
      </c>
      <c r="U41" s="91">
        <f>R41/'סכום נכסי הקרן'!$C$42</f>
        <v>1.0347632616987616E-3</v>
      </c>
    </row>
    <row r="42" spans="2:21">
      <c r="B42" s="86" t="s">
        <v>381</v>
      </c>
      <c r="C42" s="87" t="s">
        <v>382</v>
      </c>
      <c r="D42" s="88" t="s">
        <v>117</v>
      </c>
      <c r="E42" s="88" t="s">
        <v>304</v>
      </c>
      <c r="F42" s="87" t="s">
        <v>371</v>
      </c>
      <c r="G42" s="88" t="s">
        <v>338</v>
      </c>
      <c r="H42" s="87" t="s">
        <v>372</v>
      </c>
      <c r="I42" s="87" t="s">
        <v>308</v>
      </c>
      <c r="J42" s="101"/>
      <c r="K42" s="90">
        <v>11.89000000000458</v>
      </c>
      <c r="L42" s="88" t="s">
        <v>129</v>
      </c>
      <c r="M42" s="89">
        <v>1.6899999999999998E-2</v>
      </c>
      <c r="N42" s="89">
        <v>2.8900000000007635E-2</v>
      </c>
      <c r="O42" s="90">
        <v>842460.26849100005</v>
      </c>
      <c r="P42" s="102">
        <v>92.36</v>
      </c>
      <c r="Q42" s="90">
        <v>7.5610862120000002</v>
      </c>
      <c r="R42" s="90">
        <v>785.65734186000009</v>
      </c>
      <c r="S42" s="91">
        <v>3.1459618452113778E-4</v>
      </c>
      <c r="T42" s="91">
        <f t="shared" si="0"/>
        <v>5.2631759410393776E-3</v>
      </c>
      <c r="U42" s="91">
        <f>R42/'סכום נכסי הקרן'!$C$42</f>
        <v>9.8624189195834714E-4</v>
      </c>
    </row>
    <row r="43" spans="2:21">
      <c r="B43" s="86" t="s">
        <v>383</v>
      </c>
      <c r="C43" s="87" t="s">
        <v>384</v>
      </c>
      <c r="D43" s="88" t="s">
        <v>117</v>
      </c>
      <c r="E43" s="88" t="s">
        <v>304</v>
      </c>
      <c r="F43" s="87" t="s">
        <v>346</v>
      </c>
      <c r="G43" s="88" t="s">
        <v>312</v>
      </c>
      <c r="H43" s="87" t="s">
        <v>357</v>
      </c>
      <c r="I43" s="87" t="s">
        <v>127</v>
      </c>
      <c r="J43" s="101"/>
      <c r="K43" s="90">
        <v>0.40999999999782877</v>
      </c>
      <c r="L43" s="88" t="s">
        <v>129</v>
      </c>
      <c r="M43" s="89">
        <v>4.2000000000000003E-2</v>
      </c>
      <c r="N43" s="89">
        <v>1.4199999999989976E-2</v>
      </c>
      <c r="O43" s="90">
        <v>52561.969395</v>
      </c>
      <c r="P43" s="102">
        <v>113.91</v>
      </c>
      <c r="Q43" s="90"/>
      <c r="R43" s="90">
        <v>59.873338093000001</v>
      </c>
      <c r="S43" s="91">
        <v>1.5804372043240873E-4</v>
      </c>
      <c r="T43" s="91">
        <f t="shared" si="0"/>
        <v>4.0109586682504075E-4</v>
      </c>
      <c r="U43" s="91">
        <f>R43/'סכום נכסי הקרן'!$C$42</f>
        <v>7.5159476138675758E-5</v>
      </c>
    </row>
    <row r="44" spans="2:21">
      <c r="B44" s="86" t="s">
        <v>385</v>
      </c>
      <c r="C44" s="87" t="s">
        <v>386</v>
      </c>
      <c r="D44" s="88" t="s">
        <v>117</v>
      </c>
      <c r="E44" s="88" t="s">
        <v>304</v>
      </c>
      <c r="F44" s="87" t="s">
        <v>387</v>
      </c>
      <c r="G44" s="88" t="s">
        <v>338</v>
      </c>
      <c r="H44" s="87" t="s">
        <v>388</v>
      </c>
      <c r="I44" s="87" t="s">
        <v>127</v>
      </c>
      <c r="J44" s="101"/>
      <c r="K44" s="90">
        <v>2.6899999999998094</v>
      </c>
      <c r="L44" s="88" t="s">
        <v>129</v>
      </c>
      <c r="M44" s="89">
        <v>3.2000000000000001E-2</v>
      </c>
      <c r="N44" s="89">
        <v>1.8799999999996191E-2</v>
      </c>
      <c r="O44" s="90">
        <v>1206359.7615400001</v>
      </c>
      <c r="P44" s="102">
        <v>113.1</v>
      </c>
      <c r="Q44" s="90"/>
      <c r="R44" s="90">
        <v>1364.392949454</v>
      </c>
      <c r="S44" s="91">
        <v>6.8795012739249423E-4</v>
      </c>
      <c r="T44" s="91">
        <f t="shared" si="0"/>
        <v>9.1401680644762201E-3</v>
      </c>
      <c r="U44" s="91">
        <f>R44/'סכום נכסי הקרן'!$C$42</f>
        <v>1.7127332898824038E-3</v>
      </c>
    </row>
    <row r="45" spans="2:21">
      <c r="B45" s="86" t="s">
        <v>389</v>
      </c>
      <c r="C45" s="87" t="s">
        <v>390</v>
      </c>
      <c r="D45" s="88" t="s">
        <v>117</v>
      </c>
      <c r="E45" s="88" t="s">
        <v>304</v>
      </c>
      <c r="F45" s="87" t="s">
        <v>387</v>
      </c>
      <c r="G45" s="88" t="s">
        <v>338</v>
      </c>
      <c r="H45" s="87" t="s">
        <v>388</v>
      </c>
      <c r="I45" s="87" t="s">
        <v>127</v>
      </c>
      <c r="J45" s="101"/>
      <c r="K45" s="90">
        <v>5.0000000000000009</v>
      </c>
      <c r="L45" s="88" t="s">
        <v>129</v>
      </c>
      <c r="M45" s="89">
        <v>1.1399999999999999E-2</v>
      </c>
      <c r="N45" s="89">
        <v>2.4400000000000838E-2</v>
      </c>
      <c r="O45" s="90">
        <v>956380.77769799996</v>
      </c>
      <c r="P45" s="102">
        <v>99.9</v>
      </c>
      <c r="Q45" s="90"/>
      <c r="R45" s="90">
        <v>955.42438496800003</v>
      </c>
      <c r="S45" s="91">
        <v>4.0473451467826893E-4</v>
      </c>
      <c r="T45" s="91">
        <f t="shared" si="0"/>
        <v>6.4004577676841541E-3</v>
      </c>
      <c r="U45" s="91">
        <f>R45/'סכום נכסי הקרן'!$C$42</f>
        <v>1.1993518075236031E-3</v>
      </c>
    </row>
    <row r="46" spans="2:21">
      <c r="B46" s="86" t="s">
        <v>391</v>
      </c>
      <c r="C46" s="87" t="s">
        <v>392</v>
      </c>
      <c r="D46" s="88" t="s">
        <v>117</v>
      </c>
      <c r="E46" s="88" t="s">
        <v>304</v>
      </c>
      <c r="F46" s="87" t="s">
        <v>387</v>
      </c>
      <c r="G46" s="88" t="s">
        <v>338</v>
      </c>
      <c r="H46" s="87" t="s">
        <v>388</v>
      </c>
      <c r="I46" s="87" t="s">
        <v>127</v>
      </c>
      <c r="J46" s="101"/>
      <c r="K46" s="90">
        <v>7.1899999999973234</v>
      </c>
      <c r="L46" s="88" t="s">
        <v>129</v>
      </c>
      <c r="M46" s="89">
        <v>9.1999999999999998E-3</v>
      </c>
      <c r="N46" s="89">
        <v>2.689999999999421E-2</v>
      </c>
      <c r="O46" s="90">
        <v>1239674.7573609999</v>
      </c>
      <c r="P46" s="102">
        <v>96.16</v>
      </c>
      <c r="Q46" s="90"/>
      <c r="R46" s="90">
        <v>1192.0712302010002</v>
      </c>
      <c r="S46" s="91">
        <v>6.1936913561397582E-4</v>
      </c>
      <c r="T46" s="91">
        <f t="shared" si="0"/>
        <v>7.9857722756661084E-3</v>
      </c>
      <c r="U46" s="91">
        <f>R46/'סכום נכסי הקרן'!$C$42</f>
        <v>1.4964164690922559E-3</v>
      </c>
    </row>
    <row r="47" spans="2:21">
      <c r="B47" s="86" t="s">
        <v>393</v>
      </c>
      <c r="C47" s="87" t="s">
        <v>394</v>
      </c>
      <c r="D47" s="88" t="s">
        <v>117</v>
      </c>
      <c r="E47" s="88" t="s">
        <v>304</v>
      </c>
      <c r="F47" s="87" t="s">
        <v>395</v>
      </c>
      <c r="G47" s="88" t="s">
        <v>338</v>
      </c>
      <c r="H47" s="87" t="s">
        <v>396</v>
      </c>
      <c r="I47" s="87" t="s">
        <v>308</v>
      </c>
      <c r="J47" s="101"/>
      <c r="K47" s="90">
        <v>2.8299999999990813</v>
      </c>
      <c r="L47" s="88" t="s">
        <v>129</v>
      </c>
      <c r="M47" s="89">
        <v>2.3399999999999997E-2</v>
      </c>
      <c r="N47" s="89">
        <v>2.0999999999992181E-2</v>
      </c>
      <c r="O47" s="90">
        <v>926446.39614900004</v>
      </c>
      <c r="P47" s="102">
        <v>110.4</v>
      </c>
      <c r="Q47" s="90"/>
      <c r="R47" s="90">
        <v>1022.7968693180001</v>
      </c>
      <c r="S47" s="91">
        <v>3.0192683013902799E-4</v>
      </c>
      <c r="T47" s="91">
        <f t="shared" si="0"/>
        <v>6.8517909632468564E-3</v>
      </c>
      <c r="U47" s="91">
        <f>R47/'סכום נכסי הקרן'!$C$42</f>
        <v>1.2839250214312999E-3</v>
      </c>
    </row>
    <row r="48" spans="2:21">
      <c r="B48" s="86" t="s">
        <v>397</v>
      </c>
      <c r="C48" s="87" t="s">
        <v>398</v>
      </c>
      <c r="D48" s="88" t="s">
        <v>117</v>
      </c>
      <c r="E48" s="88" t="s">
        <v>304</v>
      </c>
      <c r="F48" s="87" t="s">
        <v>395</v>
      </c>
      <c r="G48" s="88" t="s">
        <v>338</v>
      </c>
      <c r="H48" s="87" t="s">
        <v>396</v>
      </c>
      <c r="I48" s="87" t="s">
        <v>308</v>
      </c>
      <c r="J48" s="101"/>
      <c r="K48" s="90">
        <v>6.1899999999975961</v>
      </c>
      <c r="L48" s="88" t="s">
        <v>129</v>
      </c>
      <c r="M48" s="89">
        <v>6.5000000000000006E-3</v>
      </c>
      <c r="N48" s="89">
        <v>2.7499999999991392E-2</v>
      </c>
      <c r="O48" s="90">
        <v>1539799.781462</v>
      </c>
      <c r="P48" s="102">
        <v>94.27</v>
      </c>
      <c r="Q48" s="90"/>
      <c r="R48" s="90">
        <v>1451.5692087709999</v>
      </c>
      <c r="S48" s="91">
        <v>6.726935823892947E-4</v>
      </c>
      <c r="T48" s="91">
        <f t="shared" si="0"/>
        <v>9.7241681956031101E-3</v>
      </c>
      <c r="U48" s="91">
        <f>R48/'סכום נכסי הקרן'!$C$42</f>
        <v>1.8221663395616751E-3</v>
      </c>
    </row>
    <row r="49" spans="2:21">
      <c r="B49" s="86" t="s">
        <v>399</v>
      </c>
      <c r="C49" s="87" t="s">
        <v>400</v>
      </c>
      <c r="D49" s="88" t="s">
        <v>117</v>
      </c>
      <c r="E49" s="88" t="s">
        <v>304</v>
      </c>
      <c r="F49" s="87" t="s">
        <v>401</v>
      </c>
      <c r="G49" s="88" t="s">
        <v>338</v>
      </c>
      <c r="H49" s="87" t="s">
        <v>388</v>
      </c>
      <c r="I49" s="87" t="s">
        <v>127</v>
      </c>
      <c r="J49" s="101"/>
      <c r="K49" s="90">
        <v>2.7899999999964828</v>
      </c>
      <c r="L49" s="88" t="s">
        <v>129</v>
      </c>
      <c r="M49" s="89">
        <v>1.34E-2</v>
      </c>
      <c r="N49" s="89">
        <v>2.1199999999978226E-2</v>
      </c>
      <c r="O49" s="90">
        <v>223454.44137399999</v>
      </c>
      <c r="P49" s="102">
        <v>106.88</v>
      </c>
      <c r="Q49" s="90"/>
      <c r="R49" s="90">
        <v>238.82810119600001</v>
      </c>
      <c r="S49" s="91">
        <v>3.8915991713714399E-4</v>
      </c>
      <c r="T49" s="91">
        <f t="shared" si="0"/>
        <v>1.5999269010622888E-3</v>
      </c>
      <c r="U49" s="91">
        <f>R49/'סכום נכסי הקרן'!$C$42</f>
        <v>2.9980280947763992E-4</v>
      </c>
    </row>
    <row r="50" spans="2:21">
      <c r="B50" s="86" t="s">
        <v>402</v>
      </c>
      <c r="C50" s="87" t="s">
        <v>403</v>
      </c>
      <c r="D50" s="88" t="s">
        <v>117</v>
      </c>
      <c r="E50" s="88" t="s">
        <v>304</v>
      </c>
      <c r="F50" s="87" t="s">
        <v>401</v>
      </c>
      <c r="G50" s="88" t="s">
        <v>338</v>
      </c>
      <c r="H50" s="87" t="s">
        <v>396</v>
      </c>
      <c r="I50" s="87" t="s">
        <v>308</v>
      </c>
      <c r="J50" s="101"/>
      <c r="K50" s="90">
        <v>4.3100000000043392</v>
      </c>
      <c r="L50" s="88" t="s">
        <v>129</v>
      </c>
      <c r="M50" s="89">
        <v>1.8200000000000001E-2</v>
      </c>
      <c r="N50" s="89">
        <v>2.3500000000027121E-2</v>
      </c>
      <c r="O50" s="90">
        <v>558016.09931800002</v>
      </c>
      <c r="P50" s="102">
        <v>105.72</v>
      </c>
      <c r="Q50" s="90"/>
      <c r="R50" s="90">
        <v>589.93461812400005</v>
      </c>
      <c r="S50" s="91">
        <v>1.474672566908034E-3</v>
      </c>
      <c r="T50" s="91">
        <f t="shared" si="0"/>
        <v>3.9520151132881182E-3</v>
      </c>
      <c r="U50" s="91">
        <f>R50/'סכום נכסי הקרן'!$C$42</f>
        <v>7.4054960465705887E-4</v>
      </c>
    </row>
    <row r="51" spans="2:21">
      <c r="B51" s="86" t="s">
        <v>404</v>
      </c>
      <c r="C51" s="87" t="s">
        <v>405</v>
      </c>
      <c r="D51" s="88" t="s">
        <v>117</v>
      </c>
      <c r="E51" s="88" t="s">
        <v>304</v>
      </c>
      <c r="F51" s="87" t="s">
        <v>401</v>
      </c>
      <c r="G51" s="88" t="s">
        <v>338</v>
      </c>
      <c r="H51" s="87" t="s">
        <v>396</v>
      </c>
      <c r="I51" s="87" t="s">
        <v>308</v>
      </c>
      <c r="J51" s="101"/>
      <c r="K51" s="90">
        <v>5.07</v>
      </c>
      <c r="L51" s="88" t="s">
        <v>129</v>
      </c>
      <c r="M51" s="89">
        <v>7.8000000000000005E-3</v>
      </c>
      <c r="N51" s="89">
        <v>2.4099779666351902E-2</v>
      </c>
      <c r="O51" s="90">
        <v>6.487999999999999E-3</v>
      </c>
      <c r="P51" s="102">
        <v>98.69</v>
      </c>
      <c r="Q51" s="90"/>
      <c r="R51" s="90">
        <v>6.3540000000000013E-6</v>
      </c>
      <c r="S51" s="91">
        <v>1.5626204238920998E-11</v>
      </c>
      <c r="T51" s="91">
        <f t="shared" si="0"/>
        <v>4.2565910286272662E-11</v>
      </c>
      <c r="U51" s="91">
        <f>R51/'סכום נכסי הקרן'!$C$42</f>
        <v>7.9762265909302868E-12</v>
      </c>
    </row>
    <row r="52" spans="2:21">
      <c r="B52" s="86" t="s">
        <v>406</v>
      </c>
      <c r="C52" s="87" t="s">
        <v>407</v>
      </c>
      <c r="D52" s="88" t="s">
        <v>117</v>
      </c>
      <c r="E52" s="88" t="s">
        <v>304</v>
      </c>
      <c r="F52" s="87" t="s">
        <v>401</v>
      </c>
      <c r="G52" s="88" t="s">
        <v>338</v>
      </c>
      <c r="H52" s="87" t="s">
        <v>396</v>
      </c>
      <c r="I52" s="87" t="s">
        <v>308</v>
      </c>
      <c r="J52" s="101"/>
      <c r="K52" s="90">
        <v>2.7700000000001328</v>
      </c>
      <c r="L52" s="88" t="s">
        <v>129</v>
      </c>
      <c r="M52" s="89">
        <v>2E-3</v>
      </c>
      <c r="N52" s="89">
        <v>2.0800000000005311E-2</v>
      </c>
      <c r="O52" s="90">
        <v>445524.26840499998</v>
      </c>
      <c r="P52" s="102">
        <v>101.4</v>
      </c>
      <c r="Q52" s="90"/>
      <c r="R52" s="90">
        <v>451.76162152199998</v>
      </c>
      <c r="S52" s="91">
        <v>1.3500735406212121E-3</v>
      </c>
      <c r="T52" s="91">
        <f t="shared" si="0"/>
        <v>3.0263841127614907E-3</v>
      </c>
      <c r="U52" s="91">
        <f>R52/'סכום נכסי הקרן'!$C$42</f>
        <v>5.6709994623002191E-4</v>
      </c>
    </row>
    <row r="53" spans="2:21">
      <c r="B53" s="86" t="s">
        <v>408</v>
      </c>
      <c r="C53" s="87" t="s">
        <v>409</v>
      </c>
      <c r="D53" s="88" t="s">
        <v>117</v>
      </c>
      <c r="E53" s="88" t="s">
        <v>304</v>
      </c>
      <c r="F53" s="87" t="s">
        <v>410</v>
      </c>
      <c r="G53" s="88" t="s">
        <v>338</v>
      </c>
      <c r="H53" s="87" t="s">
        <v>388</v>
      </c>
      <c r="I53" s="87" t="s">
        <v>127</v>
      </c>
      <c r="J53" s="101"/>
      <c r="K53" s="90">
        <v>1.6900000000005237</v>
      </c>
      <c r="L53" s="88" t="s">
        <v>129</v>
      </c>
      <c r="M53" s="89">
        <v>4.7500000000000001E-2</v>
      </c>
      <c r="N53" s="89">
        <v>2.2400000000008146E-2</v>
      </c>
      <c r="O53" s="90">
        <v>498266.04245800001</v>
      </c>
      <c r="P53" s="102">
        <v>137.94999999999999</v>
      </c>
      <c r="Q53" s="90"/>
      <c r="R53" s="90">
        <v>687.35798335600009</v>
      </c>
      <c r="S53" s="91">
        <v>3.7182499934834776E-4</v>
      </c>
      <c r="T53" s="91">
        <f t="shared" si="0"/>
        <v>4.6046613556948047E-3</v>
      </c>
      <c r="U53" s="91">
        <f>R53/'סכום נכסי הקרן'!$C$42</f>
        <v>8.6284592765696318E-4</v>
      </c>
    </row>
    <row r="54" spans="2:21">
      <c r="B54" s="86" t="s">
        <v>411</v>
      </c>
      <c r="C54" s="87" t="s">
        <v>412</v>
      </c>
      <c r="D54" s="88" t="s">
        <v>117</v>
      </c>
      <c r="E54" s="88" t="s">
        <v>304</v>
      </c>
      <c r="F54" s="87" t="s">
        <v>410</v>
      </c>
      <c r="G54" s="88" t="s">
        <v>338</v>
      </c>
      <c r="H54" s="87" t="s">
        <v>388</v>
      </c>
      <c r="I54" s="87" t="s">
        <v>127</v>
      </c>
      <c r="J54" s="101"/>
      <c r="K54" s="90">
        <v>4.4400000000017767</v>
      </c>
      <c r="L54" s="88" t="s">
        <v>129</v>
      </c>
      <c r="M54" s="89">
        <v>5.0000000000000001E-3</v>
      </c>
      <c r="N54" s="89">
        <v>2.5200000000015231E-2</v>
      </c>
      <c r="O54" s="90">
        <v>480907.42665299994</v>
      </c>
      <c r="P54" s="102">
        <v>98.31</v>
      </c>
      <c r="Q54" s="90"/>
      <c r="R54" s="90">
        <v>472.78009148900003</v>
      </c>
      <c r="S54" s="91">
        <v>2.3528216026989776E-4</v>
      </c>
      <c r="T54" s="91">
        <f t="shared" si="0"/>
        <v>3.1671883788883461E-3</v>
      </c>
      <c r="U54" s="91">
        <f>R54/'סכום נכסי הקרן'!$C$42</f>
        <v>5.9348459826833724E-4</v>
      </c>
    </row>
    <row r="55" spans="2:21">
      <c r="B55" s="86" t="s">
        <v>413</v>
      </c>
      <c r="C55" s="87" t="s">
        <v>414</v>
      </c>
      <c r="D55" s="88" t="s">
        <v>117</v>
      </c>
      <c r="E55" s="88" t="s">
        <v>304</v>
      </c>
      <c r="F55" s="87" t="s">
        <v>410</v>
      </c>
      <c r="G55" s="88" t="s">
        <v>338</v>
      </c>
      <c r="H55" s="87" t="s">
        <v>388</v>
      </c>
      <c r="I55" s="87" t="s">
        <v>127</v>
      </c>
      <c r="J55" s="101"/>
      <c r="K55" s="90">
        <v>6.8699999999951427</v>
      </c>
      <c r="L55" s="88" t="s">
        <v>129</v>
      </c>
      <c r="M55" s="89">
        <v>5.8999999999999999E-3</v>
      </c>
      <c r="N55" s="89">
        <v>2.8399999999972704E-2</v>
      </c>
      <c r="O55" s="90">
        <v>685209.98216000001</v>
      </c>
      <c r="P55" s="102">
        <v>89.83</v>
      </c>
      <c r="Q55" s="90"/>
      <c r="R55" s="90">
        <v>615.52412457700007</v>
      </c>
      <c r="S55" s="91">
        <v>6.2326095912752018E-4</v>
      </c>
      <c r="T55" s="91">
        <f t="shared" si="0"/>
        <v>4.1234410868399582E-3</v>
      </c>
      <c r="U55" s="91">
        <f>R55/'סכום נכסי הקרן'!$C$42</f>
        <v>7.7267231504723837E-4</v>
      </c>
    </row>
    <row r="56" spans="2:21">
      <c r="B56" s="86" t="s">
        <v>415</v>
      </c>
      <c r="C56" s="87" t="s">
        <v>416</v>
      </c>
      <c r="D56" s="88" t="s">
        <v>117</v>
      </c>
      <c r="E56" s="88" t="s">
        <v>304</v>
      </c>
      <c r="F56" s="87" t="s">
        <v>417</v>
      </c>
      <c r="G56" s="88" t="s">
        <v>338</v>
      </c>
      <c r="H56" s="87" t="s">
        <v>388</v>
      </c>
      <c r="I56" s="87" t="s">
        <v>127</v>
      </c>
      <c r="J56" s="101"/>
      <c r="K56" s="90">
        <v>3.5400000000009659</v>
      </c>
      <c r="L56" s="88" t="s">
        <v>129</v>
      </c>
      <c r="M56" s="89">
        <v>1.5800000000000002E-2</v>
      </c>
      <c r="N56" s="89">
        <v>2.1500000000014799E-2</v>
      </c>
      <c r="O56" s="90">
        <v>600057.28591500001</v>
      </c>
      <c r="P56" s="102">
        <v>106.98</v>
      </c>
      <c r="Q56" s="90"/>
      <c r="R56" s="90">
        <v>641.94130064699993</v>
      </c>
      <c r="S56" s="91">
        <v>1.1978797307400286E-3</v>
      </c>
      <c r="T56" s="91">
        <f t="shared" si="0"/>
        <v>4.3004116796338341E-3</v>
      </c>
      <c r="U56" s="91">
        <f>R56/'סכום נכסי הקרן'!$C$42</f>
        <v>8.0583400567154121E-4</v>
      </c>
    </row>
    <row r="57" spans="2:21">
      <c r="B57" s="86" t="s">
        <v>418</v>
      </c>
      <c r="C57" s="87" t="s">
        <v>419</v>
      </c>
      <c r="D57" s="88" t="s">
        <v>117</v>
      </c>
      <c r="E57" s="88" t="s">
        <v>304</v>
      </c>
      <c r="F57" s="87" t="s">
        <v>417</v>
      </c>
      <c r="G57" s="88" t="s">
        <v>338</v>
      </c>
      <c r="H57" s="87" t="s">
        <v>388</v>
      </c>
      <c r="I57" s="87" t="s">
        <v>127</v>
      </c>
      <c r="J57" s="101"/>
      <c r="K57" s="90">
        <v>6.2300000000005555</v>
      </c>
      <c r="L57" s="88" t="s">
        <v>129</v>
      </c>
      <c r="M57" s="89">
        <v>8.3999999999999995E-3</v>
      </c>
      <c r="N57" s="89">
        <v>2.5399999999988911E-2</v>
      </c>
      <c r="O57" s="90">
        <v>448432.53966100002</v>
      </c>
      <c r="P57" s="102">
        <v>96.52</v>
      </c>
      <c r="Q57" s="90"/>
      <c r="R57" s="90">
        <v>432.82707331200004</v>
      </c>
      <c r="S57" s="91">
        <v>1.0056796135030277E-3</v>
      </c>
      <c r="T57" s="91">
        <f t="shared" si="0"/>
        <v>2.8995401907567753E-3</v>
      </c>
      <c r="U57" s="91">
        <f>R57/'סכום נכסי הקרן'!$C$42</f>
        <v>5.4333125769998524E-4</v>
      </c>
    </row>
    <row r="58" spans="2:21">
      <c r="B58" s="86" t="s">
        <v>420</v>
      </c>
      <c r="C58" s="87" t="s">
        <v>421</v>
      </c>
      <c r="D58" s="88" t="s">
        <v>117</v>
      </c>
      <c r="E58" s="88" t="s">
        <v>304</v>
      </c>
      <c r="F58" s="87" t="s">
        <v>319</v>
      </c>
      <c r="G58" s="88" t="s">
        <v>312</v>
      </c>
      <c r="H58" s="87" t="s">
        <v>396</v>
      </c>
      <c r="I58" s="87" t="s">
        <v>308</v>
      </c>
      <c r="J58" s="101"/>
      <c r="K58" s="90">
        <v>0.57999999999968299</v>
      </c>
      <c r="L58" s="88" t="s">
        <v>129</v>
      </c>
      <c r="M58" s="89">
        <v>1.6399999999999998E-2</v>
      </c>
      <c r="N58" s="89">
        <v>2.2500000000010803E-2</v>
      </c>
      <c r="O58" s="90">
        <v>12.885406</v>
      </c>
      <c r="P58" s="102">
        <v>5386667</v>
      </c>
      <c r="Q58" s="90"/>
      <c r="R58" s="90">
        <v>694.09393230900002</v>
      </c>
      <c r="S58" s="91">
        <v>1.0496420658194852E-3</v>
      </c>
      <c r="T58" s="91">
        <f t="shared" si="0"/>
        <v>4.6497859699262036E-3</v>
      </c>
      <c r="U58" s="91">
        <f>R58/'סכום נכסי הקרן'!$C$42</f>
        <v>8.713016177976725E-4</v>
      </c>
    </row>
    <row r="59" spans="2:21">
      <c r="B59" s="86" t="s">
        <v>422</v>
      </c>
      <c r="C59" s="87" t="s">
        <v>423</v>
      </c>
      <c r="D59" s="88" t="s">
        <v>117</v>
      </c>
      <c r="E59" s="88" t="s">
        <v>304</v>
      </c>
      <c r="F59" s="87" t="s">
        <v>319</v>
      </c>
      <c r="G59" s="88" t="s">
        <v>312</v>
      </c>
      <c r="H59" s="87" t="s">
        <v>396</v>
      </c>
      <c r="I59" s="87" t="s">
        <v>308</v>
      </c>
      <c r="J59" s="101"/>
      <c r="K59" s="90">
        <v>5.1699999999899822</v>
      </c>
      <c r="L59" s="88" t="s">
        <v>129</v>
      </c>
      <c r="M59" s="89">
        <v>2.7799999999999998E-2</v>
      </c>
      <c r="N59" s="89">
        <v>3.3499999999921551E-2</v>
      </c>
      <c r="O59" s="90">
        <v>4.7159839999999997</v>
      </c>
      <c r="P59" s="102">
        <v>5270388</v>
      </c>
      <c r="Q59" s="90"/>
      <c r="R59" s="90">
        <v>248.55069909699998</v>
      </c>
      <c r="S59" s="91">
        <v>1.1276862745098039E-3</v>
      </c>
      <c r="T59" s="91">
        <f t="shared" si="0"/>
        <v>1.66505929483054E-3</v>
      </c>
      <c r="U59" s="91">
        <f>R59/'סכום נכסי הקרן'!$C$42</f>
        <v>3.1200766372864387E-4</v>
      </c>
    </row>
    <row r="60" spans="2:21">
      <c r="B60" s="86" t="s">
        <v>424</v>
      </c>
      <c r="C60" s="87" t="s">
        <v>425</v>
      </c>
      <c r="D60" s="88" t="s">
        <v>117</v>
      </c>
      <c r="E60" s="88" t="s">
        <v>304</v>
      </c>
      <c r="F60" s="87" t="s">
        <v>319</v>
      </c>
      <c r="G60" s="88" t="s">
        <v>312</v>
      </c>
      <c r="H60" s="87" t="s">
        <v>396</v>
      </c>
      <c r="I60" s="87" t="s">
        <v>308</v>
      </c>
      <c r="J60" s="101"/>
      <c r="K60" s="90">
        <v>2.0999999999997034</v>
      </c>
      <c r="L60" s="88" t="s">
        <v>129</v>
      </c>
      <c r="M60" s="89">
        <v>2.4199999999999999E-2</v>
      </c>
      <c r="N60" s="89">
        <v>2.2699999999992979E-2</v>
      </c>
      <c r="O60" s="90">
        <v>18.348707000000001</v>
      </c>
      <c r="P60" s="102">
        <v>5516000</v>
      </c>
      <c r="Q60" s="90"/>
      <c r="R60" s="90">
        <v>1012.1146234730002</v>
      </c>
      <c r="S60" s="91">
        <v>6.3659948652118104E-4</v>
      </c>
      <c r="T60" s="91">
        <f t="shared" si="0"/>
        <v>6.7802298177803508E-3</v>
      </c>
      <c r="U60" s="91">
        <f>R60/'סכום נכסי הקרן'!$C$42</f>
        <v>1.2705155135056241E-3</v>
      </c>
    </row>
    <row r="61" spans="2:21">
      <c r="B61" s="86" t="s">
        <v>426</v>
      </c>
      <c r="C61" s="87" t="s">
        <v>427</v>
      </c>
      <c r="D61" s="88" t="s">
        <v>117</v>
      </c>
      <c r="E61" s="88" t="s">
        <v>304</v>
      </c>
      <c r="F61" s="87" t="s">
        <v>319</v>
      </c>
      <c r="G61" s="88" t="s">
        <v>312</v>
      </c>
      <c r="H61" s="87" t="s">
        <v>396</v>
      </c>
      <c r="I61" s="87" t="s">
        <v>308</v>
      </c>
      <c r="J61" s="101"/>
      <c r="K61" s="90">
        <v>1.7300000000002622</v>
      </c>
      <c r="L61" s="88" t="s">
        <v>129</v>
      </c>
      <c r="M61" s="89">
        <v>1.95E-2</v>
      </c>
      <c r="N61" s="89">
        <v>2.7600000000007618E-2</v>
      </c>
      <c r="O61" s="90">
        <v>15.962865000000001</v>
      </c>
      <c r="P61" s="102">
        <v>5263064</v>
      </c>
      <c r="Q61" s="90"/>
      <c r="R61" s="90">
        <v>840.13578448599992</v>
      </c>
      <c r="S61" s="91">
        <v>6.431711591925541E-4</v>
      </c>
      <c r="T61" s="91">
        <f t="shared" si="0"/>
        <v>5.6281310089264036E-3</v>
      </c>
      <c r="U61" s="91">
        <f>R61/'סכום נכסי הקרן'!$C$42</f>
        <v>1.0546291130326263E-3</v>
      </c>
    </row>
    <row r="62" spans="2:21">
      <c r="B62" s="86" t="s">
        <v>428</v>
      </c>
      <c r="C62" s="87" t="s">
        <v>429</v>
      </c>
      <c r="D62" s="88" t="s">
        <v>117</v>
      </c>
      <c r="E62" s="88" t="s">
        <v>304</v>
      </c>
      <c r="F62" s="87" t="s">
        <v>319</v>
      </c>
      <c r="G62" s="88" t="s">
        <v>312</v>
      </c>
      <c r="H62" s="87" t="s">
        <v>388</v>
      </c>
      <c r="I62" s="87" t="s">
        <v>127</v>
      </c>
      <c r="J62" s="101"/>
      <c r="K62" s="90">
        <v>5.0100000000002769</v>
      </c>
      <c r="L62" s="88" t="s">
        <v>129</v>
      </c>
      <c r="M62" s="89">
        <v>1.4999999999999999E-2</v>
      </c>
      <c r="N62" s="89">
        <v>3.1100000000002775E-2</v>
      </c>
      <c r="O62" s="90">
        <v>14.853494000000001</v>
      </c>
      <c r="P62" s="102">
        <v>4861800</v>
      </c>
      <c r="Q62" s="90"/>
      <c r="R62" s="90">
        <v>722.14718438</v>
      </c>
      <c r="S62" s="91">
        <v>5.2900826269677327E-4</v>
      </c>
      <c r="T62" s="91">
        <f t="shared" si="0"/>
        <v>4.8377167553987216E-3</v>
      </c>
      <c r="U62" s="91">
        <f>R62/'סכום נכסי הקרן'!$C$42</f>
        <v>9.0651708760106878E-4</v>
      </c>
    </row>
    <row r="63" spans="2:21">
      <c r="B63" s="86" t="s">
        <v>430</v>
      </c>
      <c r="C63" s="87" t="s">
        <v>431</v>
      </c>
      <c r="D63" s="88" t="s">
        <v>117</v>
      </c>
      <c r="E63" s="88" t="s">
        <v>304</v>
      </c>
      <c r="F63" s="87" t="s">
        <v>432</v>
      </c>
      <c r="G63" s="88" t="s">
        <v>338</v>
      </c>
      <c r="H63" s="87" t="s">
        <v>388</v>
      </c>
      <c r="I63" s="87" t="s">
        <v>127</v>
      </c>
      <c r="J63" s="101"/>
      <c r="K63" s="90">
        <v>2.8699999999777059</v>
      </c>
      <c r="L63" s="88" t="s">
        <v>129</v>
      </c>
      <c r="M63" s="89">
        <v>3.7000000000000005E-2</v>
      </c>
      <c r="N63" s="89">
        <v>1.9599999999931398E-2</v>
      </c>
      <c r="O63" s="90">
        <v>46312.621577999998</v>
      </c>
      <c r="P63" s="102">
        <v>113.32</v>
      </c>
      <c r="Q63" s="90"/>
      <c r="R63" s="90">
        <v>52.481462991000008</v>
      </c>
      <c r="S63" s="91">
        <v>1.026620757274891E-4</v>
      </c>
      <c r="T63" s="91">
        <f t="shared" si="0"/>
        <v>3.5157715539301931E-4</v>
      </c>
      <c r="U63" s="91">
        <f>R63/'סכום נכסי הקרן'!$C$42</f>
        <v>6.5880396701249269E-5</v>
      </c>
    </row>
    <row r="64" spans="2:21">
      <c r="B64" s="86" t="s">
        <v>433</v>
      </c>
      <c r="C64" s="87" t="s">
        <v>434</v>
      </c>
      <c r="D64" s="88" t="s">
        <v>117</v>
      </c>
      <c r="E64" s="88" t="s">
        <v>304</v>
      </c>
      <c r="F64" s="87" t="s">
        <v>432</v>
      </c>
      <c r="G64" s="88" t="s">
        <v>338</v>
      </c>
      <c r="H64" s="87" t="s">
        <v>396</v>
      </c>
      <c r="I64" s="87" t="s">
        <v>308</v>
      </c>
      <c r="J64" s="101"/>
      <c r="K64" s="90">
        <v>1.6199999999998651</v>
      </c>
      <c r="L64" s="88" t="s">
        <v>129</v>
      </c>
      <c r="M64" s="89">
        <v>2.8500000000000001E-2</v>
      </c>
      <c r="N64" s="89">
        <v>1.7399999999997303E-2</v>
      </c>
      <c r="O64" s="90">
        <v>527523.31758300005</v>
      </c>
      <c r="P64" s="102">
        <v>112.51</v>
      </c>
      <c r="Q64" s="90"/>
      <c r="R64" s="90">
        <v>593.51647028400009</v>
      </c>
      <c r="S64" s="91">
        <v>9.2290508508371396E-4</v>
      </c>
      <c r="T64" s="91">
        <f t="shared" si="0"/>
        <v>3.9760102026336099E-3</v>
      </c>
      <c r="U64" s="91">
        <f>R64/'סכום נכסי הקרן'!$C$42</f>
        <v>7.4504593207968606E-4</v>
      </c>
    </row>
    <row r="65" spans="2:21">
      <c r="B65" s="86" t="s">
        <v>435</v>
      </c>
      <c r="C65" s="87" t="s">
        <v>436</v>
      </c>
      <c r="D65" s="88" t="s">
        <v>117</v>
      </c>
      <c r="E65" s="88" t="s">
        <v>304</v>
      </c>
      <c r="F65" s="87" t="s">
        <v>432</v>
      </c>
      <c r="G65" s="88" t="s">
        <v>338</v>
      </c>
      <c r="H65" s="87" t="s">
        <v>388</v>
      </c>
      <c r="I65" s="87" t="s">
        <v>127</v>
      </c>
      <c r="J65" s="101"/>
      <c r="K65" s="90">
        <v>4.7900000000200329</v>
      </c>
      <c r="L65" s="88" t="s">
        <v>129</v>
      </c>
      <c r="M65" s="89">
        <v>2.81E-2</v>
      </c>
      <c r="N65" s="89">
        <v>2.5300000000084345E-2</v>
      </c>
      <c r="O65" s="90">
        <v>68600.943463999996</v>
      </c>
      <c r="P65" s="102">
        <v>110.61</v>
      </c>
      <c r="Q65" s="90"/>
      <c r="R65" s="90">
        <v>75.879503912000004</v>
      </c>
      <c r="S65" s="91">
        <v>7.2255115890977579E-5</v>
      </c>
      <c r="T65" s="91">
        <f t="shared" si="0"/>
        <v>5.0832234121578009E-4</v>
      </c>
      <c r="U65" s="91">
        <f>R65/'סכום נכסי הקרן'!$C$42</f>
        <v>9.5252143029507863E-5</v>
      </c>
    </row>
    <row r="66" spans="2:21">
      <c r="B66" s="86" t="s">
        <v>437</v>
      </c>
      <c r="C66" s="87" t="s">
        <v>438</v>
      </c>
      <c r="D66" s="88" t="s">
        <v>117</v>
      </c>
      <c r="E66" s="88" t="s">
        <v>304</v>
      </c>
      <c r="F66" s="87" t="s">
        <v>432</v>
      </c>
      <c r="G66" s="88" t="s">
        <v>338</v>
      </c>
      <c r="H66" s="87" t="s">
        <v>396</v>
      </c>
      <c r="I66" s="87" t="s">
        <v>308</v>
      </c>
      <c r="J66" s="101"/>
      <c r="K66" s="90">
        <v>3.2300000000149724</v>
      </c>
      <c r="L66" s="88" t="s">
        <v>129</v>
      </c>
      <c r="M66" s="89">
        <v>2.4E-2</v>
      </c>
      <c r="N66" s="89">
        <v>2.2300000000060067E-2</v>
      </c>
      <c r="O66" s="90">
        <v>101646.771116</v>
      </c>
      <c r="P66" s="102">
        <v>109.73</v>
      </c>
      <c r="Q66" s="90"/>
      <c r="R66" s="90">
        <v>111.536993971</v>
      </c>
      <c r="S66" s="91">
        <v>1.6487052452570831E-4</v>
      </c>
      <c r="T66" s="91">
        <f t="shared" si="0"/>
        <v>7.4719447261097256E-4</v>
      </c>
      <c r="U66" s="91">
        <f>R66/'סכום נכסי הקרן'!$C$42</f>
        <v>1.4001327308528816E-4</v>
      </c>
    </row>
    <row r="67" spans="2:21">
      <c r="B67" s="86" t="s">
        <v>439</v>
      </c>
      <c r="C67" s="87" t="s">
        <v>440</v>
      </c>
      <c r="D67" s="88" t="s">
        <v>117</v>
      </c>
      <c r="E67" s="88" t="s">
        <v>304</v>
      </c>
      <c r="F67" s="87" t="s">
        <v>432</v>
      </c>
      <c r="G67" s="88" t="s">
        <v>338</v>
      </c>
      <c r="H67" s="87" t="s">
        <v>388</v>
      </c>
      <c r="I67" s="87" t="s">
        <v>127</v>
      </c>
      <c r="J67" s="101"/>
      <c r="K67" s="90">
        <v>4.3900000000037673</v>
      </c>
      <c r="L67" s="88" t="s">
        <v>129</v>
      </c>
      <c r="M67" s="89">
        <v>2.6000000000000002E-2</v>
      </c>
      <c r="N67" s="89">
        <v>2.3100000000013696E-2</v>
      </c>
      <c r="O67" s="90">
        <v>531909.55558699998</v>
      </c>
      <c r="P67" s="102">
        <v>109.79</v>
      </c>
      <c r="Q67" s="90"/>
      <c r="R67" s="90">
        <v>583.98349982000002</v>
      </c>
      <c r="S67" s="91">
        <v>1.0333148307193015E-3</v>
      </c>
      <c r="T67" s="91">
        <f t="shared" si="0"/>
        <v>3.9121481369218825E-3</v>
      </c>
      <c r="U67" s="91">
        <f>R67/'סכום נכסי הקרן'!$C$42</f>
        <v>7.330791186542045E-4</v>
      </c>
    </row>
    <row r="68" spans="2:21">
      <c r="B68" s="86" t="s">
        <v>441</v>
      </c>
      <c r="C68" s="87" t="s">
        <v>442</v>
      </c>
      <c r="D68" s="88" t="s">
        <v>117</v>
      </c>
      <c r="E68" s="88" t="s">
        <v>304</v>
      </c>
      <c r="F68" s="87" t="s">
        <v>432</v>
      </c>
      <c r="G68" s="88" t="s">
        <v>338</v>
      </c>
      <c r="H68" s="87" t="s">
        <v>388</v>
      </c>
      <c r="I68" s="87" t="s">
        <v>127</v>
      </c>
      <c r="J68" s="101"/>
      <c r="K68" s="90">
        <v>7.1599999999957316</v>
      </c>
      <c r="L68" s="88" t="s">
        <v>129</v>
      </c>
      <c r="M68" s="89">
        <v>3.4999999999999996E-3</v>
      </c>
      <c r="N68" s="89">
        <v>2.8299999999982211E-2</v>
      </c>
      <c r="O68" s="90">
        <v>796001.80064200005</v>
      </c>
      <c r="P68" s="102">
        <v>88.29</v>
      </c>
      <c r="Q68" s="90"/>
      <c r="R68" s="90">
        <v>702.79000477500006</v>
      </c>
      <c r="S68" s="91">
        <v>7.7532693265580047E-4</v>
      </c>
      <c r="T68" s="91">
        <f t="shared" si="0"/>
        <v>4.7080415947972588E-3</v>
      </c>
      <c r="U68" s="91">
        <f>R68/'סכום נכסי הקרן'!$C$42</f>
        <v>8.8221786652917483E-4</v>
      </c>
    </row>
    <row r="69" spans="2:21">
      <c r="B69" s="86" t="s">
        <v>443</v>
      </c>
      <c r="C69" s="87" t="s">
        <v>444</v>
      </c>
      <c r="D69" s="88" t="s">
        <v>117</v>
      </c>
      <c r="E69" s="88" t="s">
        <v>304</v>
      </c>
      <c r="F69" s="87" t="s">
        <v>445</v>
      </c>
      <c r="G69" s="88" t="s">
        <v>338</v>
      </c>
      <c r="H69" s="87" t="s">
        <v>396</v>
      </c>
      <c r="I69" s="87" t="s">
        <v>308</v>
      </c>
      <c r="J69" s="101"/>
      <c r="K69" s="90">
        <v>0.76999999999991897</v>
      </c>
      <c r="L69" s="88" t="s">
        <v>129</v>
      </c>
      <c r="M69" s="89">
        <v>4.9000000000000002E-2</v>
      </c>
      <c r="N69" s="89">
        <v>1.3299999999976489E-2</v>
      </c>
      <c r="O69" s="90">
        <v>106888.522794</v>
      </c>
      <c r="P69" s="102">
        <v>115.39</v>
      </c>
      <c r="Q69" s="90"/>
      <c r="R69" s="90">
        <v>123.33866601299999</v>
      </c>
      <c r="S69" s="91">
        <v>8.0365706078574151E-4</v>
      </c>
      <c r="T69" s="91">
        <f t="shared" si="0"/>
        <v>8.2625473596756435E-4</v>
      </c>
      <c r="U69" s="91">
        <f>R69/'סכום נכסי הקרן'!$C$42</f>
        <v>1.5482800559376138E-4</v>
      </c>
    </row>
    <row r="70" spans="2:21">
      <c r="B70" s="86" t="s">
        <v>446</v>
      </c>
      <c r="C70" s="87" t="s">
        <v>447</v>
      </c>
      <c r="D70" s="88" t="s">
        <v>117</v>
      </c>
      <c r="E70" s="88" t="s">
        <v>304</v>
      </c>
      <c r="F70" s="87" t="s">
        <v>445</v>
      </c>
      <c r="G70" s="88" t="s">
        <v>338</v>
      </c>
      <c r="H70" s="87" t="s">
        <v>396</v>
      </c>
      <c r="I70" s="87" t="s">
        <v>308</v>
      </c>
      <c r="J70" s="101"/>
      <c r="K70" s="90">
        <v>3.8600000000019876</v>
      </c>
      <c r="L70" s="88" t="s">
        <v>129</v>
      </c>
      <c r="M70" s="89">
        <v>2.35E-2</v>
      </c>
      <c r="N70" s="89">
        <v>2.180000000000994E-2</v>
      </c>
      <c r="O70" s="90">
        <v>947025.35208400001</v>
      </c>
      <c r="P70" s="102">
        <v>110.48</v>
      </c>
      <c r="Q70" s="90"/>
      <c r="R70" s="90">
        <v>1046.2736349219999</v>
      </c>
      <c r="S70" s="91">
        <v>1.2751756127789649E-3</v>
      </c>
      <c r="T70" s="91">
        <f t="shared" si="0"/>
        <v>7.0090635314734393E-3</v>
      </c>
      <c r="U70" s="91">
        <f>R70/'סכום נכסי הקרן'!$C$42</f>
        <v>1.3133955914784608E-3</v>
      </c>
    </row>
    <row r="71" spans="2:21">
      <c r="B71" s="86" t="s">
        <v>448</v>
      </c>
      <c r="C71" s="87" t="s">
        <v>449</v>
      </c>
      <c r="D71" s="88" t="s">
        <v>117</v>
      </c>
      <c r="E71" s="88" t="s">
        <v>304</v>
      </c>
      <c r="F71" s="87" t="s">
        <v>445</v>
      </c>
      <c r="G71" s="88" t="s">
        <v>338</v>
      </c>
      <c r="H71" s="87" t="s">
        <v>396</v>
      </c>
      <c r="I71" s="87" t="s">
        <v>308</v>
      </c>
      <c r="J71" s="101"/>
      <c r="K71" s="90">
        <v>2.4300000000009674</v>
      </c>
      <c r="L71" s="88" t="s">
        <v>129</v>
      </c>
      <c r="M71" s="89">
        <v>1.7600000000000001E-2</v>
      </c>
      <c r="N71" s="89">
        <v>1.830000000000755E-2</v>
      </c>
      <c r="O71" s="90">
        <v>842806.57351900009</v>
      </c>
      <c r="P71" s="102">
        <v>109.32</v>
      </c>
      <c r="Q71" s="90">
        <v>19.082251381000003</v>
      </c>
      <c r="R71" s="90">
        <v>940.43839756299997</v>
      </c>
      <c r="S71" s="91">
        <v>6.309489932104607E-4</v>
      </c>
      <c r="T71" s="91">
        <f t="shared" si="0"/>
        <v>6.3000655430331554E-3</v>
      </c>
      <c r="U71" s="91">
        <f>R71/'סכום נכסי הקרן'!$C$42</f>
        <v>1.1805397786864757E-3</v>
      </c>
    </row>
    <row r="72" spans="2:21">
      <c r="B72" s="86" t="s">
        <v>450</v>
      </c>
      <c r="C72" s="87" t="s">
        <v>451</v>
      </c>
      <c r="D72" s="88" t="s">
        <v>117</v>
      </c>
      <c r="E72" s="88" t="s">
        <v>304</v>
      </c>
      <c r="F72" s="87" t="s">
        <v>445</v>
      </c>
      <c r="G72" s="88" t="s">
        <v>338</v>
      </c>
      <c r="H72" s="87" t="s">
        <v>396</v>
      </c>
      <c r="I72" s="87" t="s">
        <v>308</v>
      </c>
      <c r="J72" s="101"/>
      <c r="K72" s="90">
        <v>0.40999942824379471</v>
      </c>
      <c r="L72" s="88" t="s">
        <v>129</v>
      </c>
      <c r="M72" s="89">
        <v>5.8499999999999996E-2</v>
      </c>
      <c r="N72" s="89">
        <v>1.3999999999999999E-2</v>
      </c>
      <c r="O72" s="90">
        <v>1.6788000000000001E-2</v>
      </c>
      <c r="P72" s="102">
        <v>119.5</v>
      </c>
      <c r="Q72" s="90"/>
      <c r="R72" s="90">
        <v>2.0064999999999998E-5</v>
      </c>
      <c r="S72" s="91">
        <v>1.4064183410623791E-10</v>
      </c>
      <c r="T72" s="91">
        <f t="shared" si="0"/>
        <v>1.3441690114794787E-10</v>
      </c>
      <c r="U72" s="91">
        <f>R72/'סכום נכסי הקרן'!$C$42</f>
        <v>2.5187753627166532E-11</v>
      </c>
    </row>
    <row r="73" spans="2:21">
      <c r="B73" s="86" t="s">
        <v>452</v>
      </c>
      <c r="C73" s="87" t="s">
        <v>453</v>
      </c>
      <c r="D73" s="88" t="s">
        <v>117</v>
      </c>
      <c r="E73" s="88" t="s">
        <v>304</v>
      </c>
      <c r="F73" s="87" t="s">
        <v>445</v>
      </c>
      <c r="G73" s="88" t="s">
        <v>338</v>
      </c>
      <c r="H73" s="87" t="s">
        <v>396</v>
      </c>
      <c r="I73" s="87" t="s">
        <v>308</v>
      </c>
      <c r="J73" s="101"/>
      <c r="K73" s="90">
        <v>3.1000000000009726</v>
      </c>
      <c r="L73" s="88" t="s">
        <v>129</v>
      </c>
      <c r="M73" s="89">
        <v>2.1499999999999998E-2</v>
      </c>
      <c r="N73" s="89">
        <v>2.2000000000010612E-2</v>
      </c>
      <c r="O73" s="90">
        <v>1027646.411908</v>
      </c>
      <c r="P73" s="102">
        <v>110.05</v>
      </c>
      <c r="Q73" s="90"/>
      <c r="R73" s="90">
        <v>1130.9249048689999</v>
      </c>
      <c r="S73" s="91">
        <v>8.3176932209815685E-4</v>
      </c>
      <c r="T73" s="91">
        <f t="shared" si="0"/>
        <v>7.5761485743099282E-3</v>
      </c>
      <c r="U73" s="91">
        <f>R73/'סכום נכסי הקרן'!$C$42</f>
        <v>1.419659001976931E-3</v>
      </c>
    </row>
    <row r="74" spans="2:21">
      <c r="B74" s="86" t="s">
        <v>454</v>
      </c>
      <c r="C74" s="87" t="s">
        <v>455</v>
      </c>
      <c r="D74" s="88" t="s">
        <v>117</v>
      </c>
      <c r="E74" s="88" t="s">
        <v>304</v>
      </c>
      <c r="F74" s="87" t="s">
        <v>445</v>
      </c>
      <c r="G74" s="88" t="s">
        <v>338</v>
      </c>
      <c r="H74" s="87" t="s">
        <v>396</v>
      </c>
      <c r="I74" s="87" t="s">
        <v>308</v>
      </c>
      <c r="J74" s="101"/>
      <c r="K74" s="90">
        <v>4.6699999999995976</v>
      </c>
      <c r="L74" s="88" t="s">
        <v>129</v>
      </c>
      <c r="M74" s="89">
        <v>2.2499999999999999E-2</v>
      </c>
      <c r="N74" s="89">
        <v>2.6199999999994436E-2</v>
      </c>
      <c r="O74" s="90">
        <v>1120911.3577079999</v>
      </c>
      <c r="P74" s="102">
        <v>107.42</v>
      </c>
      <c r="Q74" s="90">
        <v>89.256651606999995</v>
      </c>
      <c r="R74" s="90">
        <v>1293.339632056</v>
      </c>
      <c r="S74" s="91">
        <v>1.1242626480558278E-3</v>
      </c>
      <c r="T74" s="91">
        <f t="shared" si="0"/>
        <v>8.6641766993667893E-3</v>
      </c>
      <c r="U74" s="91">
        <f>R74/'סכום נכסי הקרן'!$C$42</f>
        <v>1.6235394970583975E-3</v>
      </c>
    </row>
    <row r="75" spans="2:21">
      <c r="B75" s="86" t="s">
        <v>456</v>
      </c>
      <c r="C75" s="87" t="s">
        <v>457</v>
      </c>
      <c r="D75" s="88" t="s">
        <v>117</v>
      </c>
      <c r="E75" s="88" t="s">
        <v>304</v>
      </c>
      <c r="F75" s="87" t="s">
        <v>445</v>
      </c>
      <c r="G75" s="88" t="s">
        <v>338</v>
      </c>
      <c r="H75" s="87" t="s">
        <v>396</v>
      </c>
      <c r="I75" s="87" t="s">
        <v>308</v>
      </c>
      <c r="J75" s="101"/>
      <c r="K75" s="90">
        <v>5.1100000000001264</v>
      </c>
      <c r="L75" s="88" t="s">
        <v>129</v>
      </c>
      <c r="M75" s="89">
        <v>6.5000000000000006E-3</v>
      </c>
      <c r="N75" s="89">
        <v>2.3400000000013462E-2</v>
      </c>
      <c r="O75" s="90">
        <v>473986.956519</v>
      </c>
      <c r="P75" s="102">
        <v>98.81</v>
      </c>
      <c r="Q75" s="90">
        <v>7.1003284990000006</v>
      </c>
      <c r="R75" s="90">
        <v>475.44684025399999</v>
      </c>
      <c r="S75" s="91">
        <v>1.2740142846223404E-3</v>
      </c>
      <c r="T75" s="91">
        <f t="shared" si="0"/>
        <v>3.1850531237242003E-3</v>
      </c>
      <c r="U75" s="91">
        <f>R75/'סכום נכסי הקרן'!$C$42</f>
        <v>5.9683218914191659E-4</v>
      </c>
    </row>
    <row r="76" spans="2:21">
      <c r="B76" s="86" t="s">
        <v>458</v>
      </c>
      <c r="C76" s="87" t="s">
        <v>459</v>
      </c>
      <c r="D76" s="88" t="s">
        <v>117</v>
      </c>
      <c r="E76" s="88" t="s">
        <v>304</v>
      </c>
      <c r="F76" s="87" t="s">
        <v>445</v>
      </c>
      <c r="G76" s="88" t="s">
        <v>338</v>
      </c>
      <c r="H76" s="87" t="s">
        <v>396</v>
      </c>
      <c r="I76" s="87" t="s">
        <v>308</v>
      </c>
      <c r="J76" s="101"/>
      <c r="K76" s="90">
        <v>5.8200000004170667</v>
      </c>
      <c r="L76" s="88" t="s">
        <v>129</v>
      </c>
      <c r="M76" s="89">
        <v>1.43E-2</v>
      </c>
      <c r="N76" s="89">
        <v>2.6300000002034158E-2</v>
      </c>
      <c r="O76" s="90">
        <v>7618.2623579999999</v>
      </c>
      <c r="P76" s="102">
        <v>100.69</v>
      </c>
      <c r="Q76" s="90"/>
      <c r="R76" s="90">
        <v>7.8164823070000011</v>
      </c>
      <c r="S76" s="91">
        <v>1.8933411020659124E-5</v>
      </c>
      <c r="T76" s="91">
        <f t="shared" ref="T76:T139" si="1">IFERROR(R76/$R$11,0)</f>
        <v>5.2363186124331056E-5</v>
      </c>
      <c r="U76" s="91">
        <f>R76/'סכום נכסי הקרן'!$C$42</f>
        <v>9.8120922292460657E-6</v>
      </c>
    </row>
    <row r="77" spans="2:21">
      <c r="B77" s="86" t="s">
        <v>460</v>
      </c>
      <c r="C77" s="87" t="s">
        <v>461</v>
      </c>
      <c r="D77" s="88" t="s">
        <v>117</v>
      </c>
      <c r="E77" s="88" t="s">
        <v>304</v>
      </c>
      <c r="F77" s="87" t="s">
        <v>445</v>
      </c>
      <c r="G77" s="88" t="s">
        <v>338</v>
      </c>
      <c r="H77" s="87" t="s">
        <v>396</v>
      </c>
      <c r="I77" s="87" t="s">
        <v>308</v>
      </c>
      <c r="J77" s="101"/>
      <c r="K77" s="90">
        <v>6.5999999999989605</v>
      </c>
      <c r="L77" s="88" t="s">
        <v>129</v>
      </c>
      <c r="M77" s="89">
        <v>2.5000000000000001E-3</v>
      </c>
      <c r="N77" s="89">
        <v>2.5099999999999484E-2</v>
      </c>
      <c r="O77" s="90">
        <v>1027797.0936887555</v>
      </c>
      <c r="P77" s="102">
        <v>91.26</v>
      </c>
      <c r="Q77" s="90">
        <v>24.485708987409598</v>
      </c>
      <c r="R77" s="90">
        <v>962.45333665500004</v>
      </c>
      <c r="S77" s="91">
        <v>7.9167965150579679E-4</v>
      </c>
      <c r="T77" s="91">
        <f t="shared" si="1"/>
        <v>6.4475452286403062E-3</v>
      </c>
      <c r="U77" s="91">
        <f>R77/'סכום נכסי הקרן'!$C$42</f>
        <v>1.2081753063199856E-3</v>
      </c>
    </row>
    <row r="78" spans="2:21">
      <c r="B78" s="86" t="s">
        <v>462</v>
      </c>
      <c r="C78" s="87" t="s">
        <v>463</v>
      </c>
      <c r="D78" s="88" t="s">
        <v>117</v>
      </c>
      <c r="E78" s="88" t="s">
        <v>304</v>
      </c>
      <c r="F78" s="87" t="s">
        <v>346</v>
      </c>
      <c r="G78" s="88" t="s">
        <v>312</v>
      </c>
      <c r="H78" s="87" t="s">
        <v>388</v>
      </c>
      <c r="I78" s="87" t="s">
        <v>127</v>
      </c>
      <c r="J78" s="101"/>
      <c r="K78" s="90">
        <v>0.32999999999985208</v>
      </c>
      <c r="L78" s="88" t="s">
        <v>129</v>
      </c>
      <c r="M78" s="89">
        <v>1.4199999999999999E-2</v>
      </c>
      <c r="N78" s="89">
        <v>3.0200000000018736E-2</v>
      </c>
      <c r="O78" s="90">
        <v>18.566867999999999</v>
      </c>
      <c r="P78" s="102">
        <v>5462000</v>
      </c>
      <c r="Q78" s="90"/>
      <c r="R78" s="90">
        <v>1014.1223049549999</v>
      </c>
      <c r="S78" s="91">
        <v>8.76084933704525E-4</v>
      </c>
      <c r="T78" s="91">
        <f t="shared" si="1"/>
        <v>6.7936794227293927E-3</v>
      </c>
      <c r="U78" s="91">
        <f>R78/'סכום נכסי הקרן'!$C$42</f>
        <v>1.2730357719920649E-3</v>
      </c>
    </row>
    <row r="79" spans="2:21">
      <c r="B79" s="86" t="s">
        <v>464</v>
      </c>
      <c r="C79" s="87" t="s">
        <v>465</v>
      </c>
      <c r="D79" s="88" t="s">
        <v>117</v>
      </c>
      <c r="E79" s="88" t="s">
        <v>304</v>
      </c>
      <c r="F79" s="87" t="s">
        <v>346</v>
      </c>
      <c r="G79" s="88" t="s">
        <v>312</v>
      </c>
      <c r="H79" s="87" t="s">
        <v>388</v>
      </c>
      <c r="I79" s="87" t="s">
        <v>127</v>
      </c>
      <c r="J79" s="101"/>
      <c r="K79" s="90">
        <v>1</v>
      </c>
      <c r="L79" s="88" t="s">
        <v>129</v>
      </c>
      <c r="M79" s="89">
        <v>1.5900000000000001E-2</v>
      </c>
      <c r="N79" s="89">
        <v>2.2599999999992782E-2</v>
      </c>
      <c r="O79" s="90">
        <v>14.486798999999998</v>
      </c>
      <c r="P79" s="102">
        <v>5355000</v>
      </c>
      <c r="Q79" s="90"/>
      <c r="R79" s="90">
        <v>775.76807125599998</v>
      </c>
      <c r="S79" s="91">
        <v>9.6772204408817621E-4</v>
      </c>
      <c r="T79" s="91">
        <f t="shared" si="1"/>
        <v>5.1969269946549679E-3</v>
      </c>
      <c r="U79" s="91">
        <f>R79/'סכום נכסי הקרן'!$C$42</f>
        <v>9.7382781214145524E-4</v>
      </c>
    </row>
    <row r="80" spans="2:21">
      <c r="B80" s="86" t="s">
        <v>466</v>
      </c>
      <c r="C80" s="87" t="s">
        <v>467</v>
      </c>
      <c r="D80" s="88" t="s">
        <v>117</v>
      </c>
      <c r="E80" s="88" t="s">
        <v>304</v>
      </c>
      <c r="F80" s="87" t="s">
        <v>346</v>
      </c>
      <c r="G80" s="88" t="s">
        <v>312</v>
      </c>
      <c r="H80" s="87" t="s">
        <v>388</v>
      </c>
      <c r="I80" s="87" t="s">
        <v>127</v>
      </c>
      <c r="J80" s="101"/>
      <c r="K80" s="90">
        <v>3.2300000000006985</v>
      </c>
      <c r="L80" s="88" t="s">
        <v>129</v>
      </c>
      <c r="M80" s="89">
        <v>2.5899999999999999E-2</v>
      </c>
      <c r="N80" s="89">
        <v>2.8100000000007151E-2</v>
      </c>
      <c r="O80" s="90">
        <v>22.939364999999999</v>
      </c>
      <c r="P80" s="102">
        <v>5428111</v>
      </c>
      <c r="Q80" s="90"/>
      <c r="R80" s="90">
        <v>1245.1741906310001</v>
      </c>
      <c r="S80" s="91">
        <v>1.0859899162050843E-3</v>
      </c>
      <c r="T80" s="91">
        <f t="shared" si="1"/>
        <v>8.3415128878157555E-3</v>
      </c>
      <c r="U80" s="91">
        <f>R80/'סכום נכסי הקרן'!$C$42</f>
        <v>1.5630770364575193E-3</v>
      </c>
    </row>
    <row r="81" spans="2:21">
      <c r="B81" s="86" t="s">
        <v>468</v>
      </c>
      <c r="C81" s="87" t="s">
        <v>469</v>
      </c>
      <c r="D81" s="88" t="s">
        <v>117</v>
      </c>
      <c r="E81" s="88" t="s">
        <v>304</v>
      </c>
      <c r="F81" s="87" t="s">
        <v>346</v>
      </c>
      <c r="G81" s="88" t="s">
        <v>312</v>
      </c>
      <c r="H81" s="87" t="s">
        <v>388</v>
      </c>
      <c r="I81" s="87" t="s">
        <v>127</v>
      </c>
      <c r="J81" s="101"/>
      <c r="K81" s="90">
        <v>2.1999999999993851</v>
      </c>
      <c r="L81" s="88" t="s">
        <v>129</v>
      </c>
      <c r="M81" s="89">
        <v>2.0199999999999999E-2</v>
      </c>
      <c r="N81" s="89">
        <v>2.4900000000006455E-2</v>
      </c>
      <c r="O81" s="90">
        <v>12.012763999999999</v>
      </c>
      <c r="P81" s="102">
        <v>5415800</v>
      </c>
      <c r="Q81" s="90"/>
      <c r="R81" s="90">
        <v>650.58722544199998</v>
      </c>
      <c r="S81" s="91">
        <v>5.7081320978854828E-4</v>
      </c>
      <c r="T81" s="91">
        <f t="shared" si="1"/>
        <v>4.3583313615925736E-3</v>
      </c>
      <c r="U81" s="91">
        <f>R81/'סכום נכסי הקרן'!$C$42</f>
        <v>8.1668730363393697E-4</v>
      </c>
    </row>
    <row r="82" spans="2:21">
      <c r="B82" s="86" t="s">
        <v>470</v>
      </c>
      <c r="C82" s="87" t="s">
        <v>471</v>
      </c>
      <c r="D82" s="88" t="s">
        <v>117</v>
      </c>
      <c r="E82" s="88" t="s">
        <v>304</v>
      </c>
      <c r="F82" s="87" t="s">
        <v>343</v>
      </c>
      <c r="G82" s="88" t="s">
        <v>312</v>
      </c>
      <c r="H82" s="87" t="s">
        <v>388</v>
      </c>
      <c r="I82" s="87" t="s">
        <v>127</v>
      </c>
      <c r="J82" s="101"/>
      <c r="K82" s="90">
        <v>3.4599999999932285</v>
      </c>
      <c r="L82" s="88" t="s">
        <v>129</v>
      </c>
      <c r="M82" s="89">
        <v>2.9700000000000001E-2</v>
      </c>
      <c r="N82" s="89">
        <v>2.9099999999941693E-2</v>
      </c>
      <c r="O82" s="90">
        <v>3.8944009999999998</v>
      </c>
      <c r="P82" s="102">
        <v>5460401</v>
      </c>
      <c r="Q82" s="90"/>
      <c r="R82" s="90">
        <v>212.64989146399998</v>
      </c>
      <c r="S82" s="91">
        <v>2.7817149999999997E-4</v>
      </c>
      <c r="T82" s="91">
        <f t="shared" si="1"/>
        <v>1.4245571612279257E-3</v>
      </c>
      <c r="U82" s="91">
        <f>R82/'סכום נכסי הקרן'!$C$42</f>
        <v>2.6694109519257093E-4</v>
      </c>
    </row>
    <row r="83" spans="2:21">
      <c r="B83" s="86" t="s">
        <v>472</v>
      </c>
      <c r="C83" s="87" t="s">
        <v>473</v>
      </c>
      <c r="D83" s="88" t="s">
        <v>117</v>
      </c>
      <c r="E83" s="88" t="s">
        <v>304</v>
      </c>
      <c r="F83" s="87" t="s">
        <v>343</v>
      </c>
      <c r="G83" s="88" t="s">
        <v>312</v>
      </c>
      <c r="H83" s="87" t="s">
        <v>388</v>
      </c>
      <c r="I83" s="87" t="s">
        <v>127</v>
      </c>
      <c r="J83" s="101"/>
      <c r="K83" s="90">
        <v>5.0699999999962202</v>
      </c>
      <c r="L83" s="88" t="s">
        <v>129</v>
      </c>
      <c r="M83" s="89">
        <v>8.3999999999999995E-3</v>
      </c>
      <c r="N83" s="89">
        <v>3.2699999999976456E-2</v>
      </c>
      <c r="O83" s="90">
        <v>6.0017399999999999</v>
      </c>
      <c r="P83" s="102">
        <v>4672001</v>
      </c>
      <c r="Q83" s="90"/>
      <c r="R83" s="90">
        <v>280.40136105800002</v>
      </c>
      <c r="S83" s="91">
        <v>7.5465107506601282E-4</v>
      </c>
      <c r="T83" s="91">
        <f t="shared" si="1"/>
        <v>1.8784292066326054E-3</v>
      </c>
      <c r="U83" s="91">
        <f>R83/'סכום נכסי הקרן'!$C$42</f>
        <v>3.5199005228263509E-4</v>
      </c>
    </row>
    <row r="84" spans="2:21">
      <c r="B84" s="86" t="s">
        <v>474</v>
      </c>
      <c r="C84" s="87" t="s">
        <v>475</v>
      </c>
      <c r="D84" s="88" t="s">
        <v>117</v>
      </c>
      <c r="E84" s="88" t="s">
        <v>304</v>
      </c>
      <c r="F84" s="87" t="s">
        <v>343</v>
      </c>
      <c r="G84" s="88" t="s">
        <v>312</v>
      </c>
      <c r="H84" s="87" t="s">
        <v>388</v>
      </c>
      <c r="I84" s="87" t="s">
        <v>127</v>
      </c>
      <c r="J84" s="101"/>
      <c r="K84" s="90">
        <v>5.4799999999966982</v>
      </c>
      <c r="L84" s="88" t="s">
        <v>129</v>
      </c>
      <c r="M84" s="89">
        <v>3.0899999999999997E-2</v>
      </c>
      <c r="N84" s="89">
        <v>3.4499999999970825E-2</v>
      </c>
      <c r="O84" s="90">
        <v>14.277920999999999</v>
      </c>
      <c r="P84" s="102">
        <v>4921002</v>
      </c>
      <c r="Q84" s="90"/>
      <c r="R84" s="90">
        <v>702.61678690899998</v>
      </c>
      <c r="S84" s="91">
        <v>7.514695263157894E-4</v>
      </c>
      <c r="T84" s="91">
        <f t="shared" si="1"/>
        <v>4.7068811956559086E-3</v>
      </c>
      <c r="U84" s="91">
        <f>R84/'סכום נכסי הקרן'!$C$42</f>
        <v>8.8200042476826611E-4</v>
      </c>
    </row>
    <row r="85" spans="2:21">
      <c r="B85" s="86" t="s">
        <v>476</v>
      </c>
      <c r="C85" s="87" t="s">
        <v>477</v>
      </c>
      <c r="D85" s="88" t="s">
        <v>117</v>
      </c>
      <c r="E85" s="88" t="s">
        <v>304</v>
      </c>
      <c r="F85" s="87" t="s">
        <v>478</v>
      </c>
      <c r="G85" s="88" t="s">
        <v>338</v>
      </c>
      <c r="H85" s="87" t="s">
        <v>396</v>
      </c>
      <c r="I85" s="87" t="s">
        <v>308</v>
      </c>
      <c r="J85" s="101"/>
      <c r="K85" s="90">
        <v>3.7099999999994289</v>
      </c>
      <c r="L85" s="88" t="s">
        <v>129</v>
      </c>
      <c r="M85" s="89">
        <v>1.4199999999999999E-2</v>
      </c>
      <c r="N85" s="89">
        <v>2.1699999999991618E-2</v>
      </c>
      <c r="O85" s="90">
        <v>783163.53064400004</v>
      </c>
      <c r="P85" s="102">
        <v>105.14</v>
      </c>
      <c r="Q85" s="90"/>
      <c r="R85" s="90">
        <v>823.41808895700001</v>
      </c>
      <c r="S85" s="91">
        <v>8.1342375070545241E-4</v>
      </c>
      <c r="T85" s="91">
        <f t="shared" si="1"/>
        <v>5.5161379450169561E-3</v>
      </c>
      <c r="U85" s="91">
        <f>R85/'סכום נכסי הקרן'!$C$42</f>
        <v>1.0336432572539851E-3</v>
      </c>
    </row>
    <row r="86" spans="2:21">
      <c r="B86" s="86" t="s">
        <v>479</v>
      </c>
      <c r="C86" s="87" t="s">
        <v>480</v>
      </c>
      <c r="D86" s="88" t="s">
        <v>117</v>
      </c>
      <c r="E86" s="88" t="s">
        <v>304</v>
      </c>
      <c r="F86" s="87" t="s">
        <v>481</v>
      </c>
      <c r="G86" s="88" t="s">
        <v>338</v>
      </c>
      <c r="H86" s="87" t="s">
        <v>396</v>
      </c>
      <c r="I86" s="87" t="s">
        <v>308</v>
      </c>
      <c r="J86" s="101"/>
      <c r="K86" s="90">
        <v>1.2000000000066895</v>
      </c>
      <c r="L86" s="88" t="s">
        <v>129</v>
      </c>
      <c r="M86" s="89">
        <v>0.04</v>
      </c>
      <c r="N86" s="89">
        <v>1.5000000000000003E-2</v>
      </c>
      <c r="O86" s="90">
        <v>26689.798328000001</v>
      </c>
      <c r="P86" s="102">
        <v>112.02</v>
      </c>
      <c r="Q86" s="90"/>
      <c r="R86" s="90">
        <v>29.897912874000003</v>
      </c>
      <c r="S86" s="91">
        <v>1.639202719674662E-4</v>
      </c>
      <c r="T86" s="91">
        <f t="shared" si="1"/>
        <v>2.0028830298103248E-4</v>
      </c>
      <c r="U86" s="91">
        <f>R86/'סכום נכסי הקרן'!$C$42</f>
        <v>3.7531087138639549E-5</v>
      </c>
    </row>
    <row r="87" spans="2:21">
      <c r="B87" s="86" t="s">
        <v>482</v>
      </c>
      <c r="C87" s="87" t="s">
        <v>483</v>
      </c>
      <c r="D87" s="88" t="s">
        <v>117</v>
      </c>
      <c r="E87" s="88" t="s">
        <v>304</v>
      </c>
      <c r="F87" s="87" t="s">
        <v>481</v>
      </c>
      <c r="G87" s="88" t="s">
        <v>338</v>
      </c>
      <c r="H87" s="87" t="s">
        <v>396</v>
      </c>
      <c r="I87" s="87" t="s">
        <v>308</v>
      </c>
      <c r="J87" s="101"/>
      <c r="K87" s="90">
        <v>3.4099999999999011</v>
      </c>
      <c r="L87" s="88" t="s">
        <v>129</v>
      </c>
      <c r="M87" s="89">
        <v>0.04</v>
      </c>
      <c r="N87" s="89">
        <v>2.1200000000004326E-2</v>
      </c>
      <c r="O87" s="90">
        <v>950031.27083099994</v>
      </c>
      <c r="P87" s="102">
        <v>116.79</v>
      </c>
      <c r="Q87" s="90"/>
      <c r="R87" s="90">
        <v>1109.5415160709999</v>
      </c>
      <c r="S87" s="91">
        <v>9.9386896228368412E-4</v>
      </c>
      <c r="T87" s="91">
        <f t="shared" si="1"/>
        <v>7.4328996902696147E-3</v>
      </c>
      <c r="U87" s="91">
        <f>R87/'סכום נכסי הקרן'!$C$42</f>
        <v>1.3928162644360421E-3</v>
      </c>
    </row>
    <row r="88" spans="2:21">
      <c r="B88" s="86" t="s">
        <v>484</v>
      </c>
      <c r="C88" s="87" t="s">
        <v>485</v>
      </c>
      <c r="D88" s="88" t="s">
        <v>117</v>
      </c>
      <c r="E88" s="88" t="s">
        <v>304</v>
      </c>
      <c r="F88" s="87" t="s">
        <v>481</v>
      </c>
      <c r="G88" s="88" t="s">
        <v>338</v>
      </c>
      <c r="H88" s="87" t="s">
        <v>396</v>
      </c>
      <c r="I88" s="87" t="s">
        <v>308</v>
      </c>
      <c r="J88" s="101"/>
      <c r="K88" s="90">
        <v>4.7999999999978122</v>
      </c>
      <c r="L88" s="88" t="s">
        <v>129</v>
      </c>
      <c r="M88" s="89">
        <v>3.5000000000000003E-2</v>
      </c>
      <c r="N88" s="89">
        <v>2.4199999999993987E-2</v>
      </c>
      <c r="O88" s="90">
        <v>314093.39962899999</v>
      </c>
      <c r="P88" s="102">
        <v>116.43</v>
      </c>
      <c r="Q88" s="90"/>
      <c r="R88" s="90">
        <v>365.69895984099998</v>
      </c>
      <c r="S88" s="91">
        <v>3.4817457476995112E-4</v>
      </c>
      <c r="T88" s="91">
        <f t="shared" si="1"/>
        <v>2.4498440535686544E-3</v>
      </c>
      <c r="U88" s="91">
        <f>R88/'סכום נכסי הקרן'!$C$42</f>
        <v>4.5906480449470102E-4</v>
      </c>
    </row>
    <row r="89" spans="2:21">
      <c r="B89" s="86" t="s">
        <v>486</v>
      </c>
      <c r="C89" s="87" t="s">
        <v>487</v>
      </c>
      <c r="D89" s="88" t="s">
        <v>117</v>
      </c>
      <c r="E89" s="88" t="s">
        <v>304</v>
      </c>
      <c r="F89" s="87" t="s">
        <v>481</v>
      </c>
      <c r="G89" s="88" t="s">
        <v>338</v>
      </c>
      <c r="H89" s="87" t="s">
        <v>396</v>
      </c>
      <c r="I89" s="87" t="s">
        <v>308</v>
      </c>
      <c r="J89" s="101"/>
      <c r="K89" s="90">
        <v>6.8499999999331296</v>
      </c>
      <c r="L89" s="88" t="s">
        <v>129</v>
      </c>
      <c r="M89" s="89">
        <v>2.5000000000000001E-2</v>
      </c>
      <c r="N89" s="89">
        <v>2.5099999999712595E-2</v>
      </c>
      <c r="O89" s="90">
        <v>32359.468903999998</v>
      </c>
      <c r="P89" s="102">
        <v>108.6</v>
      </c>
      <c r="Q89" s="90"/>
      <c r="R89" s="90">
        <v>35.142383050999996</v>
      </c>
      <c r="S89" s="91">
        <v>9.1512150852507922E-5</v>
      </c>
      <c r="T89" s="91">
        <f t="shared" si="1"/>
        <v>2.3542139190977249E-4</v>
      </c>
      <c r="U89" s="91">
        <f>R89/'סכום נכסי הקרן'!$C$42</f>
        <v>4.4114512143538541E-5</v>
      </c>
    </row>
    <row r="90" spans="2:21">
      <c r="B90" s="86" t="s">
        <v>488</v>
      </c>
      <c r="C90" s="87" t="s">
        <v>489</v>
      </c>
      <c r="D90" s="88" t="s">
        <v>117</v>
      </c>
      <c r="E90" s="88" t="s">
        <v>304</v>
      </c>
      <c r="F90" s="87" t="s">
        <v>490</v>
      </c>
      <c r="G90" s="88" t="s">
        <v>491</v>
      </c>
      <c r="H90" s="87" t="s">
        <v>396</v>
      </c>
      <c r="I90" s="87" t="s">
        <v>308</v>
      </c>
      <c r="J90" s="101"/>
      <c r="K90" s="90">
        <v>3.12</v>
      </c>
      <c r="L90" s="88" t="s">
        <v>129</v>
      </c>
      <c r="M90" s="89">
        <v>4.2999999999999997E-2</v>
      </c>
      <c r="N90" s="89">
        <v>1.7197010144153761E-2</v>
      </c>
      <c r="O90" s="90">
        <v>1.6050000000000001E-3</v>
      </c>
      <c r="P90" s="102">
        <v>117.55</v>
      </c>
      <c r="Q90" s="90"/>
      <c r="R90" s="90">
        <v>1.8730000000000003E-6</v>
      </c>
      <c r="S90" s="91">
        <v>2.6230220207683203E-12</v>
      </c>
      <c r="T90" s="91">
        <f t="shared" si="1"/>
        <v>1.2547363859960448E-11</v>
      </c>
      <c r="U90" s="91">
        <f>R90/'סכום נכסי הקרן'!$C$42</f>
        <v>2.3511917539836994E-12</v>
      </c>
    </row>
    <row r="91" spans="2:21">
      <c r="B91" s="86" t="s">
        <v>492</v>
      </c>
      <c r="C91" s="87" t="s">
        <v>493</v>
      </c>
      <c r="D91" s="88" t="s">
        <v>117</v>
      </c>
      <c r="E91" s="88" t="s">
        <v>304</v>
      </c>
      <c r="F91" s="87" t="s">
        <v>494</v>
      </c>
      <c r="G91" s="88" t="s">
        <v>125</v>
      </c>
      <c r="H91" s="87" t="s">
        <v>396</v>
      </c>
      <c r="I91" s="87" t="s">
        <v>308</v>
      </c>
      <c r="J91" s="101"/>
      <c r="K91" s="90">
        <v>0.15999999999999998</v>
      </c>
      <c r="L91" s="88" t="s">
        <v>129</v>
      </c>
      <c r="M91" s="89">
        <v>2.1499999999999998E-2</v>
      </c>
      <c r="N91" s="89">
        <v>1.2399999999999996E-2</v>
      </c>
      <c r="O91" s="90">
        <v>95320.178555999999</v>
      </c>
      <c r="P91" s="102">
        <v>109.11</v>
      </c>
      <c r="Q91" s="90"/>
      <c r="R91" s="90">
        <v>104.00383930000002</v>
      </c>
      <c r="S91" s="91">
        <v>8.1740044503134655E-4</v>
      </c>
      <c r="T91" s="91">
        <f t="shared" si="1"/>
        <v>6.9672931902293339E-4</v>
      </c>
      <c r="U91" s="91">
        <f>R91/'סכום נכסי הקרן'!$C$42</f>
        <v>1.3055684428446652E-4</v>
      </c>
    </row>
    <row r="92" spans="2:21">
      <c r="B92" s="86" t="s">
        <v>495</v>
      </c>
      <c r="C92" s="87" t="s">
        <v>496</v>
      </c>
      <c r="D92" s="88" t="s">
        <v>117</v>
      </c>
      <c r="E92" s="88" t="s">
        <v>304</v>
      </c>
      <c r="F92" s="87" t="s">
        <v>494</v>
      </c>
      <c r="G92" s="88" t="s">
        <v>125</v>
      </c>
      <c r="H92" s="87" t="s">
        <v>396</v>
      </c>
      <c r="I92" s="87" t="s">
        <v>308</v>
      </c>
      <c r="J92" s="101"/>
      <c r="K92" s="90">
        <v>1.8100000000008334</v>
      </c>
      <c r="L92" s="88" t="s">
        <v>129</v>
      </c>
      <c r="M92" s="89">
        <v>1.8000000000000002E-2</v>
      </c>
      <c r="N92" s="89">
        <v>1.7900000000007174E-2</v>
      </c>
      <c r="O92" s="90">
        <v>475744.79052699998</v>
      </c>
      <c r="P92" s="102">
        <v>108.44</v>
      </c>
      <c r="Q92" s="90"/>
      <c r="R92" s="90">
        <v>515.89766309699996</v>
      </c>
      <c r="S92" s="91">
        <v>4.1835005355919804E-4</v>
      </c>
      <c r="T92" s="91">
        <f t="shared" si="1"/>
        <v>3.4560361416878524E-3</v>
      </c>
      <c r="U92" s="91">
        <f>R92/'סכום נכסי הקרן'!$C$42</f>
        <v>6.4761042785537999E-4</v>
      </c>
    </row>
    <row r="93" spans="2:21">
      <c r="B93" s="86" t="s">
        <v>497</v>
      </c>
      <c r="C93" s="87" t="s">
        <v>498</v>
      </c>
      <c r="D93" s="88" t="s">
        <v>117</v>
      </c>
      <c r="E93" s="88" t="s">
        <v>304</v>
      </c>
      <c r="F93" s="87" t="s">
        <v>499</v>
      </c>
      <c r="G93" s="88" t="s">
        <v>500</v>
      </c>
      <c r="H93" s="87" t="s">
        <v>501</v>
      </c>
      <c r="I93" s="87" t="s">
        <v>308</v>
      </c>
      <c r="J93" s="101"/>
      <c r="K93" s="90">
        <v>6.319999999999645</v>
      </c>
      <c r="L93" s="88" t="s">
        <v>129</v>
      </c>
      <c r="M93" s="89">
        <v>5.1500000000000004E-2</v>
      </c>
      <c r="N93" s="89">
        <v>2.7599999999996835E-2</v>
      </c>
      <c r="O93" s="90">
        <v>1422295.181356</v>
      </c>
      <c r="P93" s="102">
        <v>150.84</v>
      </c>
      <c r="Q93" s="90"/>
      <c r="R93" s="90">
        <v>2145.3900454179998</v>
      </c>
      <c r="S93" s="91">
        <v>4.5478951015945015E-4</v>
      </c>
      <c r="T93" s="91">
        <f t="shared" si="1"/>
        <v>1.4372124677734497E-2</v>
      </c>
      <c r="U93" s="91">
        <f>R93/'סכום נכסי הקרן'!$C$42</f>
        <v>2.6931251382090304E-3</v>
      </c>
    </row>
    <row r="94" spans="2:21">
      <c r="B94" s="86" t="s">
        <v>502</v>
      </c>
      <c r="C94" s="87" t="s">
        <v>503</v>
      </c>
      <c r="D94" s="88" t="s">
        <v>117</v>
      </c>
      <c r="E94" s="88" t="s">
        <v>304</v>
      </c>
      <c r="F94" s="87" t="s">
        <v>504</v>
      </c>
      <c r="G94" s="88" t="s">
        <v>152</v>
      </c>
      <c r="H94" s="87" t="s">
        <v>505</v>
      </c>
      <c r="I94" s="87" t="s">
        <v>127</v>
      </c>
      <c r="J94" s="101"/>
      <c r="K94" s="90">
        <v>1.8899999999982084</v>
      </c>
      <c r="L94" s="88" t="s">
        <v>129</v>
      </c>
      <c r="M94" s="89">
        <v>2.2000000000000002E-2</v>
      </c>
      <c r="N94" s="89">
        <v>1.3699999999991042E-2</v>
      </c>
      <c r="O94" s="90">
        <v>406309.536938</v>
      </c>
      <c r="P94" s="102">
        <v>109.89</v>
      </c>
      <c r="Q94" s="90"/>
      <c r="R94" s="90">
        <v>446.49355421999996</v>
      </c>
      <c r="S94" s="91">
        <v>5.1203735064624014E-4</v>
      </c>
      <c r="T94" s="91">
        <f t="shared" si="1"/>
        <v>2.9910929449681353E-3</v>
      </c>
      <c r="U94" s="91">
        <f>R94/'סכום נכסי הקרן'!$C$42</f>
        <v>5.6048689956697138E-4</v>
      </c>
    </row>
    <row r="95" spans="2:21">
      <c r="B95" s="86" t="s">
        <v>506</v>
      </c>
      <c r="C95" s="87" t="s">
        <v>507</v>
      </c>
      <c r="D95" s="88" t="s">
        <v>117</v>
      </c>
      <c r="E95" s="88" t="s">
        <v>304</v>
      </c>
      <c r="F95" s="87" t="s">
        <v>504</v>
      </c>
      <c r="G95" s="88" t="s">
        <v>152</v>
      </c>
      <c r="H95" s="87" t="s">
        <v>505</v>
      </c>
      <c r="I95" s="87" t="s">
        <v>127</v>
      </c>
      <c r="J95" s="101"/>
      <c r="K95" s="90">
        <v>5.1699999999949693</v>
      </c>
      <c r="L95" s="88" t="s">
        <v>129</v>
      </c>
      <c r="M95" s="89">
        <v>1.7000000000000001E-2</v>
      </c>
      <c r="N95" s="89">
        <v>2.0599999999995493E-2</v>
      </c>
      <c r="O95" s="90">
        <v>254920.83825599999</v>
      </c>
      <c r="P95" s="102">
        <v>104.49</v>
      </c>
      <c r="Q95" s="90"/>
      <c r="R95" s="90">
        <v>266.36680640200001</v>
      </c>
      <c r="S95" s="91">
        <v>2.0084526035737922E-4</v>
      </c>
      <c r="T95" s="91">
        <f t="shared" si="1"/>
        <v>1.7844106994882732E-3</v>
      </c>
      <c r="U95" s="91">
        <f>R95/'סכום נכסי הקרן'!$C$42</f>
        <v>3.3437236452074469E-4</v>
      </c>
    </row>
    <row r="96" spans="2:21">
      <c r="B96" s="86" t="s">
        <v>508</v>
      </c>
      <c r="C96" s="87" t="s">
        <v>509</v>
      </c>
      <c r="D96" s="88" t="s">
        <v>117</v>
      </c>
      <c r="E96" s="88" t="s">
        <v>304</v>
      </c>
      <c r="F96" s="87" t="s">
        <v>401</v>
      </c>
      <c r="G96" s="88" t="s">
        <v>338</v>
      </c>
      <c r="H96" s="87" t="s">
        <v>505</v>
      </c>
      <c r="I96" s="87" t="s">
        <v>127</v>
      </c>
      <c r="J96" s="101"/>
      <c r="K96" s="90">
        <v>1.3399999999891674</v>
      </c>
      <c r="L96" s="88" t="s">
        <v>129</v>
      </c>
      <c r="M96" s="89">
        <v>2.5000000000000001E-2</v>
      </c>
      <c r="N96" s="89">
        <v>2.0600000004441388E-2</v>
      </c>
      <c r="O96" s="90">
        <v>1693.358616</v>
      </c>
      <c r="P96" s="102">
        <v>109.03</v>
      </c>
      <c r="Q96" s="90"/>
      <c r="R96" s="90">
        <v>1.8462689029999999</v>
      </c>
      <c r="S96" s="91">
        <v>2.3974142698802211E-6</v>
      </c>
      <c r="T96" s="91">
        <f t="shared" si="1"/>
        <v>1.2368290287918322E-5</v>
      </c>
      <c r="U96" s="91">
        <f>R96/'סכום נכסי הקרן'!$C$42</f>
        <v>2.3176359959263905E-6</v>
      </c>
    </row>
    <row r="97" spans="2:21">
      <c r="B97" s="86" t="s">
        <v>510</v>
      </c>
      <c r="C97" s="87" t="s">
        <v>511</v>
      </c>
      <c r="D97" s="88" t="s">
        <v>117</v>
      </c>
      <c r="E97" s="88" t="s">
        <v>304</v>
      </c>
      <c r="F97" s="87" t="s">
        <v>401</v>
      </c>
      <c r="G97" s="88" t="s">
        <v>338</v>
      </c>
      <c r="H97" s="87" t="s">
        <v>505</v>
      </c>
      <c r="I97" s="87" t="s">
        <v>127</v>
      </c>
      <c r="J97" s="101"/>
      <c r="K97" s="90">
        <v>2.6800000000011139</v>
      </c>
      <c r="L97" s="88" t="s">
        <v>129</v>
      </c>
      <c r="M97" s="89">
        <v>1.95E-2</v>
      </c>
      <c r="N97" s="89">
        <v>2.3899999999998606E-2</v>
      </c>
      <c r="O97" s="90">
        <v>333832.80581699999</v>
      </c>
      <c r="P97" s="102">
        <v>107.6</v>
      </c>
      <c r="Q97" s="90"/>
      <c r="R97" s="90">
        <v>359.20410739499999</v>
      </c>
      <c r="S97" s="91">
        <v>5.866208858282244E-4</v>
      </c>
      <c r="T97" s="91">
        <f t="shared" si="1"/>
        <v>2.4063345624545508E-3</v>
      </c>
      <c r="U97" s="91">
        <f>R97/'סכום נכסי הקרן'!$C$42</f>
        <v>4.5091176471126482E-4</v>
      </c>
    </row>
    <row r="98" spans="2:21">
      <c r="B98" s="86" t="s">
        <v>512</v>
      </c>
      <c r="C98" s="87" t="s">
        <v>513</v>
      </c>
      <c r="D98" s="88" t="s">
        <v>117</v>
      </c>
      <c r="E98" s="88" t="s">
        <v>304</v>
      </c>
      <c r="F98" s="87" t="s">
        <v>401</v>
      </c>
      <c r="G98" s="88" t="s">
        <v>338</v>
      </c>
      <c r="H98" s="87" t="s">
        <v>505</v>
      </c>
      <c r="I98" s="87" t="s">
        <v>127</v>
      </c>
      <c r="J98" s="101"/>
      <c r="K98" s="90">
        <v>5.54</v>
      </c>
      <c r="L98" s="88" t="s">
        <v>129</v>
      </c>
      <c r="M98" s="89">
        <v>1.1699999999999999E-2</v>
      </c>
      <c r="N98" s="89">
        <v>3.6494845360824743E-2</v>
      </c>
      <c r="O98" s="90">
        <v>2.0730000000000002E-3</v>
      </c>
      <c r="P98" s="102">
        <v>94.04</v>
      </c>
      <c r="Q98" s="90"/>
      <c r="R98" s="90">
        <v>1.9400000000000001E-6</v>
      </c>
      <c r="S98" s="91">
        <v>2.7487909032815977E-12</v>
      </c>
      <c r="T98" s="91">
        <f t="shared" si="1"/>
        <v>1.2996201755645097E-11</v>
      </c>
      <c r="U98" s="91">
        <f>R98/'סכום נכסי הקרן'!$C$42</f>
        <v>2.4352973853328224E-12</v>
      </c>
    </row>
    <row r="99" spans="2:21">
      <c r="B99" s="86" t="s">
        <v>514</v>
      </c>
      <c r="C99" s="87" t="s">
        <v>515</v>
      </c>
      <c r="D99" s="88" t="s">
        <v>117</v>
      </c>
      <c r="E99" s="88" t="s">
        <v>304</v>
      </c>
      <c r="F99" s="87" t="s">
        <v>401</v>
      </c>
      <c r="G99" s="88" t="s">
        <v>338</v>
      </c>
      <c r="H99" s="87" t="s">
        <v>505</v>
      </c>
      <c r="I99" s="87" t="s">
        <v>127</v>
      </c>
      <c r="J99" s="101"/>
      <c r="K99" s="90">
        <v>3.9599999999982036</v>
      </c>
      <c r="L99" s="88" t="s">
        <v>129</v>
      </c>
      <c r="M99" s="89">
        <v>3.3500000000000002E-2</v>
      </c>
      <c r="N99" s="89">
        <v>2.7199999999986527E-2</v>
      </c>
      <c r="O99" s="90">
        <v>319611.59504599997</v>
      </c>
      <c r="P99" s="102">
        <v>111.49</v>
      </c>
      <c r="Q99" s="90"/>
      <c r="R99" s="90">
        <v>356.33499695900002</v>
      </c>
      <c r="S99" s="91">
        <v>7.3347387946881885E-4</v>
      </c>
      <c r="T99" s="91">
        <f t="shared" si="1"/>
        <v>2.3871141819981167E-3</v>
      </c>
      <c r="U99" s="91">
        <f>R99/'סכום נכסי הקרן'!$C$42</f>
        <v>4.4731014762723295E-4</v>
      </c>
    </row>
    <row r="100" spans="2:21">
      <c r="B100" s="86" t="s">
        <v>516</v>
      </c>
      <c r="C100" s="87" t="s">
        <v>517</v>
      </c>
      <c r="D100" s="88" t="s">
        <v>117</v>
      </c>
      <c r="E100" s="88" t="s">
        <v>304</v>
      </c>
      <c r="F100" s="87" t="s">
        <v>401</v>
      </c>
      <c r="G100" s="88" t="s">
        <v>338</v>
      </c>
      <c r="H100" s="87" t="s">
        <v>505</v>
      </c>
      <c r="I100" s="87" t="s">
        <v>127</v>
      </c>
      <c r="J100" s="101"/>
      <c r="K100" s="90">
        <v>5.5199999999972063</v>
      </c>
      <c r="L100" s="88" t="s">
        <v>129</v>
      </c>
      <c r="M100" s="89">
        <v>1.3300000000000001E-2</v>
      </c>
      <c r="N100" s="89">
        <v>3.6999999999973811E-2</v>
      </c>
      <c r="O100" s="90">
        <v>603123.53772999998</v>
      </c>
      <c r="P100" s="102">
        <v>94.95</v>
      </c>
      <c r="Q100" s="90"/>
      <c r="R100" s="90">
        <v>572.66581435500007</v>
      </c>
      <c r="S100" s="91">
        <v>4.8249883018399998E-4</v>
      </c>
      <c r="T100" s="91">
        <f t="shared" si="1"/>
        <v>3.8363301350094747E-3</v>
      </c>
      <c r="U100" s="91">
        <f>R100/'סכום נכסי הקרן'!$C$42</f>
        <v>7.1887193833413559E-4</v>
      </c>
    </row>
    <row r="101" spans="2:21">
      <c r="B101" s="86" t="s">
        <v>518</v>
      </c>
      <c r="C101" s="87" t="s">
        <v>519</v>
      </c>
      <c r="D101" s="88" t="s">
        <v>117</v>
      </c>
      <c r="E101" s="88" t="s">
        <v>304</v>
      </c>
      <c r="F101" s="87" t="s">
        <v>401</v>
      </c>
      <c r="G101" s="88" t="s">
        <v>338</v>
      </c>
      <c r="H101" s="87" t="s">
        <v>501</v>
      </c>
      <c r="I101" s="87" t="s">
        <v>308</v>
      </c>
      <c r="J101" s="101"/>
      <c r="K101" s="90">
        <v>6.0399999999992717</v>
      </c>
      <c r="L101" s="88" t="s">
        <v>129</v>
      </c>
      <c r="M101" s="89">
        <v>1.8700000000000001E-2</v>
      </c>
      <c r="N101" s="89">
        <v>3.8199999999987251E-2</v>
      </c>
      <c r="O101" s="90">
        <v>475222.72457800002</v>
      </c>
      <c r="P101" s="102">
        <v>92.39</v>
      </c>
      <c r="Q101" s="90"/>
      <c r="R101" s="90">
        <v>439.05826855800001</v>
      </c>
      <c r="S101" s="91">
        <v>7.9891520266628564E-4</v>
      </c>
      <c r="T101" s="91">
        <f t="shared" si="1"/>
        <v>2.9412834230226679E-3</v>
      </c>
      <c r="U101" s="91">
        <f>R101/'סכום נכסי הקרן'!$C$42</f>
        <v>5.5115332650930589E-4</v>
      </c>
    </row>
    <row r="102" spans="2:21">
      <c r="B102" s="86" t="s">
        <v>520</v>
      </c>
      <c r="C102" s="87" t="s">
        <v>521</v>
      </c>
      <c r="D102" s="88" t="s">
        <v>117</v>
      </c>
      <c r="E102" s="88" t="s">
        <v>304</v>
      </c>
      <c r="F102" s="87" t="s">
        <v>311</v>
      </c>
      <c r="G102" s="88" t="s">
        <v>312</v>
      </c>
      <c r="H102" s="87" t="s">
        <v>505</v>
      </c>
      <c r="I102" s="87" t="s">
        <v>127</v>
      </c>
      <c r="J102" s="101"/>
      <c r="K102" s="90">
        <v>5.0799999999987806</v>
      </c>
      <c r="L102" s="88" t="s">
        <v>129</v>
      </c>
      <c r="M102" s="89">
        <v>1.09E-2</v>
      </c>
      <c r="N102" s="89">
        <v>3.2399999999997292E-2</v>
      </c>
      <c r="O102" s="90">
        <v>18.789670000000001</v>
      </c>
      <c r="P102" s="102">
        <v>4713094</v>
      </c>
      <c r="Q102" s="90"/>
      <c r="R102" s="90">
        <v>885.57478132599999</v>
      </c>
      <c r="S102" s="91">
        <v>1.0347304366980562E-3</v>
      </c>
      <c r="T102" s="91">
        <f t="shared" si="1"/>
        <v>5.9325301689814348E-3</v>
      </c>
      <c r="U102" s="91">
        <f>R102/'סכום נכסי הקרן'!$C$42</f>
        <v>1.1116690461236564E-3</v>
      </c>
    </row>
    <row r="103" spans="2:21">
      <c r="B103" s="86" t="s">
        <v>522</v>
      </c>
      <c r="C103" s="87" t="s">
        <v>523</v>
      </c>
      <c r="D103" s="88" t="s">
        <v>117</v>
      </c>
      <c r="E103" s="88" t="s">
        <v>304</v>
      </c>
      <c r="F103" s="87" t="s">
        <v>311</v>
      </c>
      <c r="G103" s="88" t="s">
        <v>312</v>
      </c>
      <c r="H103" s="87" t="s">
        <v>505</v>
      </c>
      <c r="I103" s="87" t="s">
        <v>127</v>
      </c>
      <c r="J103" s="101"/>
      <c r="K103" s="90">
        <v>1.5100000000010088</v>
      </c>
      <c r="L103" s="88" t="s">
        <v>129</v>
      </c>
      <c r="M103" s="89">
        <v>2.2000000000000002E-2</v>
      </c>
      <c r="N103" s="89">
        <v>2.6400000000008497E-2</v>
      </c>
      <c r="O103" s="90">
        <v>3.4812880000000002</v>
      </c>
      <c r="P103" s="102">
        <v>5410109</v>
      </c>
      <c r="Q103" s="90"/>
      <c r="R103" s="90">
        <v>188.34145213100001</v>
      </c>
      <c r="S103" s="91">
        <v>6.9155502582439411E-4</v>
      </c>
      <c r="T103" s="91">
        <f t="shared" si="1"/>
        <v>1.2617131499204379E-3</v>
      </c>
      <c r="U103" s="91">
        <f>R103/'סכום נכסי הקרן'!$C$42</f>
        <v>2.3642651851773773E-4</v>
      </c>
    </row>
    <row r="104" spans="2:21">
      <c r="B104" s="86" t="s">
        <v>524</v>
      </c>
      <c r="C104" s="87" t="s">
        <v>525</v>
      </c>
      <c r="D104" s="88" t="s">
        <v>117</v>
      </c>
      <c r="E104" s="88" t="s">
        <v>304</v>
      </c>
      <c r="F104" s="87" t="s">
        <v>311</v>
      </c>
      <c r="G104" s="88" t="s">
        <v>312</v>
      </c>
      <c r="H104" s="87" t="s">
        <v>505</v>
      </c>
      <c r="I104" s="87" t="s">
        <v>127</v>
      </c>
      <c r="J104" s="101"/>
      <c r="K104" s="90">
        <v>3.3500000000016708</v>
      </c>
      <c r="L104" s="88" t="s">
        <v>129</v>
      </c>
      <c r="M104" s="89">
        <v>2.3199999999999998E-2</v>
      </c>
      <c r="N104" s="89">
        <v>2.6700000000036743E-2</v>
      </c>
      <c r="O104" s="90">
        <v>2.2187410000000001</v>
      </c>
      <c r="P104" s="102">
        <v>5398214</v>
      </c>
      <c r="Q104" s="90"/>
      <c r="R104" s="90">
        <v>119.77236376799998</v>
      </c>
      <c r="S104" s="91">
        <v>3.6979016666666668E-4</v>
      </c>
      <c r="T104" s="91">
        <f t="shared" si="1"/>
        <v>8.0236381663888895E-4</v>
      </c>
      <c r="U104" s="91">
        <f>R104/'סכום נכסי הקרן'!$C$42</f>
        <v>1.5035119810275359E-4</v>
      </c>
    </row>
    <row r="105" spans="2:21">
      <c r="B105" s="86" t="s">
        <v>526</v>
      </c>
      <c r="C105" s="87" t="s">
        <v>527</v>
      </c>
      <c r="D105" s="88" t="s">
        <v>117</v>
      </c>
      <c r="E105" s="88" t="s">
        <v>304</v>
      </c>
      <c r="F105" s="87" t="s">
        <v>311</v>
      </c>
      <c r="G105" s="88" t="s">
        <v>312</v>
      </c>
      <c r="H105" s="87" t="s">
        <v>505</v>
      </c>
      <c r="I105" s="87" t="s">
        <v>127</v>
      </c>
      <c r="J105" s="101"/>
      <c r="K105" s="90">
        <v>5.700000000000772</v>
      </c>
      <c r="L105" s="88" t="s">
        <v>129</v>
      </c>
      <c r="M105" s="89">
        <v>2.9900000000000003E-2</v>
      </c>
      <c r="N105" s="89">
        <v>3.1200000000002063E-2</v>
      </c>
      <c r="O105" s="90">
        <v>15.419784</v>
      </c>
      <c r="P105" s="102">
        <v>5034999</v>
      </c>
      <c r="Q105" s="90"/>
      <c r="R105" s="90">
        <v>776.38592403200005</v>
      </c>
      <c r="S105" s="91">
        <v>9.6373650000000004E-4</v>
      </c>
      <c r="T105" s="91">
        <f t="shared" si="1"/>
        <v>5.2010660355478458E-3</v>
      </c>
      <c r="U105" s="91">
        <f>R105/'סכום נכסי הקרן'!$C$42</f>
        <v>9.7460340763110139E-4</v>
      </c>
    </row>
    <row r="106" spans="2:21">
      <c r="B106" s="86" t="s">
        <v>528</v>
      </c>
      <c r="C106" s="87" t="s">
        <v>529</v>
      </c>
      <c r="D106" s="88" t="s">
        <v>117</v>
      </c>
      <c r="E106" s="88" t="s">
        <v>304</v>
      </c>
      <c r="F106" s="87" t="s">
        <v>316</v>
      </c>
      <c r="G106" s="88" t="s">
        <v>312</v>
      </c>
      <c r="H106" s="87" t="s">
        <v>505</v>
      </c>
      <c r="I106" s="87" t="s">
        <v>127</v>
      </c>
      <c r="J106" s="101"/>
      <c r="K106" s="90">
        <v>2.7899999999990364</v>
      </c>
      <c r="L106" s="88" t="s">
        <v>129</v>
      </c>
      <c r="M106" s="89">
        <v>1.46E-2</v>
      </c>
      <c r="N106" s="89">
        <v>2.6499999999992623E-2</v>
      </c>
      <c r="O106" s="90">
        <v>22.154915000000003</v>
      </c>
      <c r="P106" s="102">
        <v>5199058</v>
      </c>
      <c r="Q106" s="90"/>
      <c r="R106" s="90">
        <v>1151.846923309</v>
      </c>
      <c r="S106" s="91">
        <v>8.3185953516314351E-4</v>
      </c>
      <c r="T106" s="91">
        <f t="shared" si="1"/>
        <v>7.7163067046097057E-3</v>
      </c>
      <c r="U106" s="91">
        <f>R106/'סכום נכסי הקרן'!$C$42</f>
        <v>1.4459225776484862E-3</v>
      </c>
    </row>
    <row r="107" spans="2:21">
      <c r="B107" s="86" t="s">
        <v>530</v>
      </c>
      <c r="C107" s="87" t="s">
        <v>531</v>
      </c>
      <c r="D107" s="88" t="s">
        <v>117</v>
      </c>
      <c r="E107" s="88" t="s">
        <v>304</v>
      </c>
      <c r="F107" s="87" t="s">
        <v>316</v>
      </c>
      <c r="G107" s="88" t="s">
        <v>312</v>
      </c>
      <c r="H107" s="87" t="s">
        <v>505</v>
      </c>
      <c r="I107" s="87" t="s">
        <v>127</v>
      </c>
      <c r="J107" s="101"/>
      <c r="K107" s="90">
        <v>3.3599999999996113</v>
      </c>
      <c r="L107" s="88" t="s">
        <v>129</v>
      </c>
      <c r="M107" s="89">
        <v>2.4199999999999999E-2</v>
      </c>
      <c r="N107" s="89">
        <v>3.0399999999998588E-2</v>
      </c>
      <c r="O107" s="90">
        <v>21.161587999999998</v>
      </c>
      <c r="P107" s="102">
        <v>5350089</v>
      </c>
      <c r="Q107" s="90"/>
      <c r="R107" s="90">
        <v>1132.163818129</v>
      </c>
      <c r="S107" s="91">
        <v>6.9877123233390564E-4</v>
      </c>
      <c r="T107" s="91">
        <f t="shared" si="1"/>
        <v>7.5844481447659619E-3</v>
      </c>
      <c r="U107" s="91">
        <f>R107/'סכום נכסי הקרן'!$C$42</f>
        <v>1.4212142196175146E-3</v>
      </c>
    </row>
    <row r="108" spans="2:21">
      <c r="B108" s="86" t="s">
        <v>532</v>
      </c>
      <c r="C108" s="87" t="s">
        <v>533</v>
      </c>
      <c r="D108" s="88" t="s">
        <v>117</v>
      </c>
      <c r="E108" s="88" t="s">
        <v>304</v>
      </c>
      <c r="F108" s="87" t="s">
        <v>316</v>
      </c>
      <c r="G108" s="88" t="s">
        <v>312</v>
      </c>
      <c r="H108" s="87" t="s">
        <v>505</v>
      </c>
      <c r="I108" s="87" t="s">
        <v>127</v>
      </c>
      <c r="J108" s="101"/>
      <c r="K108" s="90">
        <v>4.820000000002918</v>
      </c>
      <c r="L108" s="88" t="s">
        <v>129</v>
      </c>
      <c r="M108" s="89">
        <v>2E-3</v>
      </c>
      <c r="N108" s="89">
        <v>3.1500000000017604E-2</v>
      </c>
      <c r="O108" s="90">
        <v>13.038582999999999</v>
      </c>
      <c r="P108" s="102">
        <v>4574001</v>
      </c>
      <c r="Q108" s="90"/>
      <c r="R108" s="90">
        <v>596.38490869299994</v>
      </c>
      <c r="S108" s="91">
        <v>1.137548682603385E-3</v>
      </c>
      <c r="T108" s="91">
        <f t="shared" si="1"/>
        <v>3.9952260811320656E-3</v>
      </c>
      <c r="U108" s="91">
        <f>R108/'סכום נכסי הקרן'!$C$42</f>
        <v>7.4864670556289517E-4</v>
      </c>
    </row>
    <row r="109" spans="2:21">
      <c r="B109" s="86" t="s">
        <v>534</v>
      </c>
      <c r="C109" s="87" t="s">
        <v>535</v>
      </c>
      <c r="D109" s="88" t="s">
        <v>117</v>
      </c>
      <c r="E109" s="88" t="s">
        <v>304</v>
      </c>
      <c r="F109" s="87" t="s">
        <v>316</v>
      </c>
      <c r="G109" s="88" t="s">
        <v>312</v>
      </c>
      <c r="H109" s="87" t="s">
        <v>505</v>
      </c>
      <c r="I109" s="87" t="s">
        <v>127</v>
      </c>
      <c r="J109" s="101"/>
      <c r="K109" s="90">
        <v>5.4799999999985349</v>
      </c>
      <c r="L109" s="88" t="s">
        <v>129</v>
      </c>
      <c r="M109" s="89">
        <v>3.1699999999999999E-2</v>
      </c>
      <c r="N109" s="89">
        <v>3.4599999999989979E-2</v>
      </c>
      <c r="O109" s="90">
        <v>10.499563999999999</v>
      </c>
      <c r="P109" s="102">
        <v>4940000</v>
      </c>
      <c r="Q109" s="90"/>
      <c r="R109" s="90">
        <v>518.67847221199997</v>
      </c>
      <c r="S109" s="91">
        <v>1.1331279948197711E-3</v>
      </c>
      <c r="T109" s="91">
        <f t="shared" si="1"/>
        <v>3.4746649851427375E-3</v>
      </c>
      <c r="U109" s="91">
        <f>R109/'סכום נכסי הקרן'!$C$42</f>
        <v>6.5110119959087959E-4</v>
      </c>
    </row>
    <row r="110" spans="2:21">
      <c r="B110" s="86" t="s">
        <v>536</v>
      </c>
      <c r="C110" s="87" t="s">
        <v>537</v>
      </c>
      <c r="D110" s="88" t="s">
        <v>117</v>
      </c>
      <c r="E110" s="88" t="s">
        <v>304</v>
      </c>
      <c r="F110" s="87" t="s">
        <v>538</v>
      </c>
      <c r="G110" s="88" t="s">
        <v>539</v>
      </c>
      <c r="H110" s="87" t="s">
        <v>505</v>
      </c>
      <c r="I110" s="87" t="s">
        <v>127</v>
      </c>
      <c r="J110" s="101"/>
      <c r="K110" s="90">
        <v>5.7599999999983238</v>
      </c>
      <c r="L110" s="88" t="s">
        <v>129</v>
      </c>
      <c r="M110" s="89">
        <v>4.4000000000000003E-3</v>
      </c>
      <c r="N110" s="89">
        <v>2.33999999999942E-2</v>
      </c>
      <c r="O110" s="90">
        <v>320991.34271300002</v>
      </c>
      <c r="P110" s="102">
        <v>96.62</v>
      </c>
      <c r="Q110" s="90"/>
      <c r="R110" s="90">
        <v>310.14183867700001</v>
      </c>
      <c r="S110" s="91">
        <v>4.0646666487487279E-4</v>
      </c>
      <c r="T110" s="91">
        <f t="shared" si="1"/>
        <v>2.0776628393366111E-3</v>
      </c>
      <c r="U110" s="91">
        <f>R110/'סכום נכסי הקרן'!$C$42</f>
        <v>3.8932350969711959E-4</v>
      </c>
    </row>
    <row r="111" spans="2:21">
      <c r="B111" s="86" t="s">
        <v>540</v>
      </c>
      <c r="C111" s="87" t="s">
        <v>541</v>
      </c>
      <c r="D111" s="88" t="s">
        <v>117</v>
      </c>
      <c r="E111" s="88" t="s">
        <v>304</v>
      </c>
      <c r="F111" s="87" t="s">
        <v>542</v>
      </c>
      <c r="G111" s="88" t="s">
        <v>539</v>
      </c>
      <c r="H111" s="87" t="s">
        <v>501</v>
      </c>
      <c r="I111" s="87" t="s">
        <v>308</v>
      </c>
      <c r="J111" s="101"/>
      <c r="K111" s="90">
        <v>0.41999999999893051</v>
      </c>
      <c r="L111" s="88" t="s">
        <v>129</v>
      </c>
      <c r="M111" s="89">
        <v>3.85E-2</v>
      </c>
      <c r="N111" s="89">
        <v>1.7999999999954164E-3</v>
      </c>
      <c r="O111" s="90">
        <v>230883.29507399999</v>
      </c>
      <c r="P111" s="102">
        <v>113.39</v>
      </c>
      <c r="Q111" s="90"/>
      <c r="R111" s="90">
        <v>261.79858653399998</v>
      </c>
      <c r="S111" s="91">
        <v>9.6383344702297938E-4</v>
      </c>
      <c r="T111" s="91">
        <f t="shared" si="1"/>
        <v>1.7538078607930801E-3</v>
      </c>
      <c r="U111" s="91">
        <f>R111/'סכום נכסי הקרן'!$C$42</f>
        <v>3.2863784189179315E-4</v>
      </c>
    </row>
    <row r="112" spans="2:21">
      <c r="B112" s="86" t="s">
        <v>543</v>
      </c>
      <c r="C112" s="87" t="s">
        <v>544</v>
      </c>
      <c r="D112" s="88" t="s">
        <v>117</v>
      </c>
      <c r="E112" s="88" t="s">
        <v>304</v>
      </c>
      <c r="F112" s="87" t="s">
        <v>542</v>
      </c>
      <c r="G112" s="88" t="s">
        <v>539</v>
      </c>
      <c r="H112" s="87" t="s">
        <v>501</v>
      </c>
      <c r="I112" s="87" t="s">
        <v>308</v>
      </c>
      <c r="J112" s="101"/>
      <c r="K112" s="90">
        <v>1.3899999999961155</v>
      </c>
      <c r="L112" s="88" t="s">
        <v>129</v>
      </c>
      <c r="M112" s="89">
        <v>3.85E-2</v>
      </c>
      <c r="N112" s="89">
        <v>1.1499999999985057E-2</v>
      </c>
      <c r="O112" s="90">
        <v>202118.32421200001</v>
      </c>
      <c r="P112" s="102">
        <v>115.9</v>
      </c>
      <c r="Q112" s="90"/>
      <c r="R112" s="90">
        <v>234.25515356899999</v>
      </c>
      <c r="S112" s="91">
        <v>8.0847329684800005E-4</v>
      </c>
      <c r="T112" s="91">
        <f t="shared" si="1"/>
        <v>1.5692923907640976E-3</v>
      </c>
      <c r="U112" s="91">
        <f>R112/'סכום נכסי הקרן'!$C$42</f>
        <v>2.9406235205532184E-4</v>
      </c>
    </row>
    <row r="113" spans="2:21">
      <c r="B113" s="86" t="s">
        <v>545</v>
      </c>
      <c r="C113" s="87" t="s">
        <v>546</v>
      </c>
      <c r="D113" s="88" t="s">
        <v>117</v>
      </c>
      <c r="E113" s="88" t="s">
        <v>304</v>
      </c>
      <c r="F113" s="87" t="s">
        <v>417</v>
      </c>
      <c r="G113" s="88" t="s">
        <v>338</v>
      </c>
      <c r="H113" s="87" t="s">
        <v>505</v>
      </c>
      <c r="I113" s="87" t="s">
        <v>127</v>
      </c>
      <c r="J113" s="101"/>
      <c r="K113" s="90">
        <v>4.5599999999975127</v>
      </c>
      <c r="L113" s="88" t="s">
        <v>129</v>
      </c>
      <c r="M113" s="89">
        <v>2.4E-2</v>
      </c>
      <c r="N113" s="89">
        <v>2.5899999999984893E-2</v>
      </c>
      <c r="O113" s="90">
        <v>619392.69552199997</v>
      </c>
      <c r="P113" s="102">
        <v>109</v>
      </c>
      <c r="Q113" s="90"/>
      <c r="R113" s="90">
        <v>675.13804557799995</v>
      </c>
      <c r="S113" s="91">
        <v>5.4597325346680576E-4</v>
      </c>
      <c r="T113" s="91">
        <f t="shared" si="1"/>
        <v>4.5227990996101041E-3</v>
      </c>
      <c r="U113" s="91">
        <f>R113/'סכום נכסי הקרן'!$C$42</f>
        <v>8.4750614285299738E-4</v>
      </c>
    </row>
    <row r="114" spans="2:21">
      <c r="B114" s="86" t="s">
        <v>547</v>
      </c>
      <c r="C114" s="87" t="s">
        <v>548</v>
      </c>
      <c r="D114" s="88" t="s">
        <v>117</v>
      </c>
      <c r="E114" s="88" t="s">
        <v>304</v>
      </c>
      <c r="F114" s="87" t="s">
        <v>417</v>
      </c>
      <c r="G114" s="88" t="s">
        <v>338</v>
      </c>
      <c r="H114" s="87" t="s">
        <v>505</v>
      </c>
      <c r="I114" s="87" t="s">
        <v>127</v>
      </c>
      <c r="J114" s="101"/>
      <c r="K114" s="90">
        <v>0.99000000007481181</v>
      </c>
      <c r="L114" s="88" t="s">
        <v>129</v>
      </c>
      <c r="M114" s="89">
        <v>3.4799999999999998E-2</v>
      </c>
      <c r="N114" s="89">
        <v>1.8400000001994984E-2</v>
      </c>
      <c r="O114" s="90">
        <v>3678.6171162320998</v>
      </c>
      <c r="P114" s="102">
        <v>109.01</v>
      </c>
      <c r="Q114" s="90"/>
      <c r="R114" s="90">
        <v>4.0100605300000005</v>
      </c>
      <c r="S114" s="91">
        <v>2.8250596198388729E-5</v>
      </c>
      <c r="T114" s="91">
        <f t="shared" si="1"/>
        <v>2.686368850527274E-5</v>
      </c>
      <c r="U114" s="91">
        <f>R114/'סכום נכסי הקרן'!$C$42</f>
        <v>5.033860785430594E-6</v>
      </c>
    </row>
    <row r="115" spans="2:21">
      <c r="B115" s="86" t="s">
        <v>549</v>
      </c>
      <c r="C115" s="87" t="s">
        <v>550</v>
      </c>
      <c r="D115" s="88" t="s">
        <v>117</v>
      </c>
      <c r="E115" s="88" t="s">
        <v>304</v>
      </c>
      <c r="F115" s="87" t="s">
        <v>417</v>
      </c>
      <c r="G115" s="88" t="s">
        <v>338</v>
      </c>
      <c r="H115" s="87" t="s">
        <v>505</v>
      </c>
      <c r="I115" s="87" t="s">
        <v>127</v>
      </c>
      <c r="J115" s="101"/>
      <c r="K115" s="90">
        <v>6.5199999999938276</v>
      </c>
      <c r="L115" s="88" t="s">
        <v>129</v>
      </c>
      <c r="M115" s="89">
        <v>1.4999999999999999E-2</v>
      </c>
      <c r="N115" s="89">
        <v>2.989999999997893E-2</v>
      </c>
      <c r="O115" s="90">
        <v>355301.07302299998</v>
      </c>
      <c r="P115" s="102">
        <v>94.85</v>
      </c>
      <c r="Q115" s="90"/>
      <c r="R115" s="90">
        <v>337.00305842900002</v>
      </c>
      <c r="S115" s="91">
        <v>1.2758355854821622E-3</v>
      </c>
      <c r="T115" s="91">
        <f t="shared" si="1"/>
        <v>2.2576081132024417E-3</v>
      </c>
      <c r="U115" s="91">
        <f>R115/'סכום נכסי הקרן'!$C$42</f>
        <v>4.2304261187696288E-4</v>
      </c>
    </row>
    <row r="116" spans="2:21">
      <c r="B116" s="86" t="s">
        <v>551</v>
      </c>
      <c r="C116" s="87" t="s">
        <v>552</v>
      </c>
      <c r="D116" s="88" t="s">
        <v>117</v>
      </c>
      <c r="E116" s="88" t="s">
        <v>304</v>
      </c>
      <c r="F116" s="87" t="s">
        <v>553</v>
      </c>
      <c r="G116" s="88" t="s">
        <v>539</v>
      </c>
      <c r="H116" s="87" t="s">
        <v>505</v>
      </c>
      <c r="I116" s="87" t="s">
        <v>127</v>
      </c>
      <c r="J116" s="101"/>
      <c r="K116" s="90">
        <v>2.5</v>
      </c>
      <c r="L116" s="88" t="s">
        <v>129</v>
      </c>
      <c r="M116" s="89">
        <v>2.4799999999999999E-2</v>
      </c>
      <c r="N116" s="89">
        <v>1.7399999999998618E-2</v>
      </c>
      <c r="O116" s="90">
        <v>260422.34412099997</v>
      </c>
      <c r="P116" s="102">
        <v>111.15</v>
      </c>
      <c r="Q116" s="90"/>
      <c r="R116" s="90">
        <v>289.45945159600001</v>
      </c>
      <c r="S116" s="91">
        <v>6.1494881617526846E-4</v>
      </c>
      <c r="T116" s="91">
        <f t="shared" si="1"/>
        <v>1.9391100170206197E-3</v>
      </c>
      <c r="U116" s="91">
        <f>R116/'סכום נכסי הקרן'!$C$42</f>
        <v>3.6336074517093371E-4</v>
      </c>
    </row>
    <row r="117" spans="2:21">
      <c r="B117" s="86" t="s">
        <v>554</v>
      </c>
      <c r="C117" s="87" t="s">
        <v>555</v>
      </c>
      <c r="D117" s="88" t="s">
        <v>117</v>
      </c>
      <c r="E117" s="88" t="s">
        <v>304</v>
      </c>
      <c r="F117" s="87" t="s">
        <v>556</v>
      </c>
      <c r="G117" s="88" t="s">
        <v>338</v>
      </c>
      <c r="H117" s="87" t="s">
        <v>501</v>
      </c>
      <c r="I117" s="87" t="s">
        <v>308</v>
      </c>
      <c r="J117" s="101"/>
      <c r="K117" s="90">
        <v>2.9699999999980577</v>
      </c>
      <c r="L117" s="88" t="s">
        <v>129</v>
      </c>
      <c r="M117" s="89">
        <v>1.3999999999999999E-2</v>
      </c>
      <c r="N117" s="89">
        <v>2.1199999999980571E-2</v>
      </c>
      <c r="O117" s="90">
        <v>676728.18099000002</v>
      </c>
      <c r="P117" s="102">
        <v>106.48</v>
      </c>
      <c r="Q117" s="90"/>
      <c r="R117" s="90">
        <v>720.5801540199999</v>
      </c>
      <c r="S117" s="91">
        <v>7.6156671279540851E-4</v>
      </c>
      <c r="T117" s="91">
        <f t="shared" si="1"/>
        <v>4.8272191045142972E-3</v>
      </c>
      <c r="U117" s="91">
        <f>R117/'סכום נכסי הקרן'!$C$42</f>
        <v>9.0454998196269479E-4</v>
      </c>
    </row>
    <row r="118" spans="2:21">
      <c r="B118" s="86" t="s">
        <v>557</v>
      </c>
      <c r="C118" s="87" t="s">
        <v>558</v>
      </c>
      <c r="D118" s="88" t="s">
        <v>117</v>
      </c>
      <c r="E118" s="88" t="s">
        <v>304</v>
      </c>
      <c r="F118" s="87" t="s">
        <v>322</v>
      </c>
      <c r="G118" s="88" t="s">
        <v>312</v>
      </c>
      <c r="H118" s="87" t="s">
        <v>505</v>
      </c>
      <c r="I118" s="87" t="s">
        <v>127</v>
      </c>
      <c r="J118" s="101"/>
      <c r="K118" s="90">
        <v>3.3699999999998727</v>
      </c>
      <c r="L118" s="88" t="s">
        <v>129</v>
      </c>
      <c r="M118" s="89">
        <v>1.89E-2</v>
      </c>
      <c r="N118" s="89">
        <v>2.6599999999998302E-2</v>
      </c>
      <c r="O118" s="90">
        <v>8.8842459999999992</v>
      </c>
      <c r="P118" s="102">
        <v>5305382</v>
      </c>
      <c r="Q118" s="90"/>
      <c r="R118" s="90">
        <v>471.34320493799999</v>
      </c>
      <c r="S118" s="91">
        <v>1.1105307499999998E-3</v>
      </c>
      <c r="T118" s="91">
        <f t="shared" si="1"/>
        <v>3.1575625708900115E-3</v>
      </c>
      <c r="U118" s="91">
        <f>R118/'סכום נכסי הקרן'!$C$42</f>
        <v>5.9168086318551745E-4</v>
      </c>
    </row>
    <row r="119" spans="2:21">
      <c r="B119" s="86" t="s">
        <v>559</v>
      </c>
      <c r="C119" s="87" t="s">
        <v>560</v>
      </c>
      <c r="D119" s="88" t="s">
        <v>117</v>
      </c>
      <c r="E119" s="88" t="s">
        <v>304</v>
      </c>
      <c r="F119" s="87" t="s">
        <v>322</v>
      </c>
      <c r="G119" s="88" t="s">
        <v>312</v>
      </c>
      <c r="H119" s="87" t="s">
        <v>505</v>
      </c>
      <c r="I119" s="87" t="s">
        <v>127</v>
      </c>
      <c r="J119" s="101"/>
      <c r="K119" s="90">
        <v>0.80999999999875016</v>
      </c>
      <c r="L119" s="88" t="s">
        <v>129</v>
      </c>
      <c r="M119" s="89">
        <v>1.8200000000000001E-2</v>
      </c>
      <c r="N119" s="89">
        <v>2.3699999999974998E-2</v>
      </c>
      <c r="O119" s="90">
        <v>8.9399470000000001</v>
      </c>
      <c r="P119" s="102">
        <v>5369548</v>
      </c>
      <c r="Q119" s="90"/>
      <c r="R119" s="90">
        <v>480.03476186</v>
      </c>
      <c r="S119" s="91">
        <v>6.2908641193441697E-4</v>
      </c>
      <c r="T119" s="91">
        <f t="shared" si="1"/>
        <v>3.2157879458018599E-3</v>
      </c>
      <c r="U119" s="91">
        <f>R119/'סכום נכסי הקרן'!$C$42</f>
        <v>6.025914435188257E-4</v>
      </c>
    </row>
    <row r="120" spans="2:21">
      <c r="B120" s="86" t="s">
        <v>561</v>
      </c>
      <c r="C120" s="87" t="s">
        <v>562</v>
      </c>
      <c r="D120" s="88" t="s">
        <v>117</v>
      </c>
      <c r="E120" s="88" t="s">
        <v>304</v>
      </c>
      <c r="F120" s="87" t="s">
        <v>322</v>
      </c>
      <c r="G120" s="88" t="s">
        <v>312</v>
      </c>
      <c r="H120" s="87" t="s">
        <v>505</v>
      </c>
      <c r="I120" s="87" t="s">
        <v>127</v>
      </c>
      <c r="J120" s="101"/>
      <c r="K120" s="90">
        <v>1.959999999999807</v>
      </c>
      <c r="L120" s="88" t="s">
        <v>129</v>
      </c>
      <c r="M120" s="89">
        <v>1.89E-2</v>
      </c>
      <c r="N120" s="89">
        <v>2.3699999999997754E-2</v>
      </c>
      <c r="O120" s="90">
        <v>23.635622999999999</v>
      </c>
      <c r="P120" s="102">
        <v>5264000</v>
      </c>
      <c r="Q120" s="90"/>
      <c r="R120" s="90">
        <v>1244.1792463440001</v>
      </c>
      <c r="S120" s="91">
        <v>1.0843023671896503E-3</v>
      </c>
      <c r="T120" s="91">
        <f t="shared" si="1"/>
        <v>8.3348476833366436E-3</v>
      </c>
      <c r="U120" s="91">
        <f>R120/'סכום נכסי הקרן'!$C$42</f>
        <v>1.5618280750035591E-3</v>
      </c>
    </row>
    <row r="121" spans="2:21">
      <c r="B121" s="86" t="s">
        <v>563</v>
      </c>
      <c r="C121" s="87" t="s">
        <v>564</v>
      </c>
      <c r="D121" s="88" t="s">
        <v>117</v>
      </c>
      <c r="E121" s="88" t="s">
        <v>304</v>
      </c>
      <c r="F121" s="87" t="s">
        <v>322</v>
      </c>
      <c r="G121" s="88" t="s">
        <v>312</v>
      </c>
      <c r="H121" s="87" t="s">
        <v>505</v>
      </c>
      <c r="I121" s="87" t="s">
        <v>127</v>
      </c>
      <c r="J121" s="101"/>
      <c r="K121" s="90">
        <v>5.0599999999983023</v>
      </c>
      <c r="L121" s="88" t="s">
        <v>129</v>
      </c>
      <c r="M121" s="89">
        <v>3.3099999999999997E-2</v>
      </c>
      <c r="N121" s="89">
        <v>3.4099999999995682E-2</v>
      </c>
      <c r="O121" s="90">
        <v>13.456338000000001</v>
      </c>
      <c r="P121" s="102">
        <v>4989000</v>
      </c>
      <c r="Q121" s="90"/>
      <c r="R121" s="90">
        <v>671.33662626900002</v>
      </c>
      <c r="S121" s="91">
        <v>9.5918012688003427E-4</v>
      </c>
      <c r="T121" s="91">
        <f t="shared" si="1"/>
        <v>4.4973331138897085E-3</v>
      </c>
      <c r="U121" s="91">
        <f>R121/'סכום נכסי הקרן'!$C$42</f>
        <v>8.4273419104693493E-4</v>
      </c>
    </row>
    <row r="122" spans="2:21">
      <c r="B122" s="86" t="s">
        <v>565</v>
      </c>
      <c r="C122" s="87" t="s">
        <v>566</v>
      </c>
      <c r="D122" s="88" t="s">
        <v>117</v>
      </c>
      <c r="E122" s="88" t="s">
        <v>304</v>
      </c>
      <c r="F122" s="87" t="s">
        <v>567</v>
      </c>
      <c r="G122" s="88" t="s">
        <v>338</v>
      </c>
      <c r="H122" s="87" t="s">
        <v>505</v>
      </c>
      <c r="I122" s="87" t="s">
        <v>127</v>
      </c>
      <c r="J122" s="101"/>
      <c r="K122" s="90">
        <v>1.010000000004033</v>
      </c>
      <c r="L122" s="88" t="s">
        <v>129</v>
      </c>
      <c r="M122" s="89">
        <v>2.75E-2</v>
      </c>
      <c r="N122" s="89">
        <v>2.030000000002017E-2</v>
      </c>
      <c r="O122" s="90">
        <v>89183.799067999993</v>
      </c>
      <c r="P122" s="102">
        <v>111.21</v>
      </c>
      <c r="Q122" s="90"/>
      <c r="R122" s="90">
        <v>99.181308059999992</v>
      </c>
      <c r="S122" s="91">
        <v>2.1504388598333202E-4</v>
      </c>
      <c r="T122" s="91">
        <f t="shared" si="1"/>
        <v>6.6442282986420059E-4</v>
      </c>
      <c r="U122" s="91">
        <f>R122/'סכום נכסי הקרן'!$C$42</f>
        <v>1.2450308257340575E-4</v>
      </c>
    </row>
    <row r="123" spans="2:21">
      <c r="B123" s="86" t="s">
        <v>568</v>
      </c>
      <c r="C123" s="87" t="s">
        <v>569</v>
      </c>
      <c r="D123" s="88" t="s">
        <v>117</v>
      </c>
      <c r="E123" s="88" t="s">
        <v>304</v>
      </c>
      <c r="F123" s="87" t="s">
        <v>567</v>
      </c>
      <c r="G123" s="88" t="s">
        <v>338</v>
      </c>
      <c r="H123" s="87" t="s">
        <v>505</v>
      </c>
      <c r="I123" s="87" t="s">
        <v>127</v>
      </c>
      <c r="J123" s="101"/>
      <c r="K123" s="90">
        <v>4.5600000000034138</v>
      </c>
      <c r="L123" s="88" t="s">
        <v>129</v>
      </c>
      <c r="M123" s="89">
        <v>1.9599999999999999E-2</v>
      </c>
      <c r="N123" s="89">
        <v>2.5200000000011383E-2</v>
      </c>
      <c r="O123" s="90">
        <v>430069.37407999998</v>
      </c>
      <c r="P123" s="102">
        <v>106.25</v>
      </c>
      <c r="Q123" s="90"/>
      <c r="R123" s="90">
        <v>456.94869904899997</v>
      </c>
      <c r="S123" s="91">
        <v>4.091839878760721E-4</v>
      </c>
      <c r="T123" s="91">
        <f t="shared" si="1"/>
        <v>3.0611327241342043E-3</v>
      </c>
      <c r="U123" s="91">
        <f>R123/'סכום נכסי הקרן'!$C$42</f>
        <v>5.7361132578621866E-4</v>
      </c>
    </row>
    <row r="124" spans="2:21">
      <c r="B124" s="86" t="s">
        <v>570</v>
      </c>
      <c r="C124" s="87" t="s">
        <v>571</v>
      </c>
      <c r="D124" s="88" t="s">
        <v>117</v>
      </c>
      <c r="E124" s="88" t="s">
        <v>304</v>
      </c>
      <c r="F124" s="87" t="s">
        <v>567</v>
      </c>
      <c r="G124" s="88" t="s">
        <v>338</v>
      </c>
      <c r="H124" s="87" t="s">
        <v>505</v>
      </c>
      <c r="I124" s="87" t="s">
        <v>127</v>
      </c>
      <c r="J124" s="101"/>
      <c r="K124" s="90">
        <v>6.1199999999981252</v>
      </c>
      <c r="L124" s="88" t="s">
        <v>129</v>
      </c>
      <c r="M124" s="89">
        <v>1.5800000000000002E-2</v>
      </c>
      <c r="N124" s="89">
        <v>2.7399999999989141E-2</v>
      </c>
      <c r="O124" s="90">
        <v>929881.55067100003</v>
      </c>
      <c r="P124" s="102">
        <v>101</v>
      </c>
      <c r="Q124" s="90"/>
      <c r="R124" s="90">
        <v>939.18036457300013</v>
      </c>
      <c r="S124" s="91">
        <v>9.3210013541331082E-4</v>
      </c>
      <c r="T124" s="91">
        <f t="shared" si="1"/>
        <v>6.2916378881087767E-3</v>
      </c>
      <c r="U124" s="91">
        <f>R124/'סכום נכסי הקרן'!$C$42</f>
        <v>1.1789605598971928E-3</v>
      </c>
    </row>
    <row r="125" spans="2:21">
      <c r="B125" s="86" t="s">
        <v>572</v>
      </c>
      <c r="C125" s="87" t="s">
        <v>573</v>
      </c>
      <c r="D125" s="88" t="s">
        <v>117</v>
      </c>
      <c r="E125" s="88" t="s">
        <v>304</v>
      </c>
      <c r="F125" s="87" t="s">
        <v>574</v>
      </c>
      <c r="G125" s="88" t="s">
        <v>539</v>
      </c>
      <c r="H125" s="87" t="s">
        <v>505</v>
      </c>
      <c r="I125" s="87" t="s">
        <v>127</v>
      </c>
      <c r="J125" s="101"/>
      <c r="K125" s="90">
        <v>3.6899999999889679</v>
      </c>
      <c r="L125" s="88" t="s">
        <v>129</v>
      </c>
      <c r="M125" s="89">
        <v>2.2499999999999999E-2</v>
      </c>
      <c r="N125" s="89">
        <v>1.839999999996848E-2</v>
      </c>
      <c r="O125" s="90">
        <v>136847.237058</v>
      </c>
      <c r="P125" s="102">
        <v>111.28</v>
      </c>
      <c r="Q125" s="90"/>
      <c r="R125" s="90">
        <v>152.283607472</v>
      </c>
      <c r="S125" s="91">
        <v>3.3449484229704116E-4</v>
      </c>
      <c r="T125" s="91">
        <f t="shared" si="1"/>
        <v>1.0201590138059667E-3</v>
      </c>
      <c r="U125" s="91">
        <f>R125/'סכום נכסי הקרן'!$C$42</f>
        <v>1.9116282015753166E-4</v>
      </c>
    </row>
    <row r="126" spans="2:21">
      <c r="B126" s="86" t="s">
        <v>575</v>
      </c>
      <c r="C126" s="87" t="s">
        <v>576</v>
      </c>
      <c r="D126" s="88" t="s">
        <v>117</v>
      </c>
      <c r="E126" s="88" t="s">
        <v>304</v>
      </c>
      <c r="F126" s="87" t="s">
        <v>478</v>
      </c>
      <c r="G126" s="88" t="s">
        <v>338</v>
      </c>
      <c r="H126" s="87" t="s">
        <v>501</v>
      </c>
      <c r="I126" s="87" t="s">
        <v>308</v>
      </c>
      <c r="J126" s="101"/>
      <c r="K126" s="90">
        <v>2.8999999999996535</v>
      </c>
      <c r="L126" s="88" t="s">
        <v>129</v>
      </c>
      <c r="M126" s="89">
        <v>2.1499999999999998E-2</v>
      </c>
      <c r="N126" s="89">
        <v>2.819999999999653E-2</v>
      </c>
      <c r="O126" s="90">
        <v>1340867.415417</v>
      </c>
      <c r="P126" s="102">
        <v>107.47</v>
      </c>
      <c r="Q126" s="90"/>
      <c r="R126" s="90">
        <v>1441.0301885249999</v>
      </c>
      <c r="S126" s="91">
        <v>6.8366285746560235E-4</v>
      </c>
      <c r="T126" s="91">
        <f t="shared" si="1"/>
        <v>9.6535665288897884E-3</v>
      </c>
      <c r="U126" s="91">
        <f>R126/'סכום נכסי הקרן'!$C$42</f>
        <v>1.8089366238662865E-3</v>
      </c>
    </row>
    <row r="127" spans="2:21">
      <c r="B127" s="86" t="s">
        <v>577</v>
      </c>
      <c r="C127" s="87" t="s">
        <v>578</v>
      </c>
      <c r="D127" s="88" t="s">
        <v>117</v>
      </c>
      <c r="E127" s="88" t="s">
        <v>304</v>
      </c>
      <c r="F127" s="87" t="s">
        <v>478</v>
      </c>
      <c r="G127" s="88" t="s">
        <v>338</v>
      </c>
      <c r="H127" s="87" t="s">
        <v>501</v>
      </c>
      <c r="I127" s="87" t="s">
        <v>308</v>
      </c>
      <c r="J127" s="101"/>
      <c r="K127" s="90">
        <v>7.8900000000024981</v>
      </c>
      <c r="L127" s="88" t="s">
        <v>129</v>
      </c>
      <c r="M127" s="89">
        <v>1.15E-2</v>
      </c>
      <c r="N127" s="89">
        <v>3.6800000000009297E-2</v>
      </c>
      <c r="O127" s="90">
        <v>583796.58412792813</v>
      </c>
      <c r="P127" s="102">
        <v>88.43</v>
      </c>
      <c r="Q127" s="90"/>
      <c r="R127" s="90">
        <v>516.25131913899997</v>
      </c>
      <c r="S127" s="91">
        <v>1.2697797749586022E-3</v>
      </c>
      <c r="T127" s="91">
        <f t="shared" si="1"/>
        <v>3.4584053093548294E-3</v>
      </c>
      <c r="U127" s="91">
        <f>R127/'סכום נכסי הקרן'!$C$42</f>
        <v>6.4805437508960154E-4</v>
      </c>
    </row>
    <row r="128" spans="2:21">
      <c r="B128" s="86" t="s">
        <v>579</v>
      </c>
      <c r="C128" s="87" t="s">
        <v>580</v>
      </c>
      <c r="D128" s="88" t="s">
        <v>117</v>
      </c>
      <c r="E128" s="88" t="s">
        <v>304</v>
      </c>
      <c r="F128" s="87" t="s">
        <v>581</v>
      </c>
      <c r="G128" s="88" t="s">
        <v>125</v>
      </c>
      <c r="H128" s="87" t="s">
        <v>582</v>
      </c>
      <c r="I128" s="87" t="s">
        <v>308</v>
      </c>
      <c r="J128" s="101"/>
      <c r="K128" s="90">
        <v>0.74000000000042465</v>
      </c>
      <c r="L128" s="88" t="s">
        <v>129</v>
      </c>
      <c r="M128" s="89">
        <v>3.15E-2</v>
      </c>
      <c r="N128" s="89">
        <v>2.8699999999980897E-2</v>
      </c>
      <c r="O128" s="90">
        <v>433419.98769000004</v>
      </c>
      <c r="P128" s="102">
        <v>108.68</v>
      </c>
      <c r="Q128" s="90"/>
      <c r="R128" s="90">
        <v>471.04084626999997</v>
      </c>
      <c r="S128" s="91">
        <v>1.5982391553559156E-3</v>
      </c>
      <c r="T128" s="91">
        <f t="shared" si="1"/>
        <v>3.1555370480797558E-3</v>
      </c>
      <c r="U128" s="91">
        <f>R128/'סכום נכסי הקרן'!$C$42</f>
        <v>5.9130130995169628E-4</v>
      </c>
    </row>
    <row r="129" spans="2:21">
      <c r="B129" s="86" t="s">
        <v>583</v>
      </c>
      <c r="C129" s="87" t="s">
        <v>584</v>
      </c>
      <c r="D129" s="88" t="s">
        <v>117</v>
      </c>
      <c r="E129" s="88" t="s">
        <v>304</v>
      </c>
      <c r="F129" s="87" t="s">
        <v>581</v>
      </c>
      <c r="G129" s="88" t="s">
        <v>125</v>
      </c>
      <c r="H129" s="87" t="s">
        <v>582</v>
      </c>
      <c r="I129" s="87" t="s">
        <v>308</v>
      </c>
      <c r="J129" s="101"/>
      <c r="K129" s="90">
        <v>2.9199999999988959</v>
      </c>
      <c r="L129" s="88" t="s">
        <v>129</v>
      </c>
      <c r="M129" s="89">
        <v>0.01</v>
      </c>
      <c r="N129" s="89">
        <v>3.1499999999986199E-2</v>
      </c>
      <c r="O129" s="90">
        <v>552118.34577847493</v>
      </c>
      <c r="P129" s="102">
        <v>98.45</v>
      </c>
      <c r="Q129" s="90"/>
      <c r="R129" s="90">
        <v>543.56051220500001</v>
      </c>
      <c r="S129" s="91">
        <v>1.1961228488008837E-3</v>
      </c>
      <c r="T129" s="91">
        <f t="shared" si="1"/>
        <v>3.6413515891845203E-3</v>
      </c>
      <c r="U129" s="91">
        <f>R129/'סכום נכסי הקרן'!$C$42</f>
        <v>6.8233582172319898E-4</v>
      </c>
    </row>
    <row r="130" spans="2:21">
      <c r="B130" s="86" t="s">
        <v>585</v>
      </c>
      <c r="C130" s="87" t="s">
        <v>586</v>
      </c>
      <c r="D130" s="88" t="s">
        <v>117</v>
      </c>
      <c r="E130" s="88" t="s">
        <v>304</v>
      </c>
      <c r="F130" s="87" t="s">
        <v>587</v>
      </c>
      <c r="G130" s="88" t="s">
        <v>338</v>
      </c>
      <c r="H130" s="87" t="s">
        <v>588</v>
      </c>
      <c r="I130" s="87" t="s">
        <v>127</v>
      </c>
      <c r="J130" s="101"/>
      <c r="K130" s="90">
        <v>2.7099999999992193</v>
      </c>
      <c r="L130" s="88" t="s">
        <v>129</v>
      </c>
      <c r="M130" s="89">
        <v>2.5000000000000001E-2</v>
      </c>
      <c r="N130" s="89">
        <v>2.3699999999958379E-2</v>
      </c>
      <c r="O130" s="90">
        <v>140445.16644709531</v>
      </c>
      <c r="P130" s="102">
        <v>109.5</v>
      </c>
      <c r="Q130" s="90"/>
      <c r="R130" s="90">
        <v>153.78745757200002</v>
      </c>
      <c r="S130" s="91">
        <v>3.9487048162898221E-4</v>
      </c>
      <c r="T130" s="91">
        <f t="shared" si="1"/>
        <v>1.0302334155120735E-3</v>
      </c>
      <c r="U130" s="91">
        <f>R130/'סכום נכסי הקרן'!$C$42</f>
        <v>1.9305061511447111E-4</v>
      </c>
    </row>
    <row r="131" spans="2:21">
      <c r="B131" s="86" t="s">
        <v>589</v>
      </c>
      <c r="C131" s="87" t="s">
        <v>590</v>
      </c>
      <c r="D131" s="88" t="s">
        <v>117</v>
      </c>
      <c r="E131" s="88" t="s">
        <v>304</v>
      </c>
      <c r="F131" s="87" t="s">
        <v>587</v>
      </c>
      <c r="G131" s="88" t="s">
        <v>338</v>
      </c>
      <c r="H131" s="87" t="s">
        <v>588</v>
      </c>
      <c r="I131" s="87" t="s">
        <v>127</v>
      </c>
      <c r="J131" s="101"/>
      <c r="K131" s="90">
        <v>5.719999999991356</v>
      </c>
      <c r="L131" s="88" t="s">
        <v>129</v>
      </c>
      <c r="M131" s="89">
        <v>1.9E-2</v>
      </c>
      <c r="N131" s="89">
        <v>3.3599999999940157E-2</v>
      </c>
      <c r="O131" s="90">
        <v>301091.48132673331</v>
      </c>
      <c r="P131" s="102">
        <v>99.89</v>
      </c>
      <c r="Q131" s="90"/>
      <c r="R131" s="90">
        <v>300.76028170499995</v>
      </c>
      <c r="S131" s="91">
        <v>1.001837654914986E-3</v>
      </c>
      <c r="T131" s="91">
        <f t="shared" si="1"/>
        <v>2.0148151036715641E-3</v>
      </c>
      <c r="U131" s="91">
        <f>R131/'סכום נכסי הקרן'!$C$42</f>
        <v>3.7754676682894299E-4</v>
      </c>
    </row>
    <row r="132" spans="2:21">
      <c r="B132" s="86" t="s">
        <v>591</v>
      </c>
      <c r="C132" s="87" t="s">
        <v>592</v>
      </c>
      <c r="D132" s="88" t="s">
        <v>117</v>
      </c>
      <c r="E132" s="88" t="s">
        <v>304</v>
      </c>
      <c r="F132" s="87" t="s">
        <v>587</v>
      </c>
      <c r="G132" s="88" t="s">
        <v>338</v>
      </c>
      <c r="H132" s="87" t="s">
        <v>588</v>
      </c>
      <c r="I132" s="87" t="s">
        <v>127</v>
      </c>
      <c r="J132" s="101"/>
      <c r="K132" s="90">
        <v>7.4999999999960334</v>
      </c>
      <c r="L132" s="88" t="s">
        <v>129</v>
      </c>
      <c r="M132" s="89">
        <v>3.9000000000000003E-3</v>
      </c>
      <c r="N132" s="89">
        <v>3.8299999999968262E-2</v>
      </c>
      <c r="O132" s="90">
        <v>311858.58975390001</v>
      </c>
      <c r="P132" s="102">
        <v>80.83</v>
      </c>
      <c r="Q132" s="90"/>
      <c r="R132" s="90">
        <v>252.07529865999999</v>
      </c>
      <c r="S132" s="91">
        <v>1.3270578287404257E-3</v>
      </c>
      <c r="T132" s="91">
        <f t="shared" si="1"/>
        <v>1.6886708448452855E-3</v>
      </c>
      <c r="U132" s="91">
        <f>R132/'סכום נכסי הקרן'!$C$42</f>
        <v>3.164321215122104E-4</v>
      </c>
    </row>
    <row r="133" spans="2:21">
      <c r="B133" s="86" t="s">
        <v>593</v>
      </c>
      <c r="C133" s="87" t="s">
        <v>594</v>
      </c>
      <c r="D133" s="88" t="s">
        <v>117</v>
      </c>
      <c r="E133" s="88" t="s">
        <v>304</v>
      </c>
      <c r="F133" s="87" t="s">
        <v>595</v>
      </c>
      <c r="G133" s="88" t="s">
        <v>596</v>
      </c>
      <c r="H133" s="87" t="s">
        <v>582</v>
      </c>
      <c r="I133" s="87" t="s">
        <v>308</v>
      </c>
      <c r="J133" s="101"/>
      <c r="K133" s="90">
        <v>4.8199999999927226</v>
      </c>
      <c r="L133" s="88" t="s">
        <v>129</v>
      </c>
      <c r="M133" s="89">
        <v>7.4999999999999997E-3</v>
      </c>
      <c r="N133" s="89">
        <v>3.3499999999939349E-2</v>
      </c>
      <c r="O133" s="90">
        <v>175704.13665</v>
      </c>
      <c r="P133" s="102">
        <v>93.84</v>
      </c>
      <c r="Q133" s="90"/>
      <c r="R133" s="90">
        <v>164.88077025999999</v>
      </c>
      <c r="S133" s="91">
        <v>3.3432175694600365E-4</v>
      </c>
      <c r="T133" s="91">
        <f t="shared" si="1"/>
        <v>1.1045483277964576E-3</v>
      </c>
      <c r="U133" s="91">
        <f>R133/'סכום נכסי הקרן'!$C$42</f>
        <v>2.0697613850816481E-4</v>
      </c>
    </row>
    <row r="134" spans="2:21">
      <c r="B134" s="86" t="s">
        <v>597</v>
      </c>
      <c r="C134" s="87" t="s">
        <v>598</v>
      </c>
      <c r="D134" s="88" t="s">
        <v>117</v>
      </c>
      <c r="E134" s="88" t="s">
        <v>304</v>
      </c>
      <c r="F134" s="87" t="s">
        <v>595</v>
      </c>
      <c r="G134" s="88" t="s">
        <v>596</v>
      </c>
      <c r="H134" s="87" t="s">
        <v>582</v>
      </c>
      <c r="I134" s="87" t="s">
        <v>308</v>
      </c>
      <c r="J134" s="101"/>
      <c r="K134" s="90">
        <v>5.8199999999983856</v>
      </c>
      <c r="L134" s="88" t="s">
        <v>129</v>
      </c>
      <c r="M134" s="89">
        <v>7.4999999999999997E-3</v>
      </c>
      <c r="N134" s="89">
        <v>3.9199999999983859E-2</v>
      </c>
      <c r="O134" s="90">
        <v>993588.51304600004</v>
      </c>
      <c r="P134" s="102">
        <v>87.3</v>
      </c>
      <c r="Q134" s="90"/>
      <c r="R134" s="90">
        <v>867.40274737000004</v>
      </c>
      <c r="S134" s="91">
        <v>1.1450051374241005E-3</v>
      </c>
      <c r="T134" s="91">
        <f t="shared" si="1"/>
        <v>5.8107943856811209E-3</v>
      </c>
      <c r="U134" s="91">
        <f>R134/'סכום נכסי הקרן'!$C$42</f>
        <v>1.0888575477838492E-3</v>
      </c>
    </row>
    <row r="135" spans="2:21">
      <c r="B135" s="86" t="s">
        <v>599</v>
      </c>
      <c r="C135" s="87" t="s">
        <v>600</v>
      </c>
      <c r="D135" s="88" t="s">
        <v>117</v>
      </c>
      <c r="E135" s="88" t="s">
        <v>304</v>
      </c>
      <c r="F135" s="87" t="s">
        <v>556</v>
      </c>
      <c r="G135" s="88" t="s">
        <v>338</v>
      </c>
      <c r="H135" s="87" t="s">
        <v>582</v>
      </c>
      <c r="I135" s="87" t="s">
        <v>308</v>
      </c>
      <c r="J135" s="101"/>
      <c r="K135" s="90">
        <v>1.32999999985474</v>
      </c>
      <c r="L135" s="88" t="s">
        <v>129</v>
      </c>
      <c r="M135" s="89">
        <v>3.4500000000000003E-2</v>
      </c>
      <c r="N135" s="89">
        <v>2.1099999998485584E-2</v>
      </c>
      <c r="O135" s="90">
        <v>2946.7906600000001</v>
      </c>
      <c r="P135" s="102">
        <v>109.8</v>
      </c>
      <c r="Q135" s="90"/>
      <c r="R135" s="90">
        <v>3.2355759589999997</v>
      </c>
      <c r="S135" s="91">
        <v>2.2800887262803537E-5</v>
      </c>
      <c r="T135" s="91">
        <f t="shared" si="1"/>
        <v>2.1675359772617973E-5</v>
      </c>
      <c r="U135" s="91">
        <f>R135/'סכום נכסי הקרן'!$C$42</f>
        <v>4.0616441613394008E-6</v>
      </c>
    </row>
    <row r="136" spans="2:21">
      <c r="B136" s="86" t="s">
        <v>601</v>
      </c>
      <c r="C136" s="87" t="s">
        <v>602</v>
      </c>
      <c r="D136" s="88" t="s">
        <v>117</v>
      </c>
      <c r="E136" s="88" t="s">
        <v>304</v>
      </c>
      <c r="F136" s="87" t="s">
        <v>556</v>
      </c>
      <c r="G136" s="88" t="s">
        <v>338</v>
      </c>
      <c r="H136" s="87" t="s">
        <v>582</v>
      </c>
      <c r="I136" s="87" t="s">
        <v>308</v>
      </c>
      <c r="J136" s="101"/>
      <c r="K136" s="90">
        <v>2.9199999999997495</v>
      </c>
      <c r="L136" s="88" t="s">
        <v>129</v>
      </c>
      <c r="M136" s="89">
        <v>2.0499999999999997E-2</v>
      </c>
      <c r="N136" s="89">
        <v>2.8300000000018134E-2</v>
      </c>
      <c r="O136" s="90">
        <v>297262.00063899998</v>
      </c>
      <c r="P136" s="102">
        <v>107.58</v>
      </c>
      <c r="Q136" s="90"/>
      <c r="R136" s="90">
        <v>319.79447897400001</v>
      </c>
      <c r="S136" s="91">
        <v>3.8802587495525708E-4</v>
      </c>
      <c r="T136" s="91">
        <f t="shared" si="1"/>
        <v>2.14232658200387E-3</v>
      </c>
      <c r="U136" s="91">
        <f>R136/'סכום נכסי הקרן'!$C$42</f>
        <v>4.0144054561301774E-4</v>
      </c>
    </row>
    <row r="137" spans="2:21">
      <c r="B137" s="86" t="s">
        <v>603</v>
      </c>
      <c r="C137" s="87" t="s">
        <v>604</v>
      </c>
      <c r="D137" s="88" t="s">
        <v>117</v>
      </c>
      <c r="E137" s="88" t="s">
        <v>304</v>
      </c>
      <c r="F137" s="87" t="s">
        <v>556</v>
      </c>
      <c r="G137" s="88" t="s">
        <v>338</v>
      </c>
      <c r="H137" s="87" t="s">
        <v>582</v>
      </c>
      <c r="I137" s="87" t="s">
        <v>308</v>
      </c>
      <c r="J137" s="101"/>
      <c r="K137" s="90">
        <v>5.5099999999868494</v>
      </c>
      <c r="L137" s="88" t="s">
        <v>129</v>
      </c>
      <c r="M137" s="89">
        <v>8.3999999999999995E-3</v>
      </c>
      <c r="N137" s="89">
        <v>3.6799999999907768E-2</v>
      </c>
      <c r="O137" s="90">
        <v>173506.17749100001</v>
      </c>
      <c r="P137" s="102">
        <v>92.48</v>
      </c>
      <c r="Q137" s="90"/>
      <c r="R137" s="90">
        <v>160.45851886099999</v>
      </c>
      <c r="S137" s="91">
        <v>2.3872489491697397E-4</v>
      </c>
      <c r="T137" s="91">
        <f t="shared" si="1"/>
        <v>1.0749233425409999E-3</v>
      </c>
      <c r="U137" s="91">
        <f>R137/'סכום נכסי הקרן'!$C$42</f>
        <v>2.0142485125596422E-4</v>
      </c>
    </row>
    <row r="138" spans="2:21">
      <c r="B138" s="86" t="s">
        <v>605</v>
      </c>
      <c r="C138" s="87" t="s">
        <v>606</v>
      </c>
      <c r="D138" s="88" t="s">
        <v>117</v>
      </c>
      <c r="E138" s="88" t="s">
        <v>304</v>
      </c>
      <c r="F138" s="87" t="s">
        <v>556</v>
      </c>
      <c r="G138" s="88" t="s">
        <v>338</v>
      </c>
      <c r="H138" s="87" t="s">
        <v>582</v>
      </c>
      <c r="I138" s="87" t="s">
        <v>308</v>
      </c>
      <c r="J138" s="101"/>
      <c r="K138" s="90">
        <v>6.4700000000023241</v>
      </c>
      <c r="L138" s="88" t="s">
        <v>129</v>
      </c>
      <c r="M138" s="89">
        <v>9.7000000000000003E-3</v>
      </c>
      <c r="N138" s="89">
        <v>3.7500000000064572E-2</v>
      </c>
      <c r="O138" s="90">
        <v>130337.957276</v>
      </c>
      <c r="P138" s="102">
        <v>89.1</v>
      </c>
      <c r="Q138" s="90"/>
      <c r="R138" s="90">
        <v>116.13112795900001</v>
      </c>
      <c r="S138" s="91">
        <v>3.0429580536343187E-4</v>
      </c>
      <c r="T138" s="91">
        <f t="shared" si="1"/>
        <v>7.7797091188958837E-4</v>
      </c>
      <c r="U138" s="91">
        <f>R138/'סכום נכסי הקרן'!$C$42</f>
        <v>1.4578032591458975E-4</v>
      </c>
    </row>
    <row r="139" spans="2:21">
      <c r="B139" s="86" t="s">
        <v>607</v>
      </c>
      <c r="C139" s="87" t="s">
        <v>608</v>
      </c>
      <c r="D139" s="88" t="s">
        <v>117</v>
      </c>
      <c r="E139" s="88" t="s">
        <v>304</v>
      </c>
      <c r="F139" s="87" t="s">
        <v>609</v>
      </c>
      <c r="G139" s="88" t="s">
        <v>610</v>
      </c>
      <c r="H139" s="87" t="s">
        <v>588</v>
      </c>
      <c r="I139" s="87" t="s">
        <v>127</v>
      </c>
      <c r="J139" s="101"/>
      <c r="K139" s="90">
        <v>1.7800000000000789</v>
      </c>
      <c r="L139" s="88" t="s">
        <v>129</v>
      </c>
      <c r="M139" s="89">
        <v>1.8500000000000003E-2</v>
      </c>
      <c r="N139" s="89">
        <v>2.6300000000016574E-2</v>
      </c>
      <c r="O139" s="90">
        <v>476581.88101763924</v>
      </c>
      <c r="P139" s="102">
        <v>106.35</v>
      </c>
      <c r="Q139" s="90"/>
      <c r="R139" s="90">
        <v>506.84482843199999</v>
      </c>
      <c r="S139" s="91">
        <v>6.8013169456844394E-4</v>
      </c>
      <c r="T139" s="91">
        <f t="shared" si="1"/>
        <v>3.3953905407771113E-3</v>
      </c>
      <c r="U139" s="91">
        <f>R139/'סכום נכסי הקרן'!$C$42</f>
        <v>6.3624633270614045E-4</v>
      </c>
    </row>
    <row r="140" spans="2:21">
      <c r="B140" s="86" t="s">
        <v>611</v>
      </c>
      <c r="C140" s="87" t="s">
        <v>612</v>
      </c>
      <c r="D140" s="88" t="s">
        <v>117</v>
      </c>
      <c r="E140" s="88" t="s">
        <v>304</v>
      </c>
      <c r="F140" s="87" t="s">
        <v>609</v>
      </c>
      <c r="G140" s="88" t="s">
        <v>610</v>
      </c>
      <c r="H140" s="87" t="s">
        <v>588</v>
      </c>
      <c r="I140" s="87" t="s">
        <v>127</v>
      </c>
      <c r="J140" s="101"/>
      <c r="K140" s="90">
        <v>1.3699999999981474</v>
      </c>
      <c r="L140" s="88" t="s">
        <v>129</v>
      </c>
      <c r="M140" s="89">
        <v>0.01</v>
      </c>
      <c r="N140" s="89">
        <v>3.5499999999962714E-2</v>
      </c>
      <c r="O140" s="90">
        <v>401303.7</v>
      </c>
      <c r="P140" s="102">
        <v>103.56</v>
      </c>
      <c r="Q140" s="90"/>
      <c r="R140" s="90">
        <v>415.59010162099992</v>
      </c>
      <c r="S140" s="91">
        <v>3.5435793547831083E-4</v>
      </c>
      <c r="T140" s="91">
        <f t="shared" ref="T140:T169" si="2">IFERROR(R140/$R$11,0)</f>
        <v>2.7840684578946204E-3</v>
      </c>
      <c r="U140" s="91">
        <f>R140/'סכום נכסי הקרן'!$C$42</f>
        <v>5.2169355043702218E-4</v>
      </c>
    </row>
    <row r="141" spans="2:21">
      <c r="B141" s="86" t="s">
        <v>613</v>
      </c>
      <c r="C141" s="87" t="s">
        <v>614</v>
      </c>
      <c r="D141" s="88" t="s">
        <v>117</v>
      </c>
      <c r="E141" s="88" t="s">
        <v>304</v>
      </c>
      <c r="F141" s="87" t="s">
        <v>609</v>
      </c>
      <c r="G141" s="88" t="s">
        <v>610</v>
      </c>
      <c r="H141" s="87" t="s">
        <v>588</v>
      </c>
      <c r="I141" s="87" t="s">
        <v>127</v>
      </c>
      <c r="J141" s="101"/>
      <c r="K141" s="90">
        <v>4.6400000000006427</v>
      </c>
      <c r="L141" s="88" t="s">
        <v>129</v>
      </c>
      <c r="M141" s="89">
        <v>0.01</v>
      </c>
      <c r="N141" s="89">
        <v>4.0099999999998921E-2</v>
      </c>
      <c r="O141" s="90">
        <v>1013714.0474339999</v>
      </c>
      <c r="P141" s="102">
        <v>92</v>
      </c>
      <c r="Q141" s="90"/>
      <c r="R141" s="90">
        <v>932.61684271000001</v>
      </c>
      <c r="S141" s="91">
        <v>1.0385797231660414E-3</v>
      </c>
      <c r="T141" s="91">
        <f t="shared" si="2"/>
        <v>6.2476683755525201E-3</v>
      </c>
      <c r="U141" s="91">
        <f>R141/'סכום נכסי הקרן'!$C$42</f>
        <v>1.1707213188500076E-3</v>
      </c>
    </row>
    <row r="142" spans="2:21">
      <c r="B142" s="86" t="s">
        <v>615</v>
      </c>
      <c r="C142" s="87" t="s">
        <v>616</v>
      </c>
      <c r="D142" s="88" t="s">
        <v>117</v>
      </c>
      <c r="E142" s="88" t="s">
        <v>304</v>
      </c>
      <c r="F142" s="87" t="s">
        <v>609</v>
      </c>
      <c r="G142" s="88" t="s">
        <v>610</v>
      </c>
      <c r="H142" s="87" t="s">
        <v>588</v>
      </c>
      <c r="I142" s="87" t="s">
        <v>127</v>
      </c>
      <c r="J142" s="101"/>
      <c r="K142" s="90">
        <v>3.2599999999961105</v>
      </c>
      <c r="L142" s="88" t="s">
        <v>129</v>
      </c>
      <c r="M142" s="89">
        <v>3.5400000000000001E-2</v>
      </c>
      <c r="N142" s="89">
        <v>3.899999999996439E-2</v>
      </c>
      <c r="O142" s="90">
        <v>367861.72499999998</v>
      </c>
      <c r="P142" s="102">
        <v>99.25</v>
      </c>
      <c r="Q142" s="90"/>
      <c r="R142" s="90">
        <v>365.10278386700003</v>
      </c>
      <c r="S142" s="91">
        <v>9.5078540357660703E-4</v>
      </c>
      <c r="T142" s="91">
        <f t="shared" si="2"/>
        <v>2.445850227156298E-3</v>
      </c>
      <c r="U142" s="91">
        <f>R142/'סכום נכסי הקרן'!$C$42</f>
        <v>4.5831642006651527E-4</v>
      </c>
    </row>
    <row r="143" spans="2:21">
      <c r="B143" s="86" t="s">
        <v>617</v>
      </c>
      <c r="C143" s="87" t="s">
        <v>618</v>
      </c>
      <c r="D143" s="88" t="s">
        <v>117</v>
      </c>
      <c r="E143" s="88" t="s">
        <v>304</v>
      </c>
      <c r="F143" s="87" t="s">
        <v>619</v>
      </c>
      <c r="G143" s="88" t="s">
        <v>356</v>
      </c>
      <c r="H143" s="87" t="s">
        <v>582</v>
      </c>
      <c r="I143" s="87" t="s">
        <v>308</v>
      </c>
      <c r="J143" s="101"/>
      <c r="K143" s="90">
        <v>3.2999999999895366</v>
      </c>
      <c r="L143" s="88" t="s">
        <v>129</v>
      </c>
      <c r="M143" s="89">
        <v>1.9400000000000001E-2</v>
      </c>
      <c r="N143" s="89">
        <v>1.919999999995815E-2</v>
      </c>
      <c r="O143" s="90">
        <v>70190.288442000005</v>
      </c>
      <c r="P143" s="102">
        <v>108.93</v>
      </c>
      <c r="Q143" s="90"/>
      <c r="R143" s="90">
        <v>76.458280696000003</v>
      </c>
      <c r="S143" s="91">
        <v>1.9419273492467785E-4</v>
      </c>
      <c r="T143" s="91">
        <f t="shared" si="2"/>
        <v>5.1219960918296955E-4</v>
      </c>
      <c r="U143" s="91">
        <f>R143/'סכום נכסי הקרן'!$C$42</f>
        <v>9.597868611650093E-5</v>
      </c>
    </row>
    <row r="144" spans="2:21">
      <c r="B144" s="86" t="s">
        <v>620</v>
      </c>
      <c r="C144" s="87" t="s">
        <v>621</v>
      </c>
      <c r="D144" s="88" t="s">
        <v>117</v>
      </c>
      <c r="E144" s="88" t="s">
        <v>304</v>
      </c>
      <c r="F144" s="87" t="s">
        <v>619</v>
      </c>
      <c r="G144" s="88" t="s">
        <v>356</v>
      </c>
      <c r="H144" s="87" t="s">
        <v>582</v>
      </c>
      <c r="I144" s="87" t="s">
        <v>308</v>
      </c>
      <c r="J144" s="101"/>
      <c r="K144" s="90">
        <v>4.269999999998717</v>
      </c>
      <c r="L144" s="88" t="s">
        <v>129</v>
      </c>
      <c r="M144" s="89">
        <v>1.23E-2</v>
      </c>
      <c r="N144" s="89">
        <v>2.3199999999989462E-2</v>
      </c>
      <c r="O144" s="90">
        <v>842088.17829600011</v>
      </c>
      <c r="P144" s="102">
        <v>103.68</v>
      </c>
      <c r="Q144" s="90"/>
      <c r="R144" s="90">
        <v>873.07705895599997</v>
      </c>
      <c r="S144" s="91">
        <v>6.6218954741167229E-4</v>
      </c>
      <c r="T144" s="91">
        <f t="shared" si="2"/>
        <v>5.848807013617229E-3</v>
      </c>
      <c r="U144" s="91">
        <f>R144/'סכום נכסי הקרן'!$C$42</f>
        <v>1.0959805561183591E-3</v>
      </c>
    </row>
    <row r="145" spans="2:21">
      <c r="B145" s="86" t="s">
        <v>622</v>
      </c>
      <c r="C145" s="87" t="s">
        <v>623</v>
      </c>
      <c r="D145" s="88" t="s">
        <v>117</v>
      </c>
      <c r="E145" s="88" t="s">
        <v>304</v>
      </c>
      <c r="F145" s="87" t="s">
        <v>624</v>
      </c>
      <c r="G145" s="88" t="s">
        <v>625</v>
      </c>
      <c r="H145" s="87" t="s">
        <v>626</v>
      </c>
      <c r="I145" s="87" t="s">
        <v>127</v>
      </c>
      <c r="J145" s="101"/>
      <c r="K145" s="90">
        <v>1.46</v>
      </c>
      <c r="L145" s="88" t="s">
        <v>129</v>
      </c>
      <c r="M145" s="89">
        <v>4.6500000000000007E-2</v>
      </c>
      <c r="N145" s="89">
        <v>3.3799118267203367E-2</v>
      </c>
      <c r="O145" s="90">
        <v>4.6150000000000002E-3</v>
      </c>
      <c r="P145" s="102">
        <v>110.35</v>
      </c>
      <c r="Q145" s="90">
        <v>1.3400000000000001E-7</v>
      </c>
      <c r="R145" s="90">
        <v>5.2170000000000002E-6</v>
      </c>
      <c r="S145" s="91">
        <v>1.0733227094153775E-11</v>
      </c>
      <c r="T145" s="91">
        <f t="shared" si="2"/>
        <v>3.4949064205773438E-11</v>
      </c>
      <c r="U145" s="91">
        <f>R145/'סכום נכסי הקרן'!$C$42</f>
        <v>6.5489414738563572E-12</v>
      </c>
    </row>
    <row r="146" spans="2:21">
      <c r="B146" s="86" t="s">
        <v>627</v>
      </c>
      <c r="C146" s="87" t="s">
        <v>628</v>
      </c>
      <c r="D146" s="88" t="s">
        <v>117</v>
      </c>
      <c r="E146" s="88" t="s">
        <v>304</v>
      </c>
      <c r="F146" s="87" t="s">
        <v>629</v>
      </c>
      <c r="G146" s="88" t="s">
        <v>125</v>
      </c>
      <c r="H146" s="87" t="s">
        <v>630</v>
      </c>
      <c r="I146" s="87" t="s">
        <v>308</v>
      </c>
      <c r="J146" s="101"/>
      <c r="K146" s="90">
        <v>2.8300000000021384</v>
      </c>
      <c r="L146" s="88" t="s">
        <v>129</v>
      </c>
      <c r="M146" s="89">
        <v>3.2000000000000001E-2</v>
      </c>
      <c r="N146" s="89">
        <v>3.5400000000024752E-2</v>
      </c>
      <c r="O146" s="90">
        <v>446858.35834500002</v>
      </c>
      <c r="P146" s="102">
        <v>99.42</v>
      </c>
      <c r="Q146" s="90"/>
      <c r="R146" s="90">
        <v>444.266580535</v>
      </c>
      <c r="S146" s="91">
        <v>1.645220567523287E-3</v>
      </c>
      <c r="T146" s="91">
        <f t="shared" si="2"/>
        <v>2.9761742855275316E-3</v>
      </c>
      <c r="U146" s="91">
        <f>R146/'סכום נכסי הקרן'!$C$42</f>
        <v>5.5769136183898924E-4</v>
      </c>
    </row>
    <row r="147" spans="2:21">
      <c r="B147" s="86" t="s">
        <v>631</v>
      </c>
      <c r="C147" s="87" t="s">
        <v>632</v>
      </c>
      <c r="D147" s="88" t="s">
        <v>117</v>
      </c>
      <c r="E147" s="88" t="s">
        <v>304</v>
      </c>
      <c r="F147" s="87" t="s">
        <v>633</v>
      </c>
      <c r="G147" s="88" t="s">
        <v>625</v>
      </c>
      <c r="H147" s="87" t="s">
        <v>626</v>
      </c>
      <c r="I147" s="87" t="s">
        <v>127</v>
      </c>
      <c r="J147" s="101"/>
      <c r="K147" s="90">
        <v>3.1200000000082935</v>
      </c>
      <c r="L147" s="88" t="s">
        <v>129</v>
      </c>
      <c r="M147" s="89">
        <v>2.5699999999999997E-2</v>
      </c>
      <c r="N147" s="89">
        <v>4.3200000000082943E-2</v>
      </c>
      <c r="O147" s="90">
        <v>23238.326798000002</v>
      </c>
      <c r="P147" s="102">
        <v>103.77</v>
      </c>
      <c r="Q147" s="90"/>
      <c r="R147" s="90">
        <v>24.114410764999999</v>
      </c>
      <c r="S147" s="91">
        <v>1.953943546136526E-5</v>
      </c>
      <c r="T147" s="91">
        <f t="shared" si="2"/>
        <v>1.6154419975280412E-4</v>
      </c>
      <c r="U147" s="91">
        <f>R147/'סכום נכסי הקרן'!$C$42</f>
        <v>3.0271011074662968E-5</v>
      </c>
    </row>
    <row r="148" spans="2:21">
      <c r="B148" s="86" t="s">
        <v>634</v>
      </c>
      <c r="C148" s="87" t="s">
        <v>635</v>
      </c>
      <c r="D148" s="88" t="s">
        <v>117</v>
      </c>
      <c r="E148" s="88" t="s">
        <v>304</v>
      </c>
      <c r="F148" s="87" t="s">
        <v>633</v>
      </c>
      <c r="G148" s="88" t="s">
        <v>625</v>
      </c>
      <c r="H148" s="87" t="s">
        <v>626</v>
      </c>
      <c r="I148" s="87" t="s">
        <v>127</v>
      </c>
      <c r="J148" s="101"/>
      <c r="K148" s="90">
        <v>5.8000000000101819</v>
      </c>
      <c r="L148" s="88" t="s">
        <v>129</v>
      </c>
      <c r="M148" s="89">
        <v>1.09E-2</v>
      </c>
      <c r="N148" s="89">
        <v>4.4100000000033092E-2</v>
      </c>
      <c r="O148" s="90">
        <v>133767.9</v>
      </c>
      <c r="P148" s="102">
        <v>88.11</v>
      </c>
      <c r="Q148" s="90"/>
      <c r="R148" s="90">
        <v>117.862896021</v>
      </c>
      <c r="S148" s="91">
        <v>2.9726199999999996E-4</v>
      </c>
      <c r="T148" s="91">
        <f t="shared" si="2"/>
        <v>7.8957215267708028E-4</v>
      </c>
      <c r="U148" s="91">
        <f>R148/'סכום נכסי הקרן'!$C$42</f>
        <v>1.4795422809675031E-4</v>
      </c>
    </row>
    <row r="149" spans="2:21">
      <c r="B149" s="86" t="s">
        <v>636</v>
      </c>
      <c r="C149" s="87" t="s">
        <v>637</v>
      </c>
      <c r="D149" s="88" t="s">
        <v>117</v>
      </c>
      <c r="E149" s="88" t="s">
        <v>304</v>
      </c>
      <c r="F149" s="87" t="s">
        <v>633</v>
      </c>
      <c r="G149" s="88" t="s">
        <v>625</v>
      </c>
      <c r="H149" s="87" t="s">
        <v>626</v>
      </c>
      <c r="I149" s="87" t="s">
        <v>127</v>
      </c>
      <c r="J149" s="101"/>
      <c r="K149" s="90">
        <v>6.6899999999970454</v>
      </c>
      <c r="L149" s="88" t="s">
        <v>129</v>
      </c>
      <c r="M149" s="89">
        <v>1.54E-2</v>
      </c>
      <c r="N149" s="89">
        <v>4.5599999999978956E-2</v>
      </c>
      <c r="O149" s="90">
        <v>286115.31857200002</v>
      </c>
      <c r="P149" s="102">
        <v>86.36</v>
      </c>
      <c r="Q149" s="90"/>
      <c r="R149" s="90">
        <v>247.089170817</v>
      </c>
      <c r="S149" s="91">
        <v>8.1747233877714292E-4</v>
      </c>
      <c r="T149" s="91">
        <f t="shared" si="2"/>
        <v>1.6552684100890652E-3</v>
      </c>
      <c r="U149" s="91">
        <f>R149/'סכום נכסי הקרן'!$C$42</f>
        <v>3.1017299568798719E-4</v>
      </c>
    </row>
    <row r="150" spans="2:21">
      <c r="B150" s="86" t="s">
        <v>638</v>
      </c>
      <c r="C150" s="87" t="s">
        <v>639</v>
      </c>
      <c r="D150" s="88" t="s">
        <v>117</v>
      </c>
      <c r="E150" s="88" t="s">
        <v>304</v>
      </c>
      <c r="F150" s="87" t="s">
        <v>640</v>
      </c>
      <c r="G150" s="88" t="s">
        <v>641</v>
      </c>
      <c r="H150" s="87" t="s">
        <v>630</v>
      </c>
      <c r="I150" s="87" t="s">
        <v>308</v>
      </c>
      <c r="J150" s="101"/>
      <c r="K150" s="90">
        <v>4.970000000003151</v>
      </c>
      <c r="L150" s="88" t="s">
        <v>129</v>
      </c>
      <c r="M150" s="89">
        <v>7.4999999999999997E-3</v>
      </c>
      <c r="N150" s="89">
        <v>3.4800000000021009E-2</v>
      </c>
      <c r="O150" s="90">
        <v>599417.11013399996</v>
      </c>
      <c r="P150" s="102">
        <v>92.12</v>
      </c>
      <c r="Q150" s="90"/>
      <c r="R150" s="90">
        <v>552.18304315800003</v>
      </c>
      <c r="S150" s="91">
        <v>4.4779404611833257E-4</v>
      </c>
      <c r="T150" s="91">
        <f t="shared" si="2"/>
        <v>3.6991145540863158E-3</v>
      </c>
      <c r="U150" s="91">
        <f>R150/'סכום נכסי הקרן'!$C$42</f>
        <v>6.931597532102053E-4</v>
      </c>
    </row>
    <row r="151" spans="2:21">
      <c r="B151" s="86" t="s">
        <v>642</v>
      </c>
      <c r="C151" s="87" t="s">
        <v>643</v>
      </c>
      <c r="D151" s="88" t="s">
        <v>117</v>
      </c>
      <c r="E151" s="88" t="s">
        <v>304</v>
      </c>
      <c r="F151" s="87" t="s">
        <v>644</v>
      </c>
      <c r="G151" s="88" t="s">
        <v>625</v>
      </c>
      <c r="H151" s="87" t="s">
        <v>626</v>
      </c>
      <c r="I151" s="87" t="s">
        <v>127</v>
      </c>
      <c r="J151" s="101"/>
      <c r="K151" s="90">
        <v>4.0300000000057699</v>
      </c>
      <c r="L151" s="88" t="s">
        <v>129</v>
      </c>
      <c r="M151" s="89">
        <v>1.0800000000000001E-2</v>
      </c>
      <c r="N151" s="89">
        <v>2.980000000004639E-2</v>
      </c>
      <c r="O151" s="90">
        <v>348438.62592000002</v>
      </c>
      <c r="P151" s="102">
        <v>101.46</v>
      </c>
      <c r="Q151" s="90"/>
      <c r="R151" s="90">
        <v>353.52583213200001</v>
      </c>
      <c r="S151" s="91">
        <v>1.062312883902439E-3</v>
      </c>
      <c r="T151" s="91">
        <f t="shared" si="2"/>
        <v>2.3682953815565939E-3</v>
      </c>
      <c r="U151" s="91">
        <f>R151/'סכום נכסי הקרן'!$C$42</f>
        <v>4.4378378074158239E-4</v>
      </c>
    </row>
    <row r="152" spans="2:21">
      <c r="B152" s="86" t="s">
        <v>645</v>
      </c>
      <c r="C152" s="87" t="s">
        <v>646</v>
      </c>
      <c r="D152" s="88" t="s">
        <v>117</v>
      </c>
      <c r="E152" s="88" t="s">
        <v>304</v>
      </c>
      <c r="F152" s="87" t="s">
        <v>647</v>
      </c>
      <c r="G152" s="88" t="s">
        <v>641</v>
      </c>
      <c r="H152" s="87" t="s">
        <v>630</v>
      </c>
      <c r="I152" s="87" t="s">
        <v>308</v>
      </c>
      <c r="J152" s="101"/>
      <c r="K152" s="90">
        <v>4.220000000012667</v>
      </c>
      <c r="L152" s="88" t="s">
        <v>129</v>
      </c>
      <c r="M152" s="89">
        <v>1.8000000000000002E-2</v>
      </c>
      <c r="N152" s="89">
        <v>2.9200000000175388E-2</v>
      </c>
      <c r="O152" s="90">
        <v>39506.684054999998</v>
      </c>
      <c r="P152" s="102">
        <v>103.91</v>
      </c>
      <c r="Q152" s="90"/>
      <c r="R152" s="90">
        <v>41.051395634000002</v>
      </c>
      <c r="S152" s="91">
        <v>7.0798221058565681E-5</v>
      </c>
      <c r="T152" s="91">
        <f t="shared" si="2"/>
        <v>2.7500629897436718E-4</v>
      </c>
      <c r="U152" s="91">
        <f>R152/'סכום נכסי הקרן'!$C$42</f>
        <v>5.1532142500898675E-5</v>
      </c>
    </row>
    <row r="153" spans="2:21">
      <c r="B153" s="86" t="s">
        <v>648</v>
      </c>
      <c r="C153" s="87" t="s">
        <v>649</v>
      </c>
      <c r="D153" s="88" t="s">
        <v>117</v>
      </c>
      <c r="E153" s="88" t="s">
        <v>304</v>
      </c>
      <c r="F153" s="87" t="s">
        <v>650</v>
      </c>
      <c r="G153" s="88" t="s">
        <v>152</v>
      </c>
      <c r="H153" s="87" t="s">
        <v>630</v>
      </c>
      <c r="I153" s="87" t="s">
        <v>308</v>
      </c>
      <c r="J153" s="101"/>
      <c r="K153" s="90">
        <v>1.0099999999988929</v>
      </c>
      <c r="L153" s="88" t="s">
        <v>129</v>
      </c>
      <c r="M153" s="89">
        <v>1.9799999999999998E-2</v>
      </c>
      <c r="N153" s="89">
        <v>1.9199999999993674E-2</v>
      </c>
      <c r="O153" s="90">
        <v>289965.68878999999</v>
      </c>
      <c r="P153" s="102">
        <v>107.95</v>
      </c>
      <c r="Q153" s="90">
        <v>3.0975353110000001</v>
      </c>
      <c r="R153" s="90">
        <v>316.11548543499998</v>
      </c>
      <c r="S153" s="91">
        <v>9.542124868811931E-4</v>
      </c>
      <c r="T153" s="91">
        <f t="shared" si="2"/>
        <v>2.1176807354623449E-3</v>
      </c>
      <c r="U153" s="91">
        <f>R153/'סכום נכסי הקרן'!$C$42</f>
        <v>3.9682227584694394E-4</v>
      </c>
    </row>
    <row r="154" spans="2:21">
      <c r="B154" s="86" t="s">
        <v>651</v>
      </c>
      <c r="C154" s="87" t="s">
        <v>652</v>
      </c>
      <c r="D154" s="88" t="s">
        <v>117</v>
      </c>
      <c r="E154" s="88" t="s">
        <v>304</v>
      </c>
      <c r="F154" s="87" t="s">
        <v>653</v>
      </c>
      <c r="G154" s="88" t="s">
        <v>356</v>
      </c>
      <c r="H154" s="87" t="s">
        <v>654</v>
      </c>
      <c r="I154" s="87" t="s">
        <v>308</v>
      </c>
      <c r="J154" s="101"/>
      <c r="K154" s="90">
        <v>4.1200000000018839</v>
      </c>
      <c r="L154" s="88" t="s">
        <v>129</v>
      </c>
      <c r="M154" s="89">
        <v>2.75E-2</v>
      </c>
      <c r="N154" s="89">
        <v>2.9800000000006668E-2</v>
      </c>
      <c r="O154" s="90">
        <v>475778.84877099999</v>
      </c>
      <c r="P154" s="102">
        <v>107.1</v>
      </c>
      <c r="Q154" s="90"/>
      <c r="R154" s="90">
        <v>509.55913121700002</v>
      </c>
      <c r="S154" s="91">
        <v>5.1865456982569467E-4</v>
      </c>
      <c r="T154" s="91">
        <f t="shared" si="2"/>
        <v>3.4135738534677145E-3</v>
      </c>
      <c r="U154" s="91">
        <f>R154/'סכום נכסי הקרן'!$C$42</f>
        <v>6.3965361851815695E-4</v>
      </c>
    </row>
    <row r="155" spans="2:21">
      <c r="B155" s="86" t="s">
        <v>655</v>
      </c>
      <c r="C155" s="87" t="s">
        <v>656</v>
      </c>
      <c r="D155" s="88" t="s">
        <v>117</v>
      </c>
      <c r="E155" s="88" t="s">
        <v>304</v>
      </c>
      <c r="F155" s="87" t="s">
        <v>644</v>
      </c>
      <c r="G155" s="88" t="s">
        <v>625</v>
      </c>
      <c r="H155" s="87" t="s">
        <v>657</v>
      </c>
      <c r="I155" s="87" t="s">
        <v>127</v>
      </c>
      <c r="J155" s="101"/>
      <c r="K155" s="90">
        <v>2.6599999999981843</v>
      </c>
      <c r="L155" s="88" t="s">
        <v>129</v>
      </c>
      <c r="M155" s="89">
        <v>0.04</v>
      </c>
      <c r="N155" s="89">
        <v>0.16439999999995331</v>
      </c>
      <c r="O155" s="90">
        <v>489131.69010299997</v>
      </c>
      <c r="P155" s="102">
        <v>78.8</v>
      </c>
      <c r="Q155" s="90"/>
      <c r="R155" s="90">
        <v>385.43579039499997</v>
      </c>
      <c r="S155" s="91">
        <v>1.6638792341575114E-4</v>
      </c>
      <c r="T155" s="91">
        <f t="shared" si="2"/>
        <v>2.5820625236185331E-3</v>
      </c>
      <c r="U155" s="91">
        <f>R155/'סכום נכסי הקרן'!$C$42</f>
        <v>4.8384060441372841E-4</v>
      </c>
    </row>
    <row r="156" spans="2:21">
      <c r="B156" s="86" t="s">
        <v>658</v>
      </c>
      <c r="C156" s="87" t="s">
        <v>659</v>
      </c>
      <c r="D156" s="88" t="s">
        <v>117</v>
      </c>
      <c r="E156" s="88" t="s">
        <v>304</v>
      </c>
      <c r="F156" s="87" t="s">
        <v>644</v>
      </c>
      <c r="G156" s="88" t="s">
        <v>625</v>
      </c>
      <c r="H156" s="87" t="s">
        <v>657</v>
      </c>
      <c r="I156" s="87" t="s">
        <v>127</v>
      </c>
      <c r="J156" s="101"/>
      <c r="K156" s="90">
        <v>3.3700000000015486</v>
      </c>
      <c r="L156" s="88" t="s">
        <v>129</v>
      </c>
      <c r="M156" s="89">
        <v>3.2799999999999996E-2</v>
      </c>
      <c r="N156" s="89">
        <v>0.14730000000012305</v>
      </c>
      <c r="O156" s="90">
        <v>487583.37448252429</v>
      </c>
      <c r="P156" s="102">
        <v>75.489999999999995</v>
      </c>
      <c r="Q156" s="90"/>
      <c r="R156" s="90">
        <v>368.076687139</v>
      </c>
      <c r="S156" s="91">
        <v>3.2173839302054684E-4</v>
      </c>
      <c r="T156" s="91">
        <f t="shared" si="2"/>
        <v>2.4657726224783004E-3</v>
      </c>
      <c r="U156" s="91">
        <f>R156/'סכום נכסי הקרן'!$C$42</f>
        <v>4.6204958442864634E-4</v>
      </c>
    </row>
    <row r="157" spans="2:21">
      <c r="B157" s="86" t="s">
        <v>660</v>
      </c>
      <c r="C157" s="87" t="s">
        <v>661</v>
      </c>
      <c r="D157" s="88" t="s">
        <v>117</v>
      </c>
      <c r="E157" s="88" t="s">
        <v>304</v>
      </c>
      <c r="F157" s="87" t="s">
        <v>644</v>
      </c>
      <c r="G157" s="88" t="s">
        <v>625</v>
      </c>
      <c r="H157" s="87" t="s">
        <v>657</v>
      </c>
      <c r="I157" s="87" t="s">
        <v>127</v>
      </c>
      <c r="J157" s="101"/>
      <c r="K157" s="90">
        <v>4.1399999998878041</v>
      </c>
      <c r="L157" s="88" t="s">
        <v>129</v>
      </c>
      <c r="M157" s="89">
        <v>1.29E-2</v>
      </c>
      <c r="N157" s="89">
        <v>0.1092999999974444</v>
      </c>
      <c r="O157" s="90">
        <v>17739.523044000001</v>
      </c>
      <c r="P157" s="102">
        <v>72.349999999999994</v>
      </c>
      <c r="Q157" s="90"/>
      <c r="R157" s="90">
        <v>12.834544895999999</v>
      </c>
      <c r="S157" s="91">
        <v>1.7153382395943245E-5</v>
      </c>
      <c r="T157" s="91">
        <f t="shared" si="2"/>
        <v>8.597955407747475E-5</v>
      </c>
      <c r="U157" s="91">
        <f>R157/'סכום נכסי הקרן'!$C$42</f>
        <v>1.6111305993384286E-5</v>
      </c>
    </row>
    <row r="158" spans="2:21">
      <c r="B158" s="86" t="s">
        <v>662</v>
      </c>
      <c r="C158" s="87" t="s">
        <v>663</v>
      </c>
      <c r="D158" s="88" t="s">
        <v>117</v>
      </c>
      <c r="E158" s="88" t="s">
        <v>304</v>
      </c>
      <c r="F158" s="87" t="s">
        <v>647</v>
      </c>
      <c r="G158" s="88" t="s">
        <v>641</v>
      </c>
      <c r="H158" s="87" t="s">
        <v>654</v>
      </c>
      <c r="I158" s="87" t="s">
        <v>308</v>
      </c>
      <c r="J158" s="101"/>
      <c r="K158" s="90">
        <v>3.4800000000011706</v>
      </c>
      <c r="L158" s="88" t="s">
        <v>129</v>
      </c>
      <c r="M158" s="89">
        <v>3.3000000000000002E-2</v>
      </c>
      <c r="N158" s="89">
        <v>4.0500000000005393E-2</v>
      </c>
      <c r="O158" s="90">
        <v>618592.90580891992</v>
      </c>
      <c r="P158" s="102">
        <v>104.97</v>
      </c>
      <c r="Q158" s="90"/>
      <c r="R158" s="90">
        <v>649.33697121299997</v>
      </c>
      <c r="S158" s="91">
        <v>1.2096209689769532E-3</v>
      </c>
      <c r="T158" s="91">
        <f t="shared" si="2"/>
        <v>4.3499558171565256E-3</v>
      </c>
      <c r="U158" s="91">
        <f>R158/'סכום נכסי הקרן'!$C$42</f>
        <v>8.1511784958502719E-4</v>
      </c>
    </row>
    <row r="159" spans="2:21">
      <c r="B159" s="86" t="s">
        <v>664</v>
      </c>
      <c r="C159" s="87" t="s">
        <v>665</v>
      </c>
      <c r="D159" s="88" t="s">
        <v>117</v>
      </c>
      <c r="E159" s="88" t="s">
        <v>304</v>
      </c>
      <c r="F159" s="87" t="s">
        <v>666</v>
      </c>
      <c r="G159" s="88" t="s">
        <v>338</v>
      </c>
      <c r="H159" s="87" t="s">
        <v>654</v>
      </c>
      <c r="I159" s="87" t="s">
        <v>308</v>
      </c>
      <c r="J159" s="101"/>
      <c r="K159" s="90">
        <v>2.9999999999999996</v>
      </c>
      <c r="L159" s="88" t="s">
        <v>129</v>
      </c>
      <c r="M159" s="89">
        <v>1E-3</v>
      </c>
      <c r="N159" s="89">
        <v>2.4599999999995719E-2</v>
      </c>
      <c r="O159" s="90">
        <v>651208.89078000002</v>
      </c>
      <c r="P159" s="102">
        <v>100.53</v>
      </c>
      <c r="Q159" s="90"/>
      <c r="R159" s="90">
        <v>654.66029796800001</v>
      </c>
      <c r="S159" s="91">
        <v>1.1499159308152778E-3</v>
      </c>
      <c r="T159" s="91">
        <f t="shared" si="2"/>
        <v>4.385617172063332E-3</v>
      </c>
      <c r="U159" s="91">
        <f>R159/'סכום נכסי הקרן'!$C$42</f>
        <v>8.2180026387766833E-4</v>
      </c>
    </row>
    <row r="160" spans="2:21">
      <c r="B160" s="86" t="s">
        <v>667</v>
      </c>
      <c r="C160" s="87" t="s">
        <v>668</v>
      </c>
      <c r="D160" s="88" t="s">
        <v>117</v>
      </c>
      <c r="E160" s="88" t="s">
        <v>304</v>
      </c>
      <c r="F160" s="87" t="s">
        <v>666</v>
      </c>
      <c r="G160" s="88" t="s">
        <v>338</v>
      </c>
      <c r="H160" s="87" t="s">
        <v>654</v>
      </c>
      <c r="I160" s="87" t="s">
        <v>308</v>
      </c>
      <c r="J160" s="101"/>
      <c r="K160" s="90">
        <v>5.7100000000000577</v>
      </c>
      <c r="L160" s="88" t="s">
        <v>129</v>
      </c>
      <c r="M160" s="89">
        <v>3.0000000000000001E-3</v>
      </c>
      <c r="N160" s="89">
        <v>2.6399999999990698E-2</v>
      </c>
      <c r="O160" s="90">
        <v>367239.73770699999</v>
      </c>
      <c r="P160" s="102">
        <v>93.66</v>
      </c>
      <c r="Q160" s="90"/>
      <c r="R160" s="90">
        <v>343.95675523800003</v>
      </c>
      <c r="S160" s="91">
        <v>1.0150520398541712E-3</v>
      </c>
      <c r="T160" s="91">
        <f t="shared" si="2"/>
        <v>2.3041914362320033E-3</v>
      </c>
      <c r="U160" s="91">
        <f>R160/'סכום נכסי הקרן'!$C$42</f>
        <v>4.3177164262817676E-4</v>
      </c>
    </row>
    <row r="161" spans="2:21">
      <c r="B161" s="86" t="s">
        <v>669</v>
      </c>
      <c r="C161" s="87" t="s">
        <v>670</v>
      </c>
      <c r="D161" s="88" t="s">
        <v>117</v>
      </c>
      <c r="E161" s="88" t="s">
        <v>304</v>
      </c>
      <c r="F161" s="87" t="s">
        <v>666</v>
      </c>
      <c r="G161" s="88" t="s">
        <v>338</v>
      </c>
      <c r="H161" s="87" t="s">
        <v>654</v>
      </c>
      <c r="I161" s="87" t="s">
        <v>308</v>
      </c>
      <c r="J161" s="101"/>
      <c r="K161" s="90">
        <v>4.2199999999969746</v>
      </c>
      <c r="L161" s="88" t="s">
        <v>129</v>
      </c>
      <c r="M161" s="89">
        <v>3.0000000000000001E-3</v>
      </c>
      <c r="N161" s="89">
        <v>2.7099999999982888E-2</v>
      </c>
      <c r="O161" s="90">
        <v>533386.12445999996</v>
      </c>
      <c r="P161" s="102">
        <v>94.2</v>
      </c>
      <c r="Q161" s="90"/>
      <c r="R161" s="90">
        <v>502.44974696599996</v>
      </c>
      <c r="S161" s="91">
        <v>1.0487340237121509E-3</v>
      </c>
      <c r="T161" s="91">
        <f t="shared" si="2"/>
        <v>3.3659475688881256E-3</v>
      </c>
      <c r="U161" s="91">
        <f>R161/'סכום נכסי הקרן'!$C$42</f>
        <v>6.3072915208630819E-4</v>
      </c>
    </row>
    <row r="162" spans="2:21">
      <c r="B162" s="86" t="s">
        <v>671</v>
      </c>
      <c r="C162" s="87" t="s">
        <v>672</v>
      </c>
      <c r="D162" s="88" t="s">
        <v>117</v>
      </c>
      <c r="E162" s="88" t="s">
        <v>304</v>
      </c>
      <c r="F162" s="87" t="s">
        <v>673</v>
      </c>
      <c r="G162" s="88" t="s">
        <v>674</v>
      </c>
      <c r="H162" s="87" t="s">
        <v>657</v>
      </c>
      <c r="I162" s="87" t="s">
        <v>127</v>
      </c>
      <c r="J162" s="101"/>
      <c r="K162" s="90">
        <v>4.7100000000241886</v>
      </c>
      <c r="L162" s="88" t="s">
        <v>129</v>
      </c>
      <c r="M162" s="89">
        <v>3.2500000000000001E-2</v>
      </c>
      <c r="N162" s="89">
        <v>4.8000000000328773E-2</v>
      </c>
      <c r="O162" s="90">
        <v>44899.476547999999</v>
      </c>
      <c r="P162" s="102">
        <v>94.84</v>
      </c>
      <c r="Q162" s="90"/>
      <c r="R162" s="90">
        <v>42.582664006999998</v>
      </c>
      <c r="S162" s="91">
        <v>1.726902944153846E-4</v>
      </c>
      <c r="T162" s="91">
        <f t="shared" si="2"/>
        <v>2.8526437769475191E-4</v>
      </c>
      <c r="U162" s="91">
        <f>R162/'סכום נכסי הקרן'!$C$42</f>
        <v>5.345435583337792E-5</v>
      </c>
    </row>
    <row r="163" spans="2:21">
      <c r="B163" s="86" t="s">
        <v>679</v>
      </c>
      <c r="C163" s="87" t="s">
        <v>680</v>
      </c>
      <c r="D163" s="88" t="s">
        <v>117</v>
      </c>
      <c r="E163" s="88" t="s">
        <v>304</v>
      </c>
      <c r="F163" s="87" t="s">
        <v>681</v>
      </c>
      <c r="G163" s="88" t="s">
        <v>338</v>
      </c>
      <c r="H163" s="87" t="s">
        <v>678</v>
      </c>
      <c r="I163" s="87"/>
      <c r="J163" s="101"/>
      <c r="K163" s="90">
        <v>3.8799999999966359</v>
      </c>
      <c r="L163" s="88" t="s">
        <v>129</v>
      </c>
      <c r="M163" s="89">
        <v>1.9E-2</v>
      </c>
      <c r="N163" s="89">
        <v>2.9299999999975707E-2</v>
      </c>
      <c r="O163" s="90">
        <v>535071.6</v>
      </c>
      <c r="P163" s="102">
        <v>100</v>
      </c>
      <c r="Q163" s="90"/>
      <c r="R163" s="90">
        <v>535.07158241000002</v>
      </c>
      <c r="S163" s="91">
        <v>9.8392934309898101E-4</v>
      </c>
      <c r="T163" s="91">
        <f t="shared" si="2"/>
        <v>3.5844836282023932E-3</v>
      </c>
      <c r="U163" s="91">
        <f>R163/'סכום נכסי הקרן'!$C$42</f>
        <v>6.7167960082936532E-4</v>
      </c>
    </row>
    <row r="164" spans="2:21">
      <c r="B164" s="86" t="s">
        <v>682</v>
      </c>
      <c r="C164" s="87" t="s">
        <v>683</v>
      </c>
      <c r="D164" s="88" t="s">
        <v>117</v>
      </c>
      <c r="E164" s="88" t="s">
        <v>304</v>
      </c>
      <c r="F164" s="87" t="s">
        <v>684</v>
      </c>
      <c r="G164" s="88" t="s">
        <v>338</v>
      </c>
      <c r="H164" s="87" t="s">
        <v>678</v>
      </c>
      <c r="I164" s="87"/>
      <c r="J164" s="101"/>
      <c r="K164" s="90">
        <v>0.25</v>
      </c>
      <c r="L164" s="88" t="s">
        <v>129</v>
      </c>
      <c r="M164" s="89">
        <v>2.1000000000000001E-2</v>
      </c>
      <c r="N164" s="89">
        <v>3.8200778992335718E-2</v>
      </c>
      <c r="O164" s="90">
        <v>1.4581E-2</v>
      </c>
      <c r="P164" s="102">
        <v>109.42</v>
      </c>
      <c r="Q164" s="90"/>
      <c r="R164" s="90">
        <v>1.5918000000000002E-5</v>
      </c>
      <c r="S164" s="91">
        <v>7.1521060330498818E-11</v>
      </c>
      <c r="T164" s="91">
        <f t="shared" si="2"/>
        <v>1.0663584512698902E-10</v>
      </c>
      <c r="U164" s="91">
        <f>R164/'סכום נכסי הקרן'!$C$42</f>
        <v>1.9981991639034984E-11</v>
      </c>
    </row>
    <row r="165" spans="2:21">
      <c r="B165" s="86" t="s">
        <v>685</v>
      </c>
      <c r="C165" s="87" t="s">
        <v>686</v>
      </c>
      <c r="D165" s="88" t="s">
        <v>117</v>
      </c>
      <c r="E165" s="88" t="s">
        <v>304</v>
      </c>
      <c r="F165" s="87" t="s">
        <v>684</v>
      </c>
      <c r="G165" s="88" t="s">
        <v>338</v>
      </c>
      <c r="H165" s="87" t="s">
        <v>678</v>
      </c>
      <c r="I165" s="87"/>
      <c r="J165" s="101"/>
      <c r="K165" s="90">
        <v>4.2000000000030147</v>
      </c>
      <c r="L165" s="88" t="s">
        <v>129</v>
      </c>
      <c r="M165" s="89">
        <v>2.75E-2</v>
      </c>
      <c r="N165" s="89">
        <v>2.6800000000019596E-2</v>
      </c>
      <c r="O165" s="90">
        <v>493532.06362837338</v>
      </c>
      <c r="P165" s="102">
        <v>107.54</v>
      </c>
      <c r="Q165" s="90"/>
      <c r="R165" s="90">
        <v>530.74436614699994</v>
      </c>
      <c r="S165" s="91">
        <v>9.6624613399496002E-4</v>
      </c>
      <c r="T165" s="91">
        <f t="shared" si="2"/>
        <v>3.5554952902672088E-3</v>
      </c>
      <c r="U165" s="91">
        <f>R165/'סכום נכסי הקרן'!$C$42</f>
        <v>6.662476119370695E-4</v>
      </c>
    </row>
    <row r="166" spans="2:21">
      <c r="B166" s="86" t="s">
        <v>687</v>
      </c>
      <c r="C166" s="87" t="s">
        <v>688</v>
      </c>
      <c r="D166" s="88" t="s">
        <v>117</v>
      </c>
      <c r="E166" s="88" t="s">
        <v>304</v>
      </c>
      <c r="F166" s="87" t="s">
        <v>684</v>
      </c>
      <c r="G166" s="88" t="s">
        <v>338</v>
      </c>
      <c r="H166" s="87" t="s">
        <v>678</v>
      </c>
      <c r="I166" s="87"/>
      <c r="J166" s="101"/>
      <c r="K166" s="90">
        <v>5.9099999999928245</v>
      </c>
      <c r="L166" s="88" t="s">
        <v>129</v>
      </c>
      <c r="M166" s="89">
        <v>8.5000000000000006E-3</v>
      </c>
      <c r="N166" s="89">
        <v>3.0099999999977731E-2</v>
      </c>
      <c r="O166" s="90">
        <v>431147.98064099997</v>
      </c>
      <c r="P166" s="102">
        <v>93.75</v>
      </c>
      <c r="Q166" s="90"/>
      <c r="R166" s="90">
        <v>404.20123859</v>
      </c>
      <c r="S166" s="91">
        <v>8.3377421300357367E-4</v>
      </c>
      <c r="T166" s="91">
        <f t="shared" si="2"/>
        <v>2.7077736322666398E-3</v>
      </c>
      <c r="U166" s="91">
        <f>R166/'סכום נכסי הקרן'!$C$42</f>
        <v>5.0739702035387379E-4</v>
      </c>
    </row>
    <row r="167" spans="2:21">
      <c r="B167" s="86" t="s">
        <v>689</v>
      </c>
      <c r="C167" s="87" t="s">
        <v>690</v>
      </c>
      <c r="D167" s="88" t="s">
        <v>117</v>
      </c>
      <c r="E167" s="88" t="s">
        <v>304</v>
      </c>
      <c r="F167" s="87" t="s">
        <v>691</v>
      </c>
      <c r="G167" s="88" t="s">
        <v>356</v>
      </c>
      <c r="H167" s="87" t="s">
        <v>678</v>
      </c>
      <c r="I167" s="87"/>
      <c r="J167" s="101"/>
      <c r="K167" s="90">
        <v>2.9699999999973787</v>
      </c>
      <c r="L167" s="88" t="s">
        <v>129</v>
      </c>
      <c r="M167" s="89">
        <v>1.6399999999999998E-2</v>
      </c>
      <c r="N167" s="89">
        <v>2.8999999999952338E-2</v>
      </c>
      <c r="O167" s="90">
        <v>241016.01953600001</v>
      </c>
      <c r="P167" s="102">
        <v>104.47</v>
      </c>
      <c r="Q167" s="90"/>
      <c r="R167" s="90">
        <v>251.789432578</v>
      </c>
      <c r="S167" s="91">
        <v>9.166515281624801E-4</v>
      </c>
      <c r="T167" s="91">
        <f t="shared" si="2"/>
        <v>1.686755807073756E-3</v>
      </c>
      <c r="U167" s="91">
        <f>R167/'סכום נכסי הקרן'!$C$42</f>
        <v>3.1607327155239087E-4</v>
      </c>
    </row>
    <row r="168" spans="2:21">
      <c r="B168" s="86" t="s">
        <v>692</v>
      </c>
      <c r="C168" s="87" t="s">
        <v>693</v>
      </c>
      <c r="D168" s="88" t="s">
        <v>117</v>
      </c>
      <c r="E168" s="88" t="s">
        <v>304</v>
      </c>
      <c r="F168" s="87" t="s">
        <v>694</v>
      </c>
      <c r="G168" s="88" t="s">
        <v>695</v>
      </c>
      <c r="H168" s="87" t="s">
        <v>678</v>
      </c>
      <c r="I168" s="87"/>
      <c r="J168" s="101"/>
      <c r="K168" s="90">
        <v>3.4000000000019668</v>
      </c>
      <c r="L168" s="88" t="s">
        <v>129</v>
      </c>
      <c r="M168" s="89">
        <v>1.4800000000000001E-2</v>
      </c>
      <c r="N168" s="89">
        <v>3.9000000000019672E-2</v>
      </c>
      <c r="O168" s="90">
        <v>938054.087145</v>
      </c>
      <c r="P168" s="102">
        <v>97.56</v>
      </c>
      <c r="Q168" s="90"/>
      <c r="R168" s="90">
        <v>915.16557042799991</v>
      </c>
      <c r="S168" s="91">
        <v>1.3082950427751551E-3</v>
      </c>
      <c r="T168" s="91">
        <f t="shared" si="2"/>
        <v>6.1307610273723294E-3</v>
      </c>
      <c r="U168" s="91">
        <f>R168/'סכום נכסי הקרן'!$C$42</f>
        <v>1.1488145983556334E-3</v>
      </c>
    </row>
    <row r="169" spans="2:21">
      <c r="B169" s="86" t="s">
        <v>696</v>
      </c>
      <c r="C169" s="87" t="s">
        <v>697</v>
      </c>
      <c r="D169" s="88" t="s">
        <v>117</v>
      </c>
      <c r="E169" s="88" t="s">
        <v>304</v>
      </c>
      <c r="F169" s="87" t="s">
        <v>698</v>
      </c>
      <c r="G169" s="88" t="s">
        <v>596</v>
      </c>
      <c r="H169" s="87" t="s">
        <v>678</v>
      </c>
      <c r="I169" s="87"/>
      <c r="J169" s="101"/>
      <c r="K169" s="110">
        <v>0</v>
      </c>
      <c r="L169" s="88" t="s">
        <v>129</v>
      </c>
      <c r="M169" s="89">
        <v>4.9000000000000002E-2</v>
      </c>
      <c r="N169" s="111">
        <v>0</v>
      </c>
      <c r="O169" s="90">
        <v>179679.06116899999</v>
      </c>
      <c r="P169" s="102">
        <v>22.7</v>
      </c>
      <c r="Q169" s="90"/>
      <c r="R169" s="90">
        <v>40.787143167000004</v>
      </c>
      <c r="S169" s="91">
        <v>3.9564225167990297E-4</v>
      </c>
      <c r="T169" s="91">
        <f t="shared" si="2"/>
        <v>2.7323605238902752E-4</v>
      </c>
      <c r="U169" s="91">
        <f>R169/'סכום נכסי הקרן'!$C$42</f>
        <v>5.1200424283397211E-5</v>
      </c>
    </row>
    <row r="170" spans="2:21">
      <c r="B170" s="92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90"/>
      <c r="P170" s="102"/>
      <c r="Q170" s="87"/>
      <c r="R170" s="87"/>
      <c r="S170" s="87"/>
      <c r="T170" s="91"/>
      <c r="U170" s="87"/>
    </row>
    <row r="171" spans="2:21">
      <c r="B171" s="85" t="s">
        <v>47</v>
      </c>
      <c r="C171" s="80"/>
      <c r="D171" s="81"/>
      <c r="E171" s="81"/>
      <c r="F171" s="80"/>
      <c r="G171" s="81"/>
      <c r="H171" s="80"/>
      <c r="I171" s="80"/>
      <c r="J171" s="99"/>
      <c r="K171" s="83">
        <v>4.3492046337067336</v>
      </c>
      <c r="L171" s="81"/>
      <c r="M171" s="82"/>
      <c r="N171" s="82">
        <v>5.7465989406560086E-2</v>
      </c>
      <c r="O171" s="83"/>
      <c r="P171" s="100"/>
      <c r="Q171" s="83">
        <f>SUM(Q172:Q249)</f>
        <v>39.704976105999997</v>
      </c>
      <c r="R171" s="83">
        <f>SUM(R172:R249)</f>
        <v>16490.843873194997</v>
      </c>
      <c r="S171" s="84"/>
      <c r="T171" s="84">
        <f t="shared" ref="T171:T202" si="3">IFERROR(R171/$R$11,0)</f>
        <v>0.11047336809117836</v>
      </c>
      <c r="U171" s="84">
        <f>R171/'סכום נכסי הקרן'!$C$42</f>
        <v>2.0701087096043076E-2</v>
      </c>
    </row>
    <row r="172" spans="2:21">
      <c r="B172" s="86" t="s">
        <v>699</v>
      </c>
      <c r="C172" s="87" t="s">
        <v>700</v>
      </c>
      <c r="D172" s="88" t="s">
        <v>117</v>
      </c>
      <c r="E172" s="88" t="s">
        <v>304</v>
      </c>
      <c r="F172" s="87" t="s">
        <v>316</v>
      </c>
      <c r="G172" s="88" t="s">
        <v>312</v>
      </c>
      <c r="H172" s="87" t="s">
        <v>313</v>
      </c>
      <c r="I172" s="87" t="s">
        <v>127</v>
      </c>
      <c r="J172" s="101"/>
      <c r="K172" s="90">
        <v>4.0999968464510754</v>
      </c>
      <c r="L172" s="88" t="s">
        <v>129</v>
      </c>
      <c r="M172" s="89">
        <v>2.6800000000000001E-2</v>
      </c>
      <c r="N172" s="89">
        <v>4.1899101307189539E-2</v>
      </c>
      <c r="O172" s="90">
        <v>2.6017999999999999E-2</v>
      </c>
      <c r="P172" s="102">
        <v>94.29</v>
      </c>
      <c r="Q172" s="90"/>
      <c r="R172" s="90">
        <v>2.4479999999999999E-5</v>
      </c>
      <c r="S172" s="91">
        <v>9.9702945691992491E-12</v>
      </c>
      <c r="T172" s="91">
        <f t="shared" si="3"/>
        <v>1.6399330875164534E-10</v>
      </c>
      <c r="U172" s="91">
        <f>R172/'סכום נכסי הקרן'!$C$42</f>
        <v>3.0729938140694578E-11</v>
      </c>
    </row>
    <row r="173" spans="2:21">
      <c r="B173" s="86" t="s">
        <v>701</v>
      </c>
      <c r="C173" s="87" t="s">
        <v>702</v>
      </c>
      <c r="D173" s="88" t="s">
        <v>117</v>
      </c>
      <c r="E173" s="88" t="s">
        <v>304</v>
      </c>
      <c r="F173" s="87" t="s">
        <v>703</v>
      </c>
      <c r="G173" s="88" t="s">
        <v>338</v>
      </c>
      <c r="H173" s="87" t="s">
        <v>313</v>
      </c>
      <c r="I173" s="87" t="s">
        <v>127</v>
      </c>
      <c r="J173" s="101"/>
      <c r="K173" s="90">
        <v>2.62</v>
      </c>
      <c r="L173" s="88" t="s">
        <v>129</v>
      </c>
      <c r="M173" s="89">
        <v>1.44E-2</v>
      </c>
      <c r="N173" s="89">
        <v>4.1696113074204948E-2</v>
      </c>
      <c r="O173" s="90">
        <v>3.9459999999999999E-3</v>
      </c>
      <c r="P173" s="102">
        <v>93.56</v>
      </c>
      <c r="Q173" s="90"/>
      <c r="R173" s="90">
        <v>3.6789999999999998E-6</v>
      </c>
      <c r="S173" s="91">
        <v>7.1745454545454542E-12</v>
      </c>
      <c r="T173" s="91">
        <f t="shared" si="3"/>
        <v>2.4645889824236243E-11</v>
      </c>
      <c r="U173" s="91">
        <f>R173/'סכום נכסי הקרן'!$C$42</f>
        <v>4.6182778766182742E-12</v>
      </c>
    </row>
    <row r="174" spans="2:21">
      <c r="B174" s="86" t="s">
        <v>704</v>
      </c>
      <c r="C174" s="87" t="s">
        <v>705</v>
      </c>
      <c r="D174" s="88" t="s">
        <v>117</v>
      </c>
      <c r="E174" s="88" t="s">
        <v>304</v>
      </c>
      <c r="F174" s="87" t="s">
        <v>343</v>
      </c>
      <c r="G174" s="88" t="s">
        <v>312</v>
      </c>
      <c r="H174" s="87" t="s">
        <v>313</v>
      </c>
      <c r="I174" s="87" t="s">
        <v>127</v>
      </c>
      <c r="J174" s="101"/>
      <c r="K174" s="90">
        <v>4.5300000000005047</v>
      </c>
      <c r="L174" s="88" t="s">
        <v>129</v>
      </c>
      <c r="M174" s="89">
        <v>2.5000000000000001E-2</v>
      </c>
      <c r="N174" s="89">
        <v>4.1900000000092766E-2</v>
      </c>
      <c r="O174" s="90">
        <v>146181.97981399999</v>
      </c>
      <c r="P174" s="102">
        <v>92.92</v>
      </c>
      <c r="Q174" s="90"/>
      <c r="R174" s="90">
        <v>135.832292446</v>
      </c>
      <c r="S174" s="91">
        <v>4.9269149293274661E-5</v>
      </c>
      <c r="T174" s="91">
        <f t="shared" si="3"/>
        <v>9.0995045235051726E-4</v>
      </c>
      <c r="U174" s="91">
        <f>R174/'סכום נכסי הקרן'!$C$42</f>
        <v>1.7051135393685929E-4</v>
      </c>
    </row>
    <row r="175" spans="2:21">
      <c r="B175" s="86" t="s">
        <v>706</v>
      </c>
      <c r="C175" s="87" t="s">
        <v>707</v>
      </c>
      <c r="D175" s="88" t="s">
        <v>117</v>
      </c>
      <c r="E175" s="88" t="s">
        <v>304</v>
      </c>
      <c r="F175" s="87" t="s">
        <v>355</v>
      </c>
      <c r="G175" s="88" t="s">
        <v>356</v>
      </c>
      <c r="H175" s="87" t="s">
        <v>357</v>
      </c>
      <c r="I175" s="87" t="s">
        <v>127</v>
      </c>
      <c r="J175" s="101"/>
      <c r="K175" s="90">
        <v>0.77</v>
      </c>
      <c r="L175" s="88" t="s">
        <v>129</v>
      </c>
      <c r="M175" s="89">
        <v>4.8000000000000001E-2</v>
      </c>
      <c r="N175" s="89">
        <v>4.0595945115707549E-2</v>
      </c>
      <c r="O175" s="90">
        <v>4.8830000000000002E-3</v>
      </c>
      <c r="P175" s="102">
        <v>101.63</v>
      </c>
      <c r="Q175" s="90"/>
      <c r="R175" s="90">
        <v>4.8830000000000005E-6</v>
      </c>
      <c r="S175" s="91">
        <v>7.2039838340419298E-12</v>
      </c>
      <c r="T175" s="91">
        <f t="shared" si="3"/>
        <v>3.2711573800420111E-11</v>
      </c>
      <c r="U175" s="91">
        <f>R175/'סכום נכסי הקרן'!$C$42</f>
        <v>6.1296686250413252E-12</v>
      </c>
    </row>
    <row r="176" spans="2:21">
      <c r="B176" s="86" t="s">
        <v>708</v>
      </c>
      <c r="C176" s="87" t="s">
        <v>709</v>
      </c>
      <c r="D176" s="88" t="s">
        <v>117</v>
      </c>
      <c r="E176" s="88" t="s">
        <v>304</v>
      </c>
      <c r="F176" s="87" t="s">
        <v>710</v>
      </c>
      <c r="G176" s="88" t="s">
        <v>711</v>
      </c>
      <c r="H176" s="87" t="s">
        <v>357</v>
      </c>
      <c r="I176" s="87" t="s">
        <v>127</v>
      </c>
      <c r="J176" s="101"/>
      <c r="K176" s="90">
        <v>2.73</v>
      </c>
      <c r="L176" s="88" t="s">
        <v>129</v>
      </c>
      <c r="M176" s="89">
        <v>2.6099999999999998E-2</v>
      </c>
      <c r="N176" s="89">
        <v>4.0400827103547005E-2</v>
      </c>
      <c r="O176" s="90">
        <v>6.5550000000000001E-3</v>
      </c>
      <c r="P176" s="102">
        <v>96.32</v>
      </c>
      <c r="Q176" s="90">
        <v>6.7000000000000004E-8</v>
      </c>
      <c r="R176" s="90">
        <v>6.2870000000000001E-6</v>
      </c>
      <c r="S176" s="91">
        <v>1.278662123433517E-11</v>
      </c>
      <c r="T176" s="91">
        <f t="shared" si="3"/>
        <v>4.2117072390588005E-11</v>
      </c>
      <c r="U176" s="91">
        <f>R176/'סכום נכסי הקרן'!$C$42</f>
        <v>7.8921209595811614E-12</v>
      </c>
    </row>
    <row r="177" spans="2:21">
      <c r="B177" s="86" t="s">
        <v>712</v>
      </c>
      <c r="C177" s="87" t="s">
        <v>713</v>
      </c>
      <c r="D177" s="88" t="s">
        <v>117</v>
      </c>
      <c r="E177" s="88" t="s">
        <v>304</v>
      </c>
      <c r="F177" s="87" t="s">
        <v>714</v>
      </c>
      <c r="G177" s="88" t="s">
        <v>715</v>
      </c>
      <c r="H177" s="87" t="s">
        <v>372</v>
      </c>
      <c r="I177" s="87" t="s">
        <v>308</v>
      </c>
      <c r="J177" s="101"/>
      <c r="K177" s="90">
        <v>0.91000022933233193</v>
      </c>
      <c r="L177" s="88" t="s">
        <v>129</v>
      </c>
      <c r="M177" s="89">
        <v>4.2000000000000003E-2</v>
      </c>
      <c r="N177" s="89">
        <v>3.7599957645065657E-2</v>
      </c>
      <c r="O177" s="90">
        <v>4.6819E-2</v>
      </c>
      <c r="P177" s="102">
        <v>100.76</v>
      </c>
      <c r="Q177" s="90"/>
      <c r="R177" s="90">
        <v>4.7219999999999999E-5</v>
      </c>
      <c r="S177" s="91">
        <v>3.0313287198399495E-10</v>
      </c>
      <c r="T177" s="91">
        <f t="shared" si="3"/>
        <v>3.1633023036162964E-10</v>
      </c>
      <c r="U177" s="91">
        <f>R177/'סכום נכסי הקרן'!$C$42</f>
        <v>5.9275640482173122E-11</v>
      </c>
    </row>
    <row r="178" spans="2:21">
      <c r="B178" s="86" t="s">
        <v>716</v>
      </c>
      <c r="C178" s="87" t="s">
        <v>717</v>
      </c>
      <c r="D178" s="88" t="s">
        <v>117</v>
      </c>
      <c r="E178" s="88" t="s">
        <v>304</v>
      </c>
      <c r="F178" s="87" t="s">
        <v>718</v>
      </c>
      <c r="G178" s="88" t="s">
        <v>500</v>
      </c>
      <c r="H178" s="87" t="s">
        <v>396</v>
      </c>
      <c r="I178" s="87" t="s">
        <v>308</v>
      </c>
      <c r="J178" s="101"/>
      <c r="K178" s="90">
        <v>8.8700000000003953</v>
      </c>
      <c r="L178" s="88" t="s">
        <v>129</v>
      </c>
      <c r="M178" s="89">
        <v>2.4E-2</v>
      </c>
      <c r="N178" s="89">
        <v>4.8000000000024065E-2</v>
      </c>
      <c r="O178" s="90">
        <v>204614.483255</v>
      </c>
      <c r="P178" s="102">
        <v>81.23</v>
      </c>
      <c r="Q178" s="90"/>
      <c r="R178" s="90">
        <v>166.208344767</v>
      </c>
      <c r="S178" s="91">
        <v>2.7244058227189773E-4</v>
      </c>
      <c r="T178" s="91">
        <f t="shared" si="3"/>
        <v>1.1134418464246139E-3</v>
      </c>
      <c r="U178" s="91">
        <f>R178/'סכום נכסי הקרן'!$C$42</f>
        <v>2.0864265331524295E-4</v>
      </c>
    </row>
    <row r="179" spans="2:21">
      <c r="B179" s="86" t="s">
        <v>719</v>
      </c>
      <c r="C179" s="87" t="s">
        <v>720</v>
      </c>
      <c r="D179" s="88" t="s">
        <v>117</v>
      </c>
      <c r="E179" s="88" t="s">
        <v>304</v>
      </c>
      <c r="F179" s="87" t="s">
        <v>387</v>
      </c>
      <c r="G179" s="88" t="s">
        <v>338</v>
      </c>
      <c r="H179" s="87" t="s">
        <v>388</v>
      </c>
      <c r="I179" s="87" t="s">
        <v>127</v>
      </c>
      <c r="J179" s="101"/>
      <c r="K179" s="90">
        <v>1.9699994596444461</v>
      </c>
      <c r="L179" s="88" t="s">
        <v>129</v>
      </c>
      <c r="M179" s="89">
        <v>3.39E-2</v>
      </c>
      <c r="N179" s="89">
        <v>4.3499832008063614E-2</v>
      </c>
      <c r="O179" s="90">
        <v>1.311E-2</v>
      </c>
      <c r="P179" s="102">
        <v>98.15</v>
      </c>
      <c r="Q179" s="90">
        <v>5.0160000000000008E-6</v>
      </c>
      <c r="R179" s="90">
        <v>1.7857999999999997E-5</v>
      </c>
      <c r="S179" s="91">
        <v>2.6913305828438521E-11</v>
      </c>
      <c r="T179" s="91">
        <f t="shared" si="3"/>
        <v>1.1963204688263409E-10</v>
      </c>
      <c r="U179" s="91">
        <f>R179/'סכום נכסי הקרן'!$C$42</f>
        <v>2.2417289024367798E-11</v>
      </c>
    </row>
    <row r="180" spans="2:21">
      <c r="B180" s="86" t="s">
        <v>721</v>
      </c>
      <c r="C180" s="87" t="s">
        <v>722</v>
      </c>
      <c r="D180" s="88" t="s">
        <v>117</v>
      </c>
      <c r="E180" s="88" t="s">
        <v>304</v>
      </c>
      <c r="F180" s="87" t="s">
        <v>387</v>
      </c>
      <c r="G180" s="88" t="s">
        <v>338</v>
      </c>
      <c r="H180" s="87" t="s">
        <v>388</v>
      </c>
      <c r="I180" s="87" t="s">
        <v>127</v>
      </c>
      <c r="J180" s="101"/>
      <c r="K180" s="90">
        <v>6.6700000000001838</v>
      </c>
      <c r="L180" s="88" t="s">
        <v>129</v>
      </c>
      <c r="M180" s="89">
        <v>2.4399999999999998E-2</v>
      </c>
      <c r="N180" s="89">
        <v>5.0200000000072444E-2</v>
      </c>
      <c r="O180" s="90">
        <v>130706.24705799999</v>
      </c>
      <c r="P180" s="102">
        <v>86.59</v>
      </c>
      <c r="Q180" s="90"/>
      <c r="R180" s="90">
        <v>113.178537859</v>
      </c>
      <c r="S180" s="91">
        <v>1.1898199885484162E-4</v>
      </c>
      <c r="T180" s="91">
        <f t="shared" si="3"/>
        <v>7.5819129506416545E-4</v>
      </c>
      <c r="U180" s="91">
        <f>R180/'סכום נכסי הקרן'!$C$42</f>
        <v>1.4207391614629613E-4</v>
      </c>
    </row>
    <row r="181" spans="2:21">
      <c r="B181" s="86" t="s">
        <v>723</v>
      </c>
      <c r="C181" s="87" t="s">
        <v>724</v>
      </c>
      <c r="D181" s="88" t="s">
        <v>117</v>
      </c>
      <c r="E181" s="88" t="s">
        <v>304</v>
      </c>
      <c r="F181" s="87" t="s">
        <v>401</v>
      </c>
      <c r="G181" s="88" t="s">
        <v>338</v>
      </c>
      <c r="H181" s="87" t="s">
        <v>388</v>
      </c>
      <c r="I181" s="87" t="s">
        <v>127</v>
      </c>
      <c r="J181" s="101"/>
      <c r="K181" s="90">
        <v>0.51000000000008705</v>
      </c>
      <c r="L181" s="88" t="s">
        <v>129</v>
      </c>
      <c r="M181" s="89">
        <v>3.5000000000000003E-2</v>
      </c>
      <c r="N181" s="89">
        <v>3.4200000000051051E-2</v>
      </c>
      <c r="O181" s="90">
        <v>127036.38464999999</v>
      </c>
      <c r="P181" s="102">
        <v>100.03</v>
      </c>
      <c r="Q181" s="90">
        <v>2.2231367530000004</v>
      </c>
      <c r="R181" s="90">
        <v>129.29762672699999</v>
      </c>
      <c r="S181" s="91">
        <v>1.1142858302560369E-3</v>
      </c>
      <c r="T181" s="91">
        <f t="shared" si="3"/>
        <v>8.6617424921143387E-4</v>
      </c>
      <c r="U181" s="91">
        <f>R181/'סכום נכסי הקרן'!$C$42</f>
        <v>1.6230833623608366E-4</v>
      </c>
    </row>
    <row r="182" spans="2:21">
      <c r="B182" s="86" t="s">
        <v>725</v>
      </c>
      <c r="C182" s="87" t="s">
        <v>726</v>
      </c>
      <c r="D182" s="88" t="s">
        <v>117</v>
      </c>
      <c r="E182" s="88" t="s">
        <v>304</v>
      </c>
      <c r="F182" s="87" t="s">
        <v>410</v>
      </c>
      <c r="G182" s="88" t="s">
        <v>338</v>
      </c>
      <c r="H182" s="87" t="s">
        <v>396</v>
      </c>
      <c r="I182" s="87" t="s">
        <v>308</v>
      </c>
      <c r="J182" s="101"/>
      <c r="K182" s="90">
        <v>6.2399999999999114</v>
      </c>
      <c r="L182" s="88" t="s">
        <v>129</v>
      </c>
      <c r="M182" s="89">
        <v>2.5499999999999998E-2</v>
      </c>
      <c r="N182" s="89">
        <v>5.0199999999990162E-2</v>
      </c>
      <c r="O182" s="90">
        <v>1182339.0257600001</v>
      </c>
      <c r="P182" s="102">
        <v>86.05</v>
      </c>
      <c r="Q182" s="90"/>
      <c r="R182" s="90">
        <v>1017.4027710500001</v>
      </c>
      <c r="S182" s="91">
        <v>8.3655014259465085E-4</v>
      </c>
      <c r="T182" s="91">
        <f t="shared" si="3"/>
        <v>6.8156555048031944E-3</v>
      </c>
      <c r="U182" s="91">
        <f>R182/'סכום נכסי הקרן'!$C$42</f>
        <v>1.2771537670971304E-3</v>
      </c>
    </row>
    <row r="183" spans="2:21">
      <c r="B183" s="86" t="s">
        <v>727</v>
      </c>
      <c r="C183" s="87" t="s">
        <v>728</v>
      </c>
      <c r="D183" s="88" t="s">
        <v>117</v>
      </c>
      <c r="E183" s="88" t="s">
        <v>304</v>
      </c>
      <c r="F183" s="87" t="s">
        <v>729</v>
      </c>
      <c r="G183" s="88" t="s">
        <v>338</v>
      </c>
      <c r="H183" s="87" t="s">
        <v>396</v>
      </c>
      <c r="I183" s="87" t="s">
        <v>308</v>
      </c>
      <c r="J183" s="101"/>
      <c r="K183" s="90">
        <v>1.350000000000031</v>
      </c>
      <c r="L183" s="88" t="s">
        <v>129</v>
      </c>
      <c r="M183" s="89">
        <v>2.5499999999999998E-2</v>
      </c>
      <c r="N183" s="89">
        <v>4.1099999999998305E-2</v>
      </c>
      <c r="O183" s="90">
        <v>300977.77500000002</v>
      </c>
      <c r="P183" s="102">
        <v>98.02</v>
      </c>
      <c r="Q183" s="90"/>
      <c r="R183" s="90">
        <v>295.01841505499999</v>
      </c>
      <c r="S183" s="91">
        <v>9.9666135185074822E-4</v>
      </c>
      <c r="T183" s="91">
        <f t="shared" si="3"/>
        <v>1.9763499194254768E-3</v>
      </c>
      <c r="U183" s="91">
        <f>R183/'סכום נכסי הקרן'!$C$42</f>
        <v>3.7033895608684268E-4</v>
      </c>
    </row>
    <row r="184" spans="2:21">
      <c r="B184" s="86" t="s">
        <v>730</v>
      </c>
      <c r="C184" s="87" t="s">
        <v>731</v>
      </c>
      <c r="D184" s="88" t="s">
        <v>117</v>
      </c>
      <c r="E184" s="88" t="s">
        <v>304</v>
      </c>
      <c r="F184" s="87" t="s">
        <v>732</v>
      </c>
      <c r="G184" s="88" t="s">
        <v>123</v>
      </c>
      <c r="H184" s="87" t="s">
        <v>396</v>
      </c>
      <c r="I184" s="87" t="s">
        <v>308</v>
      </c>
      <c r="J184" s="101"/>
      <c r="K184" s="90">
        <v>4.3300000000001351</v>
      </c>
      <c r="L184" s="88" t="s">
        <v>129</v>
      </c>
      <c r="M184" s="89">
        <v>2.2400000000000003E-2</v>
      </c>
      <c r="N184" s="89">
        <v>4.6000000000066939E-2</v>
      </c>
      <c r="O184" s="90">
        <v>197108.35832699999</v>
      </c>
      <c r="P184" s="102">
        <v>90.96</v>
      </c>
      <c r="Q184" s="90"/>
      <c r="R184" s="90">
        <v>179.28976119799995</v>
      </c>
      <c r="S184" s="91">
        <v>5.9709410266590155E-4</v>
      </c>
      <c r="T184" s="91">
        <f t="shared" si="3"/>
        <v>1.2010752109539366E-3</v>
      </c>
      <c r="U184" s="91">
        <f>R184/'סכום נכסי הקרן'!$C$42</f>
        <v>2.2506385910434811E-4</v>
      </c>
    </row>
    <row r="185" spans="2:21">
      <c r="B185" s="86" t="s">
        <v>733</v>
      </c>
      <c r="C185" s="87" t="s">
        <v>734</v>
      </c>
      <c r="D185" s="88" t="s">
        <v>117</v>
      </c>
      <c r="E185" s="88" t="s">
        <v>304</v>
      </c>
      <c r="F185" s="87" t="s">
        <v>432</v>
      </c>
      <c r="G185" s="88" t="s">
        <v>338</v>
      </c>
      <c r="H185" s="87" t="s">
        <v>388</v>
      </c>
      <c r="I185" s="87" t="s">
        <v>127</v>
      </c>
      <c r="J185" s="101"/>
      <c r="K185" s="90">
        <v>0.7399999987942989</v>
      </c>
      <c r="L185" s="88" t="s">
        <v>129</v>
      </c>
      <c r="M185" s="89">
        <v>5.74E-2</v>
      </c>
      <c r="N185" s="89">
        <v>4.6200001440798381E-2</v>
      </c>
      <c r="O185" s="90">
        <v>5.5660819999999998</v>
      </c>
      <c r="P185" s="102">
        <v>102.25</v>
      </c>
      <c r="Q185" s="90"/>
      <c r="R185" s="90">
        <v>5.6912890000000004E-3</v>
      </c>
      <c r="S185" s="91">
        <v>7.4214604781718141E-7</v>
      </c>
      <c r="T185" s="91">
        <f t="shared" si="3"/>
        <v>3.8126360873032798E-8</v>
      </c>
      <c r="U185" s="91">
        <f>R185/'סכום נכסי הקרן'!$C$42</f>
        <v>7.144320216945079E-9</v>
      </c>
    </row>
    <row r="186" spans="2:21">
      <c r="B186" s="86" t="s">
        <v>735</v>
      </c>
      <c r="C186" s="87" t="s">
        <v>736</v>
      </c>
      <c r="D186" s="88" t="s">
        <v>117</v>
      </c>
      <c r="E186" s="88" t="s">
        <v>304</v>
      </c>
      <c r="F186" s="87" t="s">
        <v>737</v>
      </c>
      <c r="G186" s="88" t="s">
        <v>539</v>
      </c>
      <c r="H186" s="87" t="s">
        <v>388</v>
      </c>
      <c r="I186" s="87" t="s">
        <v>127</v>
      </c>
      <c r="J186" s="101"/>
      <c r="K186" s="90">
        <v>1.4699999999999733</v>
      </c>
      <c r="L186" s="88" t="s">
        <v>129</v>
      </c>
      <c r="M186" s="89">
        <v>4.0999999999999995E-2</v>
      </c>
      <c r="N186" s="89">
        <v>4.3400000000000001E-2</v>
      </c>
      <c r="O186" s="90">
        <v>160521.48000000001</v>
      </c>
      <c r="P186" s="102">
        <v>99.7</v>
      </c>
      <c r="Q186" s="90">
        <v>3.2906903399999998</v>
      </c>
      <c r="R186" s="90">
        <v>163.33060589999999</v>
      </c>
      <c r="S186" s="91">
        <v>5.3507160000000002E-4</v>
      </c>
      <c r="T186" s="91">
        <f t="shared" si="3"/>
        <v>1.0941636634784317E-3</v>
      </c>
      <c r="U186" s="91">
        <f>R186/'סכום נכסי הקרן'!$C$42</f>
        <v>2.0503020489334825E-4</v>
      </c>
    </row>
    <row r="187" spans="2:21">
      <c r="B187" s="86" t="s">
        <v>738</v>
      </c>
      <c r="C187" s="87" t="s">
        <v>739</v>
      </c>
      <c r="D187" s="88" t="s">
        <v>117</v>
      </c>
      <c r="E187" s="88" t="s">
        <v>304</v>
      </c>
      <c r="F187" s="87" t="s">
        <v>490</v>
      </c>
      <c r="G187" s="88" t="s">
        <v>491</v>
      </c>
      <c r="H187" s="87" t="s">
        <v>396</v>
      </c>
      <c r="I187" s="87" t="s">
        <v>308</v>
      </c>
      <c r="J187" s="101"/>
      <c r="K187" s="90">
        <v>3.44</v>
      </c>
      <c r="L187" s="88" t="s">
        <v>129</v>
      </c>
      <c r="M187" s="89">
        <v>5.0900000000000001E-2</v>
      </c>
      <c r="N187" s="89">
        <v>4.2301064368981241E-2</v>
      </c>
      <c r="O187" s="90">
        <v>3.8119999999999999E-3</v>
      </c>
      <c r="P187" s="102">
        <v>104</v>
      </c>
      <c r="Q187" s="90"/>
      <c r="R187" s="90">
        <v>3.946E-6</v>
      </c>
      <c r="S187" s="91">
        <v>5.2746510380398397E-12</v>
      </c>
      <c r="T187" s="91">
        <f t="shared" si="3"/>
        <v>2.6434542333904923E-11</v>
      </c>
      <c r="U187" s="91">
        <f>R187/'סכום נכסי הקרן'!$C$42</f>
        <v>4.9534450940841832E-12</v>
      </c>
    </row>
    <row r="188" spans="2:21">
      <c r="B188" s="86" t="s">
        <v>740</v>
      </c>
      <c r="C188" s="87" t="s">
        <v>741</v>
      </c>
      <c r="D188" s="88" t="s">
        <v>117</v>
      </c>
      <c r="E188" s="88" t="s">
        <v>304</v>
      </c>
      <c r="F188" s="87" t="s">
        <v>490</v>
      </c>
      <c r="G188" s="88" t="s">
        <v>491</v>
      </c>
      <c r="H188" s="87" t="s">
        <v>396</v>
      </c>
      <c r="I188" s="87" t="s">
        <v>308</v>
      </c>
      <c r="J188" s="101"/>
      <c r="K188" s="90">
        <v>4.5099992659695909</v>
      </c>
      <c r="L188" s="88" t="s">
        <v>129</v>
      </c>
      <c r="M188" s="89">
        <v>3.5200000000000002E-2</v>
      </c>
      <c r="N188" s="89">
        <v>4.5199874095058233E-2</v>
      </c>
      <c r="O188" s="90">
        <v>3.9328000000000002E-2</v>
      </c>
      <c r="P188" s="102">
        <v>97.08</v>
      </c>
      <c r="Q188" s="90"/>
      <c r="R188" s="90">
        <v>3.8123999999999996E-5</v>
      </c>
      <c r="S188" s="91">
        <v>4.7917592657574414E-11</v>
      </c>
      <c r="T188" s="91">
        <f t="shared" si="3"/>
        <v>2.553954617176359E-10</v>
      </c>
      <c r="U188" s="91">
        <f>R188/'סכום נכסי הקרן'!$C$42</f>
        <v>4.7857359545581705E-11</v>
      </c>
    </row>
    <row r="189" spans="2:21">
      <c r="B189" s="86" t="s">
        <v>742</v>
      </c>
      <c r="C189" s="87" t="s">
        <v>743</v>
      </c>
      <c r="D189" s="88" t="s">
        <v>117</v>
      </c>
      <c r="E189" s="88" t="s">
        <v>304</v>
      </c>
      <c r="F189" s="87" t="s">
        <v>494</v>
      </c>
      <c r="G189" s="88" t="s">
        <v>125</v>
      </c>
      <c r="H189" s="87" t="s">
        <v>396</v>
      </c>
      <c r="I189" s="87" t="s">
        <v>308</v>
      </c>
      <c r="J189" s="101"/>
      <c r="K189" s="90">
        <v>1.7799999999995353</v>
      </c>
      <c r="L189" s="88" t="s">
        <v>129</v>
      </c>
      <c r="M189" s="89">
        <v>2.7000000000000003E-2</v>
      </c>
      <c r="N189" s="89">
        <v>4.5599999996937118E-2</v>
      </c>
      <c r="O189" s="90">
        <v>7138.6077219999997</v>
      </c>
      <c r="P189" s="102">
        <v>96.96</v>
      </c>
      <c r="Q189" s="90"/>
      <c r="R189" s="90">
        <v>6.9215940520000006</v>
      </c>
      <c r="S189" s="91">
        <v>3.2603157794143955E-5</v>
      </c>
      <c r="T189" s="91">
        <f t="shared" si="3"/>
        <v>4.6368264314672716E-5</v>
      </c>
      <c r="U189" s="91">
        <f>R189/'סכום נכסי הקרן'!$C$42</f>
        <v>8.6887319057581516E-6</v>
      </c>
    </row>
    <row r="190" spans="2:21">
      <c r="B190" s="86" t="s">
        <v>744</v>
      </c>
      <c r="C190" s="87" t="s">
        <v>745</v>
      </c>
      <c r="D190" s="88" t="s">
        <v>117</v>
      </c>
      <c r="E190" s="88" t="s">
        <v>304</v>
      </c>
      <c r="F190" s="87" t="s">
        <v>504</v>
      </c>
      <c r="G190" s="88" t="s">
        <v>152</v>
      </c>
      <c r="H190" s="87" t="s">
        <v>505</v>
      </c>
      <c r="I190" s="87" t="s">
        <v>127</v>
      </c>
      <c r="J190" s="101"/>
      <c r="K190" s="90">
        <v>1.8499999999998591</v>
      </c>
      <c r="L190" s="88" t="s">
        <v>129</v>
      </c>
      <c r="M190" s="89">
        <v>3.6499999999999998E-2</v>
      </c>
      <c r="N190" s="89">
        <v>4.2200000000004671E-2</v>
      </c>
      <c r="O190" s="90">
        <v>172335.911827</v>
      </c>
      <c r="P190" s="102">
        <v>99.32</v>
      </c>
      <c r="Q190" s="90"/>
      <c r="R190" s="90">
        <v>171.164021886</v>
      </c>
      <c r="S190" s="91">
        <v>1.0788043961061254E-4</v>
      </c>
      <c r="T190" s="91">
        <f t="shared" si="3"/>
        <v>1.1466402895557264E-3</v>
      </c>
      <c r="U190" s="91">
        <f>R190/'סכום נכסי הקרן'!$C$42</f>
        <v>2.1486355410413698E-4</v>
      </c>
    </row>
    <row r="191" spans="2:21">
      <c r="B191" s="86" t="s">
        <v>746</v>
      </c>
      <c r="C191" s="87" t="s">
        <v>747</v>
      </c>
      <c r="D191" s="88" t="s">
        <v>117</v>
      </c>
      <c r="E191" s="88" t="s">
        <v>304</v>
      </c>
      <c r="F191" s="87" t="s">
        <v>748</v>
      </c>
      <c r="G191" s="88" t="s">
        <v>126</v>
      </c>
      <c r="H191" s="87" t="s">
        <v>505</v>
      </c>
      <c r="I191" s="87" t="s">
        <v>127</v>
      </c>
      <c r="J191" s="101"/>
      <c r="K191" s="90">
        <v>2.2300000000000337</v>
      </c>
      <c r="L191" s="88" t="s">
        <v>129</v>
      </c>
      <c r="M191" s="89">
        <v>4.5999999999999999E-2</v>
      </c>
      <c r="N191" s="89">
        <v>4.8800000000031762E-2</v>
      </c>
      <c r="O191" s="90">
        <v>501629.625</v>
      </c>
      <c r="P191" s="102">
        <v>100.42</v>
      </c>
      <c r="Q191" s="90"/>
      <c r="R191" s="90">
        <v>503.73645825500006</v>
      </c>
      <c r="S191" s="91">
        <v>1.3022237870252589E-3</v>
      </c>
      <c r="T191" s="91">
        <f t="shared" si="3"/>
        <v>3.3745673418330282E-3</v>
      </c>
      <c r="U191" s="91">
        <f>R191/'סכום נכסי הקרן'!$C$42</f>
        <v>6.3234437097176184E-4</v>
      </c>
    </row>
    <row r="192" spans="2:21">
      <c r="B192" s="86" t="s">
        <v>749</v>
      </c>
      <c r="C192" s="87" t="s">
        <v>750</v>
      </c>
      <c r="D192" s="88" t="s">
        <v>117</v>
      </c>
      <c r="E192" s="88" t="s">
        <v>304</v>
      </c>
      <c r="F192" s="87" t="s">
        <v>751</v>
      </c>
      <c r="G192" s="88" t="s">
        <v>625</v>
      </c>
      <c r="H192" s="87" t="s">
        <v>501</v>
      </c>
      <c r="I192" s="87" t="s">
        <v>308</v>
      </c>
      <c r="J192" s="101"/>
      <c r="K192" s="90">
        <v>2.19</v>
      </c>
      <c r="L192" s="88" t="s">
        <v>129</v>
      </c>
      <c r="M192" s="89">
        <v>4.3499999999999997E-2</v>
      </c>
      <c r="N192" s="89">
        <v>0.19158637873754153</v>
      </c>
      <c r="O192" s="90">
        <v>4.9490000000000003E-3</v>
      </c>
      <c r="P192" s="102">
        <v>73.94</v>
      </c>
      <c r="Q192" s="90"/>
      <c r="R192" s="90">
        <v>3.6120000000000003E-6</v>
      </c>
      <c r="S192" s="91">
        <v>4.7511128433019357E-12</v>
      </c>
      <c r="T192" s="91">
        <f t="shared" si="3"/>
        <v>2.4197051928551595E-11</v>
      </c>
      <c r="U192" s="91">
        <f>R192/'סכום נכסי הקרן'!$C$42</f>
        <v>4.5341722452691521E-12</v>
      </c>
    </row>
    <row r="193" spans="2:21">
      <c r="B193" s="86" t="s">
        <v>752</v>
      </c>
      <c r="C193" s="87" t="s">
        <v>753</v>
      </c>
      <c r="D193" s="88" t="s">
        <v>117</v>
      </c>
      <c r="E193" s="88" t="s">
        <v>304</v>
      </c>
      <c r="F193" s="87" t="s">
        <v>542</v>
      </c>
      <c r="G193" s="88" t="s">
        <v>539</v>
      </c>
      <c r="H193" s="87" t="s">
        <v>505</v>
      </c>
      <c r="I193" s="87" t="s">
        <v>127</v>
      </c>
      <c r="J193" s="101"/>
      <c r="K193" s="90">
        <v>7.8500000000000458</v>
      </c>
      <c r="L193" s="88" t="s">
        <v>129</v>
      </c>
      <c r="M193" s="89">
        <v>3.0499999999999999E-2</v>
      </c>
      <c r="N193" s="89">
        <v>4.9400000000018804E-2</v>
      </c>
      <c r="O193" s="90">
        <v>416704.846449</v>
      </c>
      <c r="P193" s="102">
        <v>86.75</v>
      </c>
      <c r="Q193" s="90"/>
      <c r="R193" s="90">
        <v>361.49145427799999</v>
      </c>
      <c r="S193" s="91">
        <v>6.1041032140871749E-4</v>
      </c>
      <c r="T193" s="91">
        <f t="shared" si="3"/>
        <v>2.4216576663600221E-3</v>
      </c>
      <c r="U193" s="91">
        <f>R193/'סכום נכסי הקרן'!$C$42</f>
        <v>4.5378308939349112E-4</v>
      </c>
    </row>
    <row r="194" spans="2:21">
      <c r="B194" s="86" t="s">
        <v>754</v>
      </c>
      <c r="C194" s="87" t="s">
        <v>755</v>
      </c>
      <c r="D194" s="88" t="s">
        <v>117</v>
      </c>
      <c r="E194" s="88" t="s">
        <v>304</v>
      </c>
      <c r="F194" s="87" t="s">
        <v>542</v>
      </c>
      <c r="G194" s="88" t="s">
        <v>539</v>
      </c>
      <c r="H194" s="87" t="s">
        <v>505</v>
      </c>
      <c r="I194" s="87" t="s">
        <v>127</v>
      </c>
      <c r="J194" s="101"/>
      <c r="K194" s="90">
        <v>3.350000000000239</v>
      </c>
      <c r="L194" s="88" t="s">
        <v>129</v>
      </c>
      <c r="M194" s="89">
        <v>2.9100000000000001E-2</v>
      </c>
      <c r="N194" s="89">
        <v>4.3699999999993543E-2</v>
      </c>
      <c r="O194" s="90">
        <v>243638.666295</v>
      </c>
      <c r="P194" s="102">
        <v>95.45</v>
      </c>
      <c r="Q194" s="90"/>
      <c r="R194" s="90">
        <v>232.55310699500001</v>
      </c>
      <c r="S194" s="91">
        <v>4.0606444382500001E-4</v>
      </c>
      <c r="T194" s="91">
        <f t="shared" si="3"/>
        <v>1.5578902563964645E-3</v>
      </c>
      <c r="U194" s="91">
        <f>R194/'סכום נכסי הקרן'!$C$42</f>
        <v>2.9192575949275645E-4</v>
      </c>
    </row>
    <row r="195" spans="2:21">
      <c r="B195" s="86" t="s">
        <v>756</v>
      </c>
      <c r="C195" s="87" t="s">
        <v>757</v>
      </c>
      <c r="D195" s="88" t="s">
        <v>117</v>
      </c>
      <c r="E195" s="88" t="s">
        <v>304</v>
      </c>
      <c r="F195" s="87" t="s">
        <v>542</v>
      </c>
      <c r="G195" s="88" t="s">
        <v>539</v>
      </c>
      <c r="H195" s="87" t="s">
        <v>505</v>
      </c>
      <c r="I195" s="87" t="s">
        <v>127</v>
      </c>
      <c r="J195" s="101"/>
      <c r="K195" s="90">
        <v>5.3900009219644307</v>
      </c>
      <c r="L195" s="88" t="s">
        <v>129</v>
      </c>
      <c r="M195" s="89">
        <v>3.95E-2</v>
      </c>
      <c r="N195" s="89">
        <v>4.6598497172515303E-2</v>
      </c>
      <c r="O195" s="90">
        <v>1.3376999999999998E-2</v>
      </c>
      <c r="P195" s="102">
        <v>96.57</v>
      </c>
      <c r="Q195" s="90">
        <v>2.6800000000000002E-7</v>
      </c>
      <c r="R195" s="90">
        <v>1.2908999999999998E-5</v>
      </c>
      <c r="S195" s="91">
        <v>5.5735183970876068E-11</v>
      </c>
      <c r="T195" s="91">
        <f t="shared" si="3"/>
        <v>8.6478334259599238E-11</v>
      </c>
      <c r="U195" s="91">
        <f>R195/'סכום נכסי הקרן'!$C$42</f>
        <v>1.6204770075907935E-11</v>
      </c>
    </row>
    <row r="196" spans="2:21">
      <c r="B196" s="86" t="s">
        <v>758</v>
      </c>
      <c r="C196" s="87" t="s">
        <v>759</v>
      </c>
      <c r="D196" s="88" t="s">
        <v>117</v>
      </c>
      <c r="E196" s="88" t="s">
        <v>304</v>
      </c>
      <c r="F196" s="87" t="s">
        <v>542</v>
      </c>
      <c r="G196" s="88" t="s">
        <v>539</v>
      </c>
      <c r="H196" s="87" t="s">
        <v>505</v>
      </c>
      <c r="I196" s="87" t="s">
        <v>127</v>
      </c>
      <c r="J196" s="101"/>
      <c r="K196" s="90">
        <v>7.0900000000000629</v>
      </c>
      <c r="L196" s="88" t="s">
        <v>129</v>
      </c>
      <c r="M196" s="89">
        <v>3.0499999999999999E-2</v>
      </c>
      <c r="N196" s="89">
        <v>4.9999999999959251E-2</v>
      </c>
      <c r="O196" s="90">
        <v>560237.96367099998</v>
      </c>
      <c r="P196" s="102">
        <v>87.6</v>
      </c>
      <c r="Q196" s="90"/>
      <c r="R196" s="90">
        <v>490.76845620299991</v>
      </c>
      <c r="S196" s="91">
        <v>7.6863749463519974E-4</v>
      </c>
      <c r="T196" s="91">
        <f t="shared" si="3"/>
        <v>3.2876937485158048E-3</v>
      </c>
      <c r="U196" s="91">
        <f>R196/'סכום נכסי הקרן'!$C$42</f>
        <v>6.1606553515205738E-4</v>
      </c>
    </row>
    <row r="197" spans="2:21">
      <c r="B197" s="86" t="s">
        <v>760</v>
      </c>
      <c r="C197" s="87" t="s">
        <v>761</v>
      </c>
      <c r="D197" s="88" t="s">
        <v>117</v>
      </c>
      <c r="E197" s="88" t="s">
        <v>304</v>
      </c>
      <c r="F197" s="87" t="s">
        <v>542</v>
      </c>
      <c r="G197" s="88" t="s">
        <v>539</v>
      </c>
      <c r="H197" s="87" t="s">
        <v>505</v>
      </c>
      <c r="I197" s="87" t="s">
        <v>127</v>
      </c>
      <c r="J197" s="101"/>
      <c r="K197" s="90">
        <v>8.7200000000000184</v>
      </c>
      <c r="L197" s="88" t="s">
        <v>129</v>
      </c>
      <c r="M197" s="89">
        <v>2.63E-2</v>
      </c>
      <c r="N197" s="89">
        <v>4.9900000000007098E-2</v>
      </c>
      <c r="O197" s="90">
        <v>601955.55000000005</v>
      </c>
      <c r="P197" s="102">
        <v>81.97</v>
      </c>
      <c r="Q197" s="90"/>
      <c r="R197" s="90">
        <v>493.42296433499996</v>
      </c>
      <c r="S197" s="91">
        <v>8.6775622322298666E-4</v>
      </c>
      <c r="T197" s="91">
        <f t="shared" si="3"/>
        <v>3.3054764924567706E-3</v>
      </c>
      <c r="U197" s="91">
        <f>R197/'סכום נכסי הקרן'!$C$42</f>
        <v>6.1939776026195652E-4</v>
      </c>
    </row>
    <row r="198" spans="2:21">
      <c r="B198" s="86" t="s">
        <v>762</v>
      </c>
      <c r="C198" s="87" t="s">
        <v>763</v>
      </c>
      <c r="D198" s="88" t="s">
        <v>117</v>
      </c>
      <c r="E198" s="88" t="s">
        <v>304</v>
      </c>
      <c r="F198" s="87" t="s">
        <v>764</v>
      </c>
      <c r="G198" s="88" t="s">
        <v>124</v>
      </c>
      <c r="H198" s="87" t="s">
        <v>501</v>
      </c>
      <c r="I198" s="87" t="s">
        <v>308</v>
      </c>
      <c r="J198" s="101"/>
      <c r="K198" s="90">
        <v>0.35999999999703292</v>
      </c>
      <c r="L198" s="88" t="s">
        <v>129</v>
      </c>
      <c r="M198" s="89">
        <v>3.4000000000000002E-2</v>
      </c>
      <c r="N198" s="89">
        <v>3.9599999995416586E-2</v>
      </c>
      <c r="O198" s="90">
        <v>4612.0031719999997</v>
      </c>
      <c r="P198" s="102">
        <v>100.29</v>
      </c>
      <c r="Q198" s="90"/>
      <c r="R198" s="90">
        <v>4.6253778220000008</v>
      </c>
      <c r="S198" s="91">
        <v>4.3914465876917149E-5</v>
      </c>
      <c r="T198" s="91">
        <f t="shared" si="3"/>
        <v>3.0985744005566136E-5</v>
      </c>
      <c r="U198" s="91">
        <f>R198/'סכום נכסי הקרן'!$C$42</f>
        <v>5.8062734619036215E-6</v>
      </c>
    </row>
    <row r="199" spans="2:21">
      <c r="B199" s="86" t="s">
        <v>765</v>
      </c>
      <c r="C199" s="87" t="s">
        <v>766</v>
      </c>
      <c r="D199" s="88" t="s">
        <v>117</v>
      </c>
      <c r="E199" s="88" t="s">
        <v>304</v>
      </c>
      <c r="F199" s="87" t="s">
        <v>553</v>
      </c>
      <c r="G199" s="88" t="s">
        <v>539</v>
      </c>
      <c r="H199" s="87" t="s">
        <v>505</v>
      </c>
      <c r="I199" s="87" t="s">
        <v>127</v>
      </c>
      <c r="J199" s="101"/>
      <c r="K199" s="90">
        <v>1.5300000000004803</v>
      </c>
      <c r="L199" s="88" t="s">
        <v>129</v>
      </c>
      <c r="M199" s="89">
        <v>3.9199999999999999E-2</v>
      </c>
      <c r="N199" s="89">
        <v>4.2699999999758112E-2</v>
      </c>
      <c r="O199" s="90">
        <v>38414.358526000004</v>
      </c>
      <c r="P199" s="102">
        <v>101.16</v>
      </c>
      <c r="Q199" s="90"/>
      <c r="R199" s="90">
        <v>38.859966421999999</v>
      </c>
      <c r="S199" s="91">
        <v>4.0021043331590013E-5</v>
      </c>
      <c r="T199" s="91">
        <f t="shared" si="3"/>
        <v>2.603257545556216E-4</v>
      </c>
      <c r="U199" s="91">
        <f>R199/'סכום נכסי הקרן'!$C$42</f>
        <v>4.8781224031761783E-5</v>
      </c>
    </row>
    <row r="200" spans="2:21">
      <c r="B200" s="86" t="s">
        <v>767</v>
      </c>
      <c r="C200" s="87" t="s">
        <v>768</v>
      </c>
      <c r="D200" s="88" t="s">
        <v>117</v>
      </c>
      <c r="E200" s="88" t="s">
        <v>304</v>
      </c>
      <c r="F200" s="87" t="s">
        <v>553</v>
      </c>
      <c r="G200" s="88" t="s">
        <v>539</v>
      </c>
      <c r="H200" s="87" t="s">
        <v>505</v>
      </c>
      <c r="I200" s="87" t="s">
        <v>127</v>
      </c>
      <c r="J200" s="101"/>
      <c r="K200" s="90">
        <v>6.5499999999999918</v>
      </c>
      <c r="L200" s="88" t="s">
        <v>129</v>
      </c>
      <c r="M200" s="89">
        <v>2.64E-2</v>
      </c>
      <c r="N200" s="89">
        <v>4.9099999999978536E-2</v>
      </c>
      <c r="O200" s="90">
        <v>1275999.9787870001</v>
      </c>
      <c r="P200" s="102">
        <v>87.28</v>
      </c>
      <c r="Q200" s="90"/>
      <c r="R200" s="90">
        <v>1113.6927815290001</v>
      </c>
      <c r="S200" s="91">
        <v>7.7986897413019087E-4</v>
      </c>
      <c r="T200" s="91">
        <f t="shared" si="3"/>
        <v>7.4607093209053928E-3</v>
      </c>
      <c r="U200" s="91">
        <f>R200/'סכום נכסי הקרן'!$C$42</f>
        <v>1.3980273808874286E-3</v>
      </c>
    </row>
    <row r="201" spans="2:21">
      <c r="B201" s="86" t="s">
        <v>769</v>
      </c>
      <c r="C201" s="87" t="s">
        <v>770</v>
      </c>
      <c r="D201" s="88" t="s">
        <v>117</v>
      </c>
      <c r="E201" s="88" t="s">
        <v>304</v>
      </c>
      <c r="F201" s="87" t="s">
        <v>553</v>
      </c>
      <c r="G201" s="88" t="s">
        <v>539</v>
      </c>
      <c r="H201" s="87" t="s">
        <v>505</v>
      </c>
      <c r="I201" s="87" t="s">
        <v>127</v>
      </c>
      <c r="J201" s="101"/>
      <c r="K201" s="90">
        <v>8.1299999999997716</v>
      </c>
      <c r="L201" s="88" t="s">
        <v>129</v>
      </c>
      <c r="M201" s="89">
        <v>2.5000000000000001E-2</v>
      </c>
      <c r="N201" s="89">
        <v>5.089999999994687E-2</v>
      </c>
      <c r="O201" s="90">
        <v>504460.83597999997</v>
      </c>
      <c r="P201" s="102">
        <v>82.07</v>
      </c>
      <c r="Q201" s="90"/>
      <c r="R201" s="90">
        <v>414.01100808000001</v>
      </c>
      <c r="S201" s="91">
        <v>3.7825656042574275E-4</v>
      </c>
      <c r="T201" s="91">
        <f t="shared" si="3"/>
        <v>2.7734899948792229E-3</v>
      </c>
      <c r="U201" s="91">
        <f>R201/'סכום נכסי הקרן'!$C$42</f>
        <v>5.1971130179187107E-4</v>
      </c>
    </row>
    <row r="202" spans="2:21">
      <c r="B202" s="86" t="s">
        <v>771</v>
      </c>
      <c r="C202" s="87" t="s">
        <v>772</v>
      </c>
      <c r="D202" s="88" t="s">
        <v>117</v>
      </c>
      <c r="E202" s="88" t="s">
        <v>304</v>
      </c>
      <c r="F202" s="87" t="s">
        <v>737</v>
      </c>
      <c r="G202" s="88" t="s">
        <v>539</v>
      </c>
      <c r="H202" s="87" t="s">
        <v>505</v>
      </c>
      <c r="I202" s="87" t="s">
        <v>127</v>
      </c>
      <c r="J202" s="101"/>
      <c r="K202" s="90">
        <v>5.8600000000000794</v>
      </c>
      <c r="L202" s="88" t="s">
        <v>129</v>
      </c>
      <c r="M202" s="89">
        <v>3.4300000000000004E-2</v>
      </c>
      <c r="N202" s="89">
        <v>4.8900000000047905E-2</v>
      </c>
      <c r="O202" s="90">
        <v>411843.35979000002</v>
      </c>
      <c r="P202" s="102">
        <v>92.24</v>
      </c>
      <c r="Q202" s="90"/>
      <c r="R202" s="90">
        <v>379.88431506199998</v>
      </c>
      <c r="S202" s="91">
        <v>1.3552828741279453E-3</v>
      </c>
      <c r="T202" s="91">
        <f t="shared" si="3"/>
        <v>2.544872784716907E-3</v>
      </c>
      <c r="U202" s="91">
        <f>R202/'סכום נכסי הקרן'!$C$42</f>
        <v>4.7687179340177247E-4</v>
      </c>
    </row>
    <row r="203" spans="2:21">
      <c r="B203" s="86" t="s">
        <v>773</v>
      </c>
      <c r="C203" s="87" t="s">
        <v>774</v>
      </c>
      <c r="D203" s="88" t="s">
        <v>117</v>
      </c>
      <c r="E203" s="88" t="s">
        <v>304</v>
      </c>
      <c r="F203" s="87" t="s">
        <v>737</v>
      </c>
      <c r="G203" s="88" t="s">
        <v>539</v>
      </c>
      <c r="H203" s="87" t="s">
        <v>505</v>
      </c>
      <c r="I203" s="87" t="s">
        <v>127</v>
      </c>
      <c r="J203" s="101"/>
      <c r="K203" s="90">
        <v>7.1100000000001131</v>
      </c>
      <c r="L203" s="88" t="s">
        <v>129</v>
      </c>
      <c r="M203" s="89">
        <v>2.98E-2</v>
      </c>
      <c r="N203" s="89">
        <v>4.9799999999984565E-2</v>
      </c>
      <c r="O203" s="90">
        <v>326654.52340499999</v>
      </c>
      <c r="P203" s="102">
        <v>87.28</v>
      </c>
      <c r="Q203" s="90"/>
      <c r="R203" s="90">
        <v>285.10406802800003</v>
      </c>
      <c r="S203" s="91">
        <v>8.3215141379764919E-4</v>
      </c>
      <c r="T203" s="91">
        <f t="shared" ref="T203:T266" si="4">IFERROR(R203/$R$11,0)</f>
        <v>1.9099329842510583E-3</v>
      </c>
      <c r="U203" s="91">
        <f>R203/'סכום נכסי הקרן'!$C$42</f>
        <v>3.5789339763728841E-4</v>
      </c>
    </row>
    <row r="204" spans="2:21">
      <c r="B204" s="86" t="s">
        <v>775</v>
      </c>
      <c r="C204" s="87" t="s">
        <v>776</v>
      </c>
      <c r="D204" s="88" t="s">
        <v>117</v>
      </c>
      <c r="E204" s="88" t="s">
        <v>304</v>
      </c>
      <c r="F204" s="87" t="s">
        <v>574</v>
      </c>
      <c r="G204" s="88" t="s">
        <v>539</v>
      </c>
      <c r="H204" s="87" t="s">
        <v>505</v>
      </c>
      <c r="I204" s="87" t="s">
        <v>127</v>
      </c>
      <c r="J204" s="101"/>
      <c r="K204" s="90">
        <v>2.4599999999999822</v>
      </c>
      <c r="L204" s="88" t="s">
        <v>129</v>
      </c>
      <c r="M204" s="89">
        <v>3.61E-2</v>
      </c>
      <c r="N204" s="89">
        <v>4.2600000000006369E-2</v>
      </c>
      <c r="O204" s="90">
        <v>847686.13890999998</v>
      </c>
      <c r="P204" s="102">
        <v>100.02</v>
      </c>
      <c r="Q204" s="90"/>
      <c r="R204" s="90">
        <v>847.85564792100001</v>
      </c>
      <c r="S204" s="91">
        <v>1.1044770539543973E-3</v>
      </c>
      <c r="T204" s="91">
        <f t="shared" si="4"/>
        <v>5.6798469381672744E-3</v>
      </c>
      <c r="U204" s="91">
        <f>R204/'סכום נכסי הקרן'!$C$42</f>
        <v>1.0643199188256067E-3</v>
      </c>
    </row>
    <row r="205" spans="2:21">
      <c r="B205" s="86" t="s">
        <v>777</v>
      </c>
      <c r="C205" s="87" t="s">
        <v>778</v>
      </c>
      <c r="D205" s="88" t="s">
        <v>117</v>
      </c>
      <c r="E205" s="88" t="s">
        <v>304</v>
      </c>
      <c r="F205" s="87" t="s">
        <v>574</v>
      </c>
      <c r="G205" s="88" t="s">
        <v>539</v>
      </c>
      <c r="H205" s="87" t="s">
        <v>505</v>
      </c>
      <c r="I205" s="87" t="s">
        <v>127</v>
      </c>
      <c r="J205" s="101"/>
      <c r="K205" s="90">
        <v>3.4500000000000219</v>
      </c>
      <c r="L205" s="88" t="s">
        <v>129</v>
      </c>
      <c r="M205" s="89">
        <v>3.3000000000000002E-2</v>
      </c>
      <c r="N205" s="89">
        <v>4.2299999999932052E-2</v>
      </c>
      <c r="O205" s="90">
        <v>282021.84693399997</v>
      </c>
      <c r="P205" s="102">
        <v>98.1</v>
      </c>
      <c r="Q205" s="90"/>
      <c r="R205" s="90">
        <v>276.66343185599999</v>
      </c>
      <c r="S205" s="91">
        <v>9.1463084186219968E-4</v>
      </c>
      <c r="T205" s="91">
        <f t="shared" si="4"/>
        <v>1.8533885457782189E-3</v>
      </c>
      <c r="U205" s="91">
        <f>R205/'סכום נכסי הקרן'!$C$42</f>
        <v>3.4729780011140318E-4</v>
      </c>
    </row>
    <row r="206" spans="2:21">
      <c r="B206" s="86" t="s">
        <v>779</v>
      </c>
      <c r="C206" s="87" t="s">
        <v>780</v>
      </c>
      <c r="D206" s="88" t="s">
        <v>117</v>
      </c>
      <c r="E206" s="88" t="s">
        <v>304</v>
      </c>
      <c r="F206" s="87" t="s">
        <v>574</v>
      </c>
      <c r="G206" s="88" t="s">
        <v>539</v>
      </c>
      <c r="H206" s="87" t="s">
        <v>505</v>
      </c>
      <c r="I206" s="87" t="s">
        <v>127</v>
      </c>
      <c r="J206" s="101"/>
      <c r="K206" s="90">
        <v>5.8100000000000289</v>
      </c>
      <c r="L206" s="88" t="s">
        <v>129</v>
      </c>
      <c r="M206" s="89">
        <v>2.6200000000000001E-2</v>
      </c>
      <c r="N206" s="89">
        <v>4.930000000002592E-2</v>
      </c>
      <c r="O206" s="90">
        <v>791042.14840900002</v>
      </c>
      <c r="P206" s="102">
        <v>88.29</v>
      </c>
      <c r="Q206" s="90"/>
      <c r="R206" s="90">
        <v>698.41108648299996</v>
      </c>
      <c r="S206" s="91">
        <v>6.1161744355133646E-4</v>
      </c>
      <c r="T206" s="91">
        <f t="shared" si="4"/>
        <v>4.67870690119194E-3</v>
      </c>
      <c r="U206" s="91">
        <f>R206/'סכום נכסי הקרן'!$C$42</f>
        <v>8.7672097566984808E-4</v>
      </c>
    </row>
    <row r="207" spans="2:21">
      <c r="B207" s="86" t="s">
        <v>781</v>
      </c>
      <c r="C207" s="87" t="s">
        <v>782</v>
      </c>
      <c r="D207" s="88" t="s">
        <v>117</v>
      </c>
      <c r="E207" s="88" t="s">
        <v>304</v>
      </c>
      <c r="F207" s="87" t="s">
        <v>783</v>
      </c>
      <c r="G207" s="88" t="s">
        <v>124</v>
      </c>
      <c r="H207" s="87" t="s">
        <v>501</v>
      </c>
      <c r="I207" s="87" t="s">
        <v>308</v>
      </c>
      <c r="J207" s="101"/>
      <c r="K207" s="90">
        <v>0.79000000000036075</v>
      </c>
      <c r="L207" s="88" t="s">
        <v>129</v>
      </c>
      <c r="M207" s="89">
        <v>2.4E-2</v>
      </c>
      <c r="N207" s="89">
        <v>4.2099999999878915E-2</v>
      </c>
      <c r="O207" s="90">
        <v>52642.789954000007</v>
      </c>
      <c r="P207" s="102">
        <v>98.83</v>
      </c>
      <c r="Q207" s="90"/>
      <c r="R207" s="90">
        <v>52.026869302999998</v>
      </c>
      <c r="S207" s="91">
        <v>3.7727359222093914E-4</v>
      </c>
      <c r="T207" s="91">
        <f t="shared" si="4"/>
        <v>3.4853179905998275E-4</v>
      </c>
      <c r="U207" s="91">
        <f>R207/'סכום נכסי הקרן'!$C$42</f>
        <v>6.530974163950947E-5</v>
      </c>
    </row>
    <row r="208" spans="2:21">
      <c r="B208" s="86" t="s">
        <v>784</v>
      </c>
      <c r="C208" s="87" t="s">
        <v>785</v>
      </c>
      <c r="D208" s="88" t="s">
        <v>117</v>
      </c>
      <c r="E208" s="88" t="s">
        <v>304</v>
      </c>
      <c r="F208" s="87" t="s">
        <v>783</v>
      </c>
      <c r="G208" s="88" t="s">
        <v>124</v>
      </c>
      <c r="H208" s="87" t="s">
        <v>501</v>
      </c>
      <c r="I208" s="87" t="s">
        <v>308</v>
      </c>
      <c r="J208" s="101"/>
      <c r="K208" s="90">
        <v>2.7900000000000666</v>
      </c>
      <c r="L208" s="88" t="s">
        <v>129</v>
      </c>
      <c r="M208" s="89">
        <v>2.3E-2</v>
      </c>
      <c r="N208" s="89">
        <v>4.5600000000031636E-2</v>
      </c>
      <c r="O208" s="90">
        <v>333688.20338600001</v>
      </c>
      <c r="P208" s="102">
        <v>94.76</v>
      </c>
      <c r="Q208" s="90"/>
      <c r="R208" s="90">
        <v>316.20294154999999</v>
      </c>
      <c r="S208" s="91">
        <v>8.8424275559307751E-4</v>
      </c>
      <c r="T208" s="91">
        <f t="shared" si="4"/>
        <v>2.1182666103671411E-3</v>
      </c>
      <c r="U208" s="91">
        <f>R208/'סכום נכסי הקרן'!$C$42</f>
        <v>3.9693206020168154E-4</v>
      </c>
    </row>
    <row r="209" spans="2:21">
      <c r="B209" s="86" t="s">
        <v>786</v>
      </c>
      <c r="C209" s="87" t="s">
        <v>787</v>
      </c>
      <c r="D209" s="88" t="s">
        <v>117</v>
      </c>
      <c r="E209" s="88" t="s">
        <v>304</v>
      </c>
      <c r="F209" s="87" t="s">
        <v>783</v>
      </c>
      <c r="G209" s="88" t="s">
        <v>124</v>
      </c>
      <c r="H209" s="87" t="s">
        <v>501</v>
      </c>
      <c r="I209" s="87" t="s">
        <v>308</v>
      </c>
      <c r="J209" s="101"/>
      <c r="K209" s="90">
        <v>2.8200000000000123</v>
      </c>
      <c r="L209" s="88" t="s">
        <v>129</v>
      </c>
      <c r="M209" s="89">
        <v>2.1499999999999998E-2</v>
      </c>
      <c r="N209" s="89">
        <v>5.0300000000151321E-2</v>
      </c>
      <c r="O209" s="90">
        <v>177264.51847000004</v>
      </c>
      <c r="P209" s="102">
        <v>92.39</v>
      </c>
      <c r="Q209" s="90">
        <v>8.6912726720000002</v>
      </c>
      <c r="R209" s="90">
        <v>172.46596131300004</v>
      </c>
      <c r="S209" s="91">
        <v>3.0158964807439921E-4</v>
      </c>
      <c r="T209" s="91">
        <f t="shared" si="4"/>
        <v>1.1553620769098095E-3</v>
      </c>
      <c r="U209" s="91">
        <f>R209/'סכום נכסי הקרן'!$C$42</f>
        <v>2.1649788899199003E-4</v>
      </c>
    </row>
    <row r="210" spans="2:21">
      <c r="B210" s="86" t="s">
        <v>788</v>
      </c>
      <c r="C210" s="87" t="s">
        <v>789</v>
      </c>
      <c r="D210" s="88" t="s">
        <v>117</v>
      </c>
      <c r="E210" s="88" t="s">
        <v>304</v>
      </c>
      <c r="F210" s="87" t="s">
        <v>783</v>
      </c>
      <c r="G210" s="88" t="s">
        <v>124</v>
      </c>
      <c r="H210" s="87" t="s">
        <v>501</v>
      </c>
      <c r="I210" s="87" t="s">
        <v>308</v>
      </c>
      <c r="J210" s="101"/>
      <c r="K210" s="90">
        <v>1.8399999999998089</v>
      </c>
      <c r="L210" s="88" t="s">
        <v>129</v>
      </c>
      <c r="M210" s="89">
        <v>2.75E-2</v>
      </c>
      <c r="N210" s="89">
        <v>4.3099999999971376E-2</v>
      </c>
      <c r="O210" s="90">
        <v>224281.76145700002</v>
      </c>
      <c r="P210" s="102">
        <v>98.16</v>
      </c>
      <c r="Q210" s="90"/>
      <c r="R210" s="90">
        <v>220.15496957300002</v>
      </c>
      <c r="S210" s="91">
        <v>9.0149799853983233E-4</v>
      </c>
      <c r="T210" s="91">
        <f t="shared" si="4"/>
        <v>1.4748342278755751E-3</v>
      </c>
      <c r="U210" s="91">
        <f>R210/'סכום נכסי הקרן'!$C$42</f>
        <v>2.7636227926245051E-4</v>
      </c>
    </row>
    <row r="211" spans="2:21">
      <c r="B211" s="86" t="s">
        <v>790</v>
      </c>
      <c r="C211" s="87" t="s">
        <v>791</v>
      </c>
      <c r="D211" s="88" t="s">
        <v>117</v>
      </c>
      <c r="E211" s="88" t="s">
        <v>304</v>
      </c>
      <c r="F211" s="87" t="s">
        <v>581</v>
      </c>
      <c r="G211" s="88" t="s">
        <v>125</v>
      </c>
      <c r="H211" s="87" t="s">
        <v>582</v>
      </c>
      <c r="I211" s="87" t="s">
        <v>308</v>
      </c>
      <c r="J211" s="101"/>
      <c r="K211" s="90">
        <v>2.3800000000000687</v>
      </c>
      <c r="L211" s="88" t="s">
        <v>129</v>
      </c>
      <c r="M211" s="89">
        <v>2.7999999999999997E-2</v>
      </c>
      <c r="N211" s="89">
        <v>5.4300000000027139E-2</v>
      </c>
      <c r="O211" s="90">
        <v>195749.25726799999</v>
      </c>
      <c r="P211" s="102">
        <v>94.15</v>
      </c>
      <c r="Q211" s="90"/>
      <c r="R211" s="90">
        <v>184.29792135</v>
      </c>
      <c r="S211" s="91">
        <v>5.6300186077207106E-4</v>
      </c>
      <c r="T211" s="91">
        <f t="shared" si="4"/>
        <v>1.2346252417580474E-3</v>
      </c>
      <c r="U211" s="91">
        <f>R211/'סכום נכסי הקרן'!$C$42</f>
        <v>2.3135064226078819E-4</v>
      </c>
    </row>
    <row r="212" spans="2:21">
      <c r="B212" s="86" t="s">
        <v>792</v>
      </c>
      <c r="C212" s="87" t="s">
        <v>793</v>
      </c>
      <c r="D212" s="88" t="s">
        <v>117</v>
      </c>
      <c r="E212" s="88" t="s">
        <v>304</v>
      </c>
      <c r="F212" s="87" t="s">
        <v>794</v>
      </c>
      <c r="G212" s="88" t="s">
        <v>596</v>
      </c>
      <c r="H212" s="87" t="s">
        <v>588</v>
      </c>
      <c r="I212" s="87" t="s">
        <v>127</v>
      </c>
      <c r="J212" s="101"/>
      <c r="K212" s="90">
        <v>1.9200000000011166</v>
      </c>
      <c r="L212" s="88" t="s">
        <v>129</v>
      </c>
      <c r="M212" s="89">
        <v>0.04</v>
      </c>
      <c r="N212" s="89">
        <v>4.3200000002134926E-2</v>
      </c>
      <c r="O212" s="90">
        <v>7721.9035869999998</v>
      </c>
      <c r="P212" s="102">
        <v>99.48</v>
      </c>
      <c r="Q212" s="90"/>
      <c r="R212" s="90">
        <v>7.6817496730000006</v>
      </c>
      <c r="S212" s="91">
        <v>2.9303446805371734E-5</v>
      </c>
      <c r="T212" s="91">
        <f t="shared" si="4"/>
        <v>5.1460602364262249E-5</v>
      </c>
      <c r="U212" s="91">
        <f>R212/'סכום נכסי הקרן'!$C$42</f>
        <v>9.642961285277404E-6</v>
      </c>
    </row>
    <row r="213" spans="2:21">
      <c r="B213" s="86" t="s">
        <v>795</v>
      </c>
      <c r="C213" s="87" t="s">
        <v>796</v>
      </c>
      <c r="D213" s="88" t="s">
        <v>117</v>
      </c>
      <c r="E213" s="88" t="s">
        <v>304</v>
      </c>
      <c r="F213" s="87" t="s">
        <v>794</v>
      </c>
      <c r="G213" s="88" t="s">
        <v>596</v>
      </c>
      <c r="H213" s="87" t="s">
        <v>582</v>
      </c>
      <c r="I213" s="87" t="s">
        <v>308</v>
      </c>
      <c r="J213" s="101"/>
      <c r="K213" s="90">
        <v>3.5400000000008114</v>
      </c>
      <c r="L213" s="88" t="s">
        <v>129</v>
      </c>
      <c r="M213" s="89">
        <v>0.04</v>
      </c>
      <c r="N213" s="89">
        <v>4.7100000000229618E-2</v>
      </c>
      <c r="O213" s="90">
        <v>55996.012105000002</v>
      </c>
      <c r="P213" s="102">
        <v>99.55</v>
      </c>
      <c r="Q213" s="90"/>
      <c r="R213" s="90">
        <v>55.744029432000005</v>
      </c>
      <c r="S213" s="91">
        <v>1.0242941855275217E-4</v>
      </c>
      <c r="T213" s="91">
        <f t="shared" si="4"/>
        <v>3.7343332637674762E-4</v>
      </c>
      <c r="U213" s="91">
        <f>R213/'סכום נכסי הקרן'!$C$42</f>
        <v>6.9975922228693551E-5</v>
      </c>
    </row>
    <row r="214" spans="2:21">
      <c r="B214" s="86" t="s">
        <v>797</v>
      </c>
      <c r="C214" s="87" t="s">
        <v>798</v>
      </c>
      <c r="D214" s="88" t="s">
        <v>117</v>
      </c>
      <c r="E214" s="88" t="s">
        <v>304</v>
      </c>
      <c r="F214" s="87" t="s">
        <v>799</v>
      </c>
      <c r="G214" s="88" t="s">
        <v>641</v>
      </c>
      <c r="H214" s="87" t="s">
        <v>588</v>
      </c>
      <c r="I214" s="87" t="s">
        <v>127</v>
      </c>
      <c r="J214" s="101"/>
      <c r="K214" s="90">
        <v>1.2700000000003062</v>
      </c>
      <c r="L214" s="88" t="s">
        <v>129</v>
      </c>
      <c r="M214" s="89">
        <v>3.0499999999999999E-2</v>
      </c>
      <c r="N214" s="89">
        <v>4.8900000000565935E-2</v>
      </c>
      <c r="O214" s="90">
        <v>20416.130169</v>
      </c>
      <c r="P214" s="102">
        <v>97.8</v>
      </c>
      <c r="Q214" s="90"/>
      <c r="R214" s="90">
        <v>19.966975283</v>
      </c>
      <c r="S214" s="91">
        <v>1.8249462708887348E-4</v>
      </c>
      <c r="T214" s="91">
        <f t="shared" si="4"/>
        <v>1.3376022640610664E-4</v>
      </c>
      <c r="U214" s="91">
        <f>R214/'סכום נכסי הקרן'!$C$42</f>
        <v>2.5064702422523188E-5</v>
      </c>
    </row>
    <row r="215" spans="2:21">
      <c r="B215" s="86" t="s">
        <v>800</v>
      </c>
      <c r="C215" s="87" t="s">
        <v>801</v>
      </c>
      <c r="D215" s="88" t="s">
        <v>117</v>
      </c>
      <c r="E215" s="88" t="s">
        <v>304</v>
      </c>
      <c r="F215" s="87" t="s">
        <v>799</v>
      </c>
      <c r="G215" s="88" t="s">
        <v>641</v>
      </c>
      <c r="H215" s="87" t="s">
        <v>588</v>
      </c>
      <c r="I215" s="87" t="s">
        <v>127</v>
      </c>
      <c r="J215" s="101"/>
      <c r="K215" s="90">
        <v>3.3899999999999255</v>
      </c>
      <c r="L215" s="88" t="s">
        <v>129</v>
      </c>
      <c r="M215" s="89">
        <v>2.58E-2</v>
      </c>
      <c r="N215" s="89">
        <v>5.5200000000106365E-2</v>
      </c>
      <c r="O215" s="90">
        <v>178041.538879</v>
      </c>
      <c r="P215" s="102">
        <v>90.83</v>
      </c>
      <c r="Q215" s="90"/>
      <c r="R215" s="90">
        <v>161.71512976400001</v>
      </c>
      <c r="S215" s="91">
        <v>5.8849897988331925E-4</v>
      </c>
      <c r="T215" s="91">
        <f t="shared" si="4"/>
        <v>1.0833414708006554E-3</v>
      </c>
      <c r="U215" s="91">
        <f>R215/'סכום נכסי הקרן'!$C$42</f>
        <v>2.0300228488815837E-4</v>
      </c>
    </row>
    <row r="216" spans="2:21">
      <c r="B216" s="86" t="s">
        <v>802</v>
      </c>
      <c r="C216" s="87" t="s">
        <v>803</v>
      </c>
      <c r="D216" s="88" t="s">
        <v>117</v>
      </c>
      <c r="E216" s="88" t="s">
        <v>304</v>
      </c>
      <c r="F216" s="87" t="s">
        <v>804</v>
      </c>
      <c r="G216" s="88" t="s">
        <v>125</v>
      </c>
      <c r="H216" s="87" t="s">
        <v>582</v>
      </c>
      <c r="I216" s="87" t="s">
        <v>308</v>
      </c>
      <c r="J216" s="101"/>
      <c r="K216" s="90">
        <v>1.2299999999997826</v>
      </c>
      <c r="L216" s="88" t="s">
        <v>129</v>
      </c>
      <c r="M216" s="89">
        <v>2.9500000000000002E-2</v>
      </c>
      <c r="N216" s="89">
        <v>4.299999999975751E-2</v>
      </c>
      <c r="O216" s="90">
        <v>69129.426928000015</v>
      </c>
      <c r="P216" s="102">
        <v>98.43</v>
      </c>
      <c r="Q216" s="90">
        <v>24.742506769999995</v>
      </c>
      <c r="R216" s="90">
        <v>90.725395594000005</v>
      </c>
      <c r="S216" s="91">
        <v>1.2887712190654548E-3</v>
      </c>
      <c r="T216" s="91">
        <f t="shared" si="4"/>
        <v>6.07776054381618E-4</v>
      </c>
      <c r="U216" s="91">
        <f>R216/'סכום נכסי הקרן'!$C$42</f>
        <v>1.1388830859451246E-4</v>
      </c>
    </row>
    <row r="217" spans="2:21">
      <c r="B217" s="86" t="s">
        <v>805</v>
      </c>
      <c r="C217" s="87" t="s">
        <v>806</v>
      </c>
      <c r="D217" s="88" t="s">
        <v>117</v>
      </c>
      <c r="E217" s="88" t="s">
        <v>304</v>
      </c>
      <c r="F217" s="87" t="s">
        <v>807</v>
      </c>
      <c r="G217" s="88" t="s">
        <v>625</v>
      </c>
      <c r="H217" s="87" t="s">
        <v>582</v>
      </c>
      <c r="I217" s="87" t="s">
        <v>308</v>
      </c>
      <c r="J217" s="101"/>
      <c r="K217" s="90">
        <v>1.82</v>
      </c>
      <c r="L217" s="88" t="s">
        <v>129</v>
      </c>
      <c r="M217" s="89">
        <v>3.9E-2</v>
      </c>
      <c r="N217" s="89">
        <v>6.7891221374045796E-2</v>
      </c>
      <c r="O217" s="90">
        <v>3.277E-3</v>
      </c>
      <c r="P217" s="102">
        <v>95.46</v>
      </c>
      <c r="Q217" s="90"/>
      <c r="R217" s="90">
        <v>3.1439999999999999E-6</v>
      </c>
      <c r="S217" s="91">
        <v>8.1102940594137824E-12</v>
      </c>
      <c r="T217" s="91">
        <f t="shared" si="4"/>
        <v>2.1061885731828959E-11</v>
      </c>
      <c r="U217" s="91">
        <f>R217/'סכום נכסי הקרן'!$C$42</f>
        <v>3.9466881337558725E-12</v>
      </c>
    </row>
    <row r="218" spans="2:21">
      <c r="B218" s="86" t="s">
        <v>808</v>
      </c>
      <c r="C218" s="87" t="s">
        <v>809</v>
      </c>
      <c r="D218" s="88" t="s">
        <v>117</v>
      </c>
      <c r="E218" s="88" t="s">
        <v>304</v>
      </c>
      <c r="F218" s="87" t="s">
        <v>619</v>
      </c>
      <c r="G218" s="88" t="s">
        <v>356</v>
      </c>
      <c r="H218" s="87" t="s">
        <v>582</v>
      </c>
      <c r="I218" s="87" t="s">
        <v>308</v>
      </c>
      <c r="J218" s="101"/>
      <c r="K218" s="90">
        <v>1.3700001897698091</v>
      </c>
      <c r="L218" s="88" t="s">
        <v>129</v>
      </c>
      <c r="M218" s="89">
        <v>4.9000000000000002E-2</v>
      </c>
      <c r="N218" s="89">
        <v>4.5099673963670241E-2</v>
      </c>
      <c r="O218" s="90">
        <v>2.1269E-2</v>
      </c>
      <c r="P218" s="102">
        <v>101.03</v>
      </c>
      <c r="Q218" s="90"/>
      <c r="R218" s="90">
        <v>2.1469999999999999E-5</v>
      </c>
      <c r="S218" s="91">
        <v>3.0620590674174247E-11</v>
      </c>
      <c r="T218" s="91">
        <f t="shared" si="4"/>
        <v>1.4382909881118567E-10</v>
      </c>
      <c r="U218" s="91">
        <f>R218/'סכום נכסי הקרן'!$C$42</f>
        <v>2.6951461269636954E-11</v>
      </c>
    </row>
    <row r="219" spans="2:21">
      <c r="B219" s="86" t="s">
        <v>810</v>
      </c>
      <c r="C219" s="87" t="s">
        <v>811</v>
      </c>
      <c r="D219" s="88" t="s">
        <v>117</v>
      </c>
      <c r="E219" s="88" t="s">
        <v>304</v>
      </c>
      <c r="F219" s="87" t="s">
        <v>619</v>
      </c>
      <c r="G219" s="88" t="s">
        <v>356</v>
      </c>
      <c r="H219" s="87" t="s">
        <v>582</v>
      </c>
      <c r="I219" s="87" t="s">
        <v>308</v>
      </c>
      <c r="J219" s="101"/>
      <c r="K219" s="90">
        <v>5.3800000000001047</v>
      </c>
      <c r="L219" s="88" t="s">
        <v>129</v>
      </c>
      <c r="M219" s="89">
        <v>2.4300000000000002E-2</v>
      </c>
      <c r="N219" s="89">
        <v>5.0500000000019307E-2</v>
      </c>
      <c r="O219" s="90">
        <v>799951.404904</v>
      </c>
      <c r="P219" s="102">
        <v>87.42</v>
      </c>
      <c r="Q219" s="90"/>
      <c r="R219" s="90">
        <v>699.31751817299994</v>
      </c>
      <c r="S219" s="91">
        <v>5.4618545140122144E-4</v>
      </c>
      <c r="T219" s="91">
        <f t="shared" si="4"/>
        <v>4.6847791533161411E-3</v>
      </c>
      <c r="U219" s="91">
        <f>R219/'סכום נכסי הקרן'!$C$42</f>
        <v>8.7785882655883767E-4</v>
      </c>
    </row>
    <row r="220" spans="2:21">
      <c r="B220" s="86" t="s">
        <v>812</v>
      </c>
      <c r="C220" s="87" t="s">
        <v>813</v>
      </c>
      <c r="D220" s="88" t="s">
        <v>117</v>
      </c>
      <c r="E220" s="88" t="s">
        <v>304</v>
      </c>
      <c r="F220" s="87" t="s">
        <v>814</v>
      </c>
      <c r="G220" s="88" t="s">
        <v>152</v>
      </c>
      <c r="H220" s="87" t="s">
        <v>582</v>
      </c>
      <c r="I220" s="87" t="s">
        <v>308</v>
      </c>
      <c r="J220" s="101"/>
      <c r="K220" s="90">
        <v>0.97000000000008135</v>
      </c>
      <c r="L220" s="88" t="s">
        <v>129</v>
      </c>
      <c r="M220" s="89">
        <v>2.1600000000000001E-2</v>
      </c>
      <c r="N220" s="89">
        <v>4.1699999999967055E-2</v>
      </c>
      <c r="O220" s="90">
        <v>216539.76292199999</v>
      </c>
      <c r="P220" s="102">
        <v>98.16</v>
      </c>
      <c r="Q220" s="90"/>
      <c r="R220" s="90">
        <v>212.55543131000002</v>
      </c>
      <c r="S220" s="91">
        <v>8.4650982168845681E-4</v>
      </c>
      <c r="T220" s="91">
        <f t="shared" si="4"/>
        <v>1.4239243657540839E-3</v>
      </c>
      <c r="U220" s="91">
        <f>R220/'סכום נכסי הקרן'!$C$42</f>
        <v>2.6682251861213056E-4</v>
      </c>
    </row>
    <row r="221" spans="2:21">
      <c r="B221" s="86" t="s">
        <v>815</v>
      </c>
      <c r="C221" s="87" t="s">
        <v>816</v>
      </c>
      <c r="D221" s="88" t="s">
        <v>117</v>
      </c>
      <c r="E221" s="88" t="s">
        <v>304</v>
      </c>
      <c r="F221" s="87" t="s">
        <v>814</v>
      </c>
      <c r="G221" s="88" t="s">
        <v>152</v>
      </c>
      <c r="H221" s="87" t="s">
        <v>582</v>
      </c>
      <c r="I221" s="87" t="s">
        <v>308</v>
      </c>
      <c r="J221" s="101"/>
      <c r="K221" s="90">
        <v>3.0200000000000262</v>
      </c>
      <c r="L221" s="88" t="s">
        <v>129</v>
      </c>
      <c r="M221" s="89">
        <v>0.04</v>
      </c>
      <c r="N221" s="89">
        <v>4.6199999999935064E-2</v>
      </c>
      <c r="O221" s="90">
        <v>304321.97249999997</v>
      </c>
      <c r="P221" s="102">
        <v>100.2</v>
      </c>
      <c r="Q221" s="90"/>
      <c r="R221" s="90">
        <v>304.93060627900002</v>
      </c>
      <c r="S221" s="91">
        <v>3.9741628396400427E-4</v>
      </c>
      <c r="T221" s="91">
        <f t="shared" si="4"/>
        <v>2.0427524127180742E-3</v>
      </c>
      <c r="U221" s="91">
        <f>R221/'סכום נכסי הקרן'!$C$42</f>
        <v>3.827818083397943E-4</v>
      </c>
    </row>
    <row r="222" spans="2:21">
      <c r="B222" s="86" t="s">
        <v>817</v>
      </c>
      <c r="C222" s="87" t="s">
        <v>818</v>
      </c>
      <c r="D222" s="88" t="s">
        <v>117</v>
      </c>
      <c r="E222" s="88" t="s">
        <v>304</v>
      </c>
      <c r="F222" s="87" t="s">
        <v>819</v>
      </c>
      <c r="G222" s="88" t="s">
        <v>820</v>
      </c>
      <c r="H222" s="87" t="s">
        <v>582</v>
      </c>
      <c r="I222" s="87" t="s">
        <v>308</v>
      </c>
      <c r="J222" s="101"/>
      <c r="K222" s="90">
        <v>1.6899986472567534</v>
      </c>
      <c r="L222" s="88" t="s">
        <v>129</v>
      </c>
      <c r="M222" s="89">
        <v>3.3500000000000002E-2</v>
      </c>
      <c r="N222" s="89">
        <v>4.3900258295251342E-2</v>
      </c>
      <c r="O222" s="90">
        <v>2.0265999999999996E-2</v>
      </c>
      <c r="P222" s="102">
        <v>99.16</v>
      </c>
      <c r="Q222" s="90"/>
      <c r="R222" s="90">
        <v>2.0131999999999996E-5</v>
      </c>
      <c r="S222" s="91">
        <v>9.8306294979034831E-11</v>
      </c>
      <c r="T222" s="91">
        <f t="shared" si="4"/>
        <v>1.3486573904363251E-10</v>
      </c>
      <c r="U222" s="91">
        <f>R222/'סכום נכסי הקרן'!$C$42</f>
        <v>2.5271859258515652E-11</v>
      </c>
    </row>
    <row r="223" spans="2:21">
      <c r="B223" s="86" t="s">
        <v>821</v>
      </c>
      <c r="C223" s="87" t="s">
        <v>822</v>
      </c>
      <c r="D223" s="88" t="s">
        <v>117</v>
      </c>
      <c r="E223" s="88" t="s">
        <v>304</v>
      </c>
      <c r="F223" s="87" t="s">
        <v>819</v>
      </c>
      <c r="G223" s="88" t="s">
        <v>820</v>
      </c>
      <c r="H223" s="87" t="s">
        <v>582</v>
      </c>
      <c r="I223" s="87" t="s">
        <v>308</v>
      </c>
      <c r="J223" s="101"/>
      <c r="K223" s="90">
        <v>3.6400006412221693</v>
      </c>
      <c r="L223" s="88" t="s">
        <v>129</v>
      </c>
      <c r="M223" s="89">
        <v>2.6200000000000001E-2</v>
      </c>
      <c r="N223" s="89">
        <v>4.7899379532032597E-2</v>
      </c>
      <c r="O223" s="90">
        <v>2.8493000000000001E-2</v>
      </c>
      <c r="P223" s="102">
        <v>93.8</v>
      </c>
      <c r="Q223" s="90"/>
      <c r="R223" s="90">
        <v>2.6753999999999995E-5</v>
      </c>
      <c r="S223" s="91">
        <v>4.9838290027611794E-11</v>
      </c>
      <c r="T223" s="91">
        <f t="shared" si="4"/>
        <v>1.7922700091264374E-10</v>
      </c>
      <c r="U223" s="91">
        <f>R223/'סכום נכסי הקרן'!$C$42</f>
        <v>3.3584508374842426E-11</v>
      </c>
    </row>
    <row r="224" spans="2:21">
      <c r="B224" s="86" t="s">
        <v>823</v>
      </c>
      <c r="C224" s="87" t="s">
        <v>824</v>
      </c>
      <c r="D224" s="88" t="s">
        <v>117</v>
      </c>
      <c r="E224" s="88" t="s">
        <v>304</v>
      </c>
      <c r="F224" s="87" t="s">
        <v>825</v>
      </c>
      <c r="G224" s="88" t="s">
        <v>641</v>
      </c>
      <c r="H224" s="87" t="s">
        <v>626</v>
      </c>
      <c r="I224" s="87" t="s">
        <v>127</v>
      </c>
      <c r="J224" s="101"/>
      <c r="K224" s="90">
        <v>2.5700008683218218</v>
      </c>
      <c r="L224" s="88" t="s">
        <v>129</v>
      </c>
      <c r="M224" s="89">
        <v>2.9500000000000002E-2</v>
      </c>
      <c r="N224" s="89">
        <v>5.1299597469810235E-2</v>
      </c>
      <c r="O224" s="90">
        <v>1.7256000000000001E-2</v>
      </c>
      <c r="P224" s="102">
        <v>94.75</v>
      </c>
      <c r="Q224" s="90">
        <v>5.1499999999999998E-6</v>
      </c>
      <c r="R224" s="90">
        <v>2.0868000000000001E-5</v>
      </c>
      <c r="S224" s="91">
        <v>9.368478147029547E-11</v>
      </c>
      <c r="T224" s="91">
        <f t="shared" si="4"/>
        <v>1.3979625682309375E-10</v>
      </c>
      <c r="U224" s="91">
        <f>R224/'סכום נכסי הקרן'!$C$42</f>
        <v>2.6195765895425429E-11</v>
      </c>
    </row>
    <row r="225" spans="2:21">
      <c r="B225" s="86" t="s">
        <v>826</v>
      </c>
      <c r="C225" s="87" t="s">
        <v>827</v>
      </c>
      <c r="D225" s="88" t="s">
        <v>117</v>
      </c>
      <c r="E225" s="88" t="s">
        <v>304</v>
      </c>
      <c r="F225" s="87" t="s">
        <v>825</v>
      </c>
      <c r="G225" s="88" t="s">
        <v>641</v>
      </c>
      <c r="H225" s="87" t="s">
        <v>626</v>
      </c>
      <c r="I225" s="87" t="s">
        <v>127</v>
      </c>
      <c r="J225" s="101"/>
      <c r="K225" s="90">
        <v>3.8900012831632096</v>
      </c>
      <c r="L225" s="88" t="s">
        <v>129</v>
      </c>
      <c r="M225" s="89">
        <v>2.5499999999999998E-2</v>
      </c>
      <c r="N225" s="89">
        <v>5.610056989607777E-2</v>
      </c>
      <c r="O225" s="90">
        <v>3.3442E-2</v>
      </c>
      <c r="P225" s="102">
        <v>89.16</v>
      </c>
      <c r="Q225" s="90">
        <v>4.01E-7</v>
      </c>
      <c r="R225" s="90">
        <v>2.9830000000000001E-5</v>
      </c>
      <c r="S225" s="91">
        <v>5.7431863847910836E-11</v>
      </c>
      <c r="T225" s="91">
        <f t="shared" si="4"/>
        <v>1.9983334967571817E-10</v>
      </c>
      <c r="U225" s="91">
        <f>R225/'סכום נכסי הקרן'!$C$42</f>
        <v>3.7445835569318602E-11</v>
      </c>
    </row>
    <row r="226" spans="2:21">
      <c r="B226" s="86" t="s">
        <v>828</v>
      </c>
      <c r="C226" s="87" t="s">
        <v>829</v>
      </c>
      <c r="D226" s="88" t="s">
        <v>117</v>
      </c>
      <c r="E226" s="88" t="s">
        <v>304</v>
      </c>
      <c r="F226" s="87" t="s">
        <v>830</v>
      </c>
      <c r="G226" s="88" t="s">
        <v>539</v>
      </c>
      <c r="H226" s="87" t="s">
        <v>626</v>
      </c>
      <c r="I226" s="87" t="s">
        <v>127</v>
      </c>
      <c r="J226" s="101"/>
      <c r="K226" s="90">
        <v>2.7600000000000562</v>
      </c>
      <c r="L226" s="88" t="s">
        <v>129</v>
      </c>
      <c r="M226" s="89">
        <v>3.27E-2</v>
      </c>
      <c r="N226" s="89">
        <v>4.7999999999859488E-2</v>
      </c>
      <c r="O226" s="90">
        <v>177065.11801800001</v>
      </c>
      <c r="P226" s="102">
        <v>96.46</v>
      </c>
      <c r="Q226" s="90"/>
      <c r="R226" s="90">
        <v>170.797012798</v>
      </c>
      <c r="S226" s="91">
        <v>5.6105527694847476E-4</v>
      </c>
      <c r="T226" s="91">
        <f t="shared" si="4"/>
        <v>1.1441816688578896E-3</v>
      </c>
      <c r="U226" s="91">
        <f>R226/'סכום נכסי הקרן'!$C$42</f>
        <v>2.144028446853742E-4</v>
      </c>
    </row>
    <row r="227" spans="2:21">
      <c r="B227" s="86" t="s">
        <v>831</v>
      </c>
      <c r="C227" s="87" t="s">
        <v>832</v>
      </c>
      <c r="D227" s="88" t="s">
        <v>117</v>
      </c>
      <c r="E227" s="88" t="s">
        <v>304</v>
      </c>
      <c r="F227" s="87" t="s">
        <v>629</v>
      </c>
      <c r="G227" s="88" t="s">
        <v>125</v>
      </c>
      <c r="H227" s="87" t="s">
        <v>630</v>
      </c>
      <c r="I227" s="87" t="s">
        <v>308</v>
      </c>
      <c r="J227" s="101"/>
      <c r="K227" s="90">
        <v>2.8000000000000362</v>
      </c>
      <c r="L227" s="88" t="s">
        <v>129</v>
      </c>
      <c r="M227" s="89">
        <v>0.05</v>
      </c>
      <c r="N227" s="89">
        <v>6.0499999999978737E-2</v>
      </c>
      <c r="O227" s="90">
        <v>353842.84908000001</v>
      </c>
      <c r="P227" s="102">
        <v>99.65</v>
      </c>
      <c r="Q227" s="90"/>
      <c r="R227" s="90">
        <v>352.60440733499996</v>
      </c>
      <c r="S227" s="91">
        <v>1.6500170161531001E-3</v>
      </c>
      <c r="T227" s="91">
        <f t="shared" si="4"/>
        <v>2.3621226895130542E-3</v>
      </c>
      <c r="U227" s="91">
        <f>R227/'סכום נכסי הקרן'!$C$42</f>
        <v>4.4262710888647152E-4</v>
      </c>
    </row>
    <row r="228" spans="2:21">
      <c r="B228" s="86" t="s">
        <v>833</v>
      </c>
      <c r="C228" s="87" t="s">
        <v>834</v>
      </c>
      <c r="D228" s="88" t="s">
        <v>117</v>
      </c>
      <c r="E228" s="88" t="s">
        <v>304</v>
      </c>
      <c r="F228" s="87" t="s">
        <v>835</v>
      </c>
      <c r="G228" s="88" t="s">
        <v>695</v>
      </c>
      <c r="H228" s="87" t="s">
        <v>626</v>
      </c>
      <c r="I228" s="87" t="s">
        <v>127</v>
      </c>
      <c r="J228" s="101"/>
      <c r="K228" s="90">
        <v>5.5399999999999725</v>
      </c>
      <c r="L228" s="88" t="s">
        <v>129</v>
      </c>
      <c r="M228" s="89">
        <v>7.4999999999999997E-3</v>
      </c>
      <c r="N228" s="89">
        <v>4.1300000000035995E-2</v>
      </c>
      <c r="O228" s="90">
        <v>495810.72135000001</v>
      </c>
      <c r="P228" s="102">
        <v>83.5</v>
      </c>
      <c r="Q228" s="90"/>
      <c r="R228" s="90">
        <v>414.00195232699997</v>
      </c>
      <c r="S228" s="91">
        <v>9.3270612745328572E-4</v>
      </c>
      <c r="T228" s="91">
        <f t="shared" si="4"/>
        <v>2.7734293297281727E-3</v>
      </c>
      <c r="U228" s="91">
        <f>R228/'סכום נכסי הקרן'!$C$42</f>
        <v>5.196999340333127E-4</v>
      </c>
    </row>
    <row r="229" spans="2:21">
      <c r="B229" s="86" t="s">
        <v>836</v>
      </c>
      <c r="C229" s="87" t="s">
        <v>837</v>
      </c>
      <c r="D229" s="88" t="s">
        <v>117</v>
      </c>
      <c r="E229" s="88" t="s">
        <v>304</v>
      </c>
      <c r="F229" s="87" t="s">
        <v>835</v>
      </c>
      <c r="G229" s="88" t="s">
        <v>695</v>
      </c>
      <c r="H229" s="87" t="s">
        <v>626</v>
      </c>
      <c r="I229" s="87" t="s">
        <v>127</v>
      </c>
      <c r="J229" s="101"/>
      <c r="K229" s="90">
        <v>2.8499999999999277</v>
      </c>
      <c r="L229" s="88" t="s">
        <v>129</v>
      </c>
      <c r="M229" s="89">
        <v>3.4500000000000003E-2</v>
      </c>
      <c r="N229" s="89">
        <v>4.9600000000014778E-2</v>
      </c>
      <c r="O229" s="90">
        <v>222925.96466499998</v>
      </c>
      <c r="P229" s="102">
        <v>97.11</v>
      </c>
      <c r="Q229" s="90"/>
      <c r="R229" s="90">
        <v>216.48339680799998</v>
      </c>
      <c r="S229" s="91">
        <v>5.0722347647257071E-4</v>
      </c>
      <c r="T229" s="91">
        <f t="shared" si="4"/>
        <v>1.450238093641311E-3</v>
      </c>
      <c r="U229" s="91">
        <f>R229/'סכום נכסי הקרן'!$C$42</f>
        <v>2.7175332485282998E-4</v>
      </c>
    </row>
    <row r="230" spans="2:21">
      <c r="B230" s="86" t="s">
        <v>838</v>
      </c>
      <c r="C230" s="87" t="s">
        <v>839</v>
      </c>
      <c r="D230" s="88" t="s">
        <v>117</v>
      </c>
      <c r="E230" s="88" t="s">
        <v>304</v>
      </c>
      <c r="F230" s="87" t="s">
        <v>840</v>
      </c>
      <c r="G230" s="88" t="s">
        <v>695</v>
      </c>
      <c r="H230" s="87" t="s">
        <v>626</v>
      </c>
      <c r="I230" s="87" t="s">
        <v>127</v>
      </c>
      <c r="J230" s="101"/>
      <c r="K230" s="90">
        <v>4.5599999999998735</v>
      </c>
      <c r="L230" s="88" t="s">
        <v>129</v>
      </c>
      <c r="M230" s="89">
        <v>2.5000000000000001E-3</v>
      </c>
      <c r="N230" s="89">
        <v>5.919999999988234E-2</v>
      </c>
      <c r="O230" s="90">
        <v>292388.063265</v>
      </c>
      <c r="P230" s="102">
        <v>77.900000000000006</v>
      </c>
      <c r="Q230" s="90"/>
      <c r="R230" s="90">
        <v>227.770291579</v>
      </c>
      <c r="S230" s="91">
        <v>5.1603782419582E-4</v>
      </c>
      <c r="T230" s="91">
        <f t="shared" si="4"/>
        <v>1.52584982644474E-3</v>
      </c>
      <c r="U230" s="91">
        <f>R230/'סכום נכסי הקרן'!$C$42</f>
        <v>2.8592185337053257E-4</v>
      </c>
    </row>
    <row r="231" spans="2:21">
      <c r="B231" s="86" t="s">
        <v>841</v>
      </c>
      <c r="C231" s="87" t="s">
        <v>842</v>
      </c>
      <c r="D231" s="88" t="s">
        <v>117</v>
      </c>
      <c r="E231" s="88" t="s">
        <v>304</v>
      </c>
      <c r="F231" s="87" t="s">
        <v>843</v>
      </c>
      <c r="G231" s="88" t="s">
        <v>641</v>
      </c>
      <c r="H231" s="87" t="s">
        <v>626</v>
      </c>
      <c r="I231" s="87" t="s">
        <v>127</v>
      </c>
      <c r="J231" s="101"/>
      <c r="K231" s="90">
        <v>3.2200000121581729</v>
      </c>
      <c r="L231" s="88" t="s">
        <v>129</v>
      </c>
      <c r="M231" s="89">
        <v>2.4E-2</v>
      </c>
      <c r="N231" s="89">
        <v>5.3699999433019785E-2</v>
      </c>
      <c r="O231" s="90">
        <v>0.19229099999999999</v>
      </c>
      <c r="P231" s="102">
        <v>91.74</v>
      </c>
      <c r="Q231" s="90"/>
      <c r="R231" s="90">
        <v>1.7637300000000001E-4</v>
      </c>
      <c r="S231" s="91">
        <v>7.2181609772533572E-10</v>
      </c>
      <c r="T231" s="91">
        <f t="shared" si="4"/>
        <v>1.1815356145610273E-9</v>
      </c>
      <c r="U231" s="91">
        <f>R231/'סכום נכסי הקרן'!$C$42</f>
        <v>2.214024256408793E-10</v>
      </c>
    </row>
    <row r="232" spans="2:21">
      <c r="B232" s="86" t="s">
        <v>844</v>
      </c>
      <c r="C232" s="87" t="s">
        <v>845</v>
      </c>
      <c r="D232" s="88" t="s">
        <v>117</v>
      </c>
      <c r="E232" s="88" t="s">
        <v>304</v>
      </c>
      <c r="F232" s="87" t="s">
        <v>846</v>
      </c>
      <c r="G232" s="88" t="s">
        <v>356</v>
      </c>
      <c r="H232" s="87" t="s">
        <v>630</v>
      </c>
      <c r="I232" s="87" t="s">
        <v>308</v>
      </c>
      <c r="J232" s="101"/>
      <c r="K232" s="90">
        <v>0.98000000000107301</v>
      </c>
      <c r="L232" s="88" t="s">
        <v>129</v>
      </c>
      <c r="M232" s="89">
        <v>5.9000000000000004E-2</v>
      </c>
      <c r="N232" s="89">
        <v>4.7499999999073228E-2</v>
      </c>
      <c r="O232" s="90">
        <v>15999.600356999999</v>
      </c>
      <c r="P232" s="102">
        <v>101.16</v>
      </c>
      <c r="Q232" s="90"/>
      <c r="R232" s="90">
        <v>16.185195694000001</v>
      </c>
      <c r="S232" s="91">
        <v>3.0402841916206962E-5</v>
      </c>
      <c r="T232" s="91">
        <f t="shared" si="4"/>
        <v>1.0842580860506303E-4</v>
      </c>
      <c r="U232" s="91">
        <f>R232/'סכום נכסי הקרן'!$C$42</f>
        <v>2.031740451273106E-5</v>
      </c>
    </row>
    <row r="233" spans="2:21">
      <c r="B233" s="86" t="s">
        <v>847</v>
      </c>
      <c r="C233" s="87" t="s">
        <v>848</v>
      </c>
      <c r="D233" s="88" t="s">
        <v>117</v>
      </c>
      <c r="E233" s="88" t="s">
        <v>304</v>
      </c>
      <c r="F233" s="87" t="s">
        <v>846</v>
      </c>
      <c r="G233" s="88" t="s">
        <v>356</v>
      </c>
      <c r="H233" s="87" t="s">
        <v>630</v>
      </c>
      <c r="I233" s="87" t="s">
        <v>308</v>
      </c>
      <c r="J233" s="101"/>
      <c r="K233" s="90">
        <v>3.5499998050223858</v>
      </c>
      <c r="L233" s="88" t="s">
        <v>129</v>
      </c>
      <c r="M233" s="89">
        <v>2.7000000000000003E-2</v>
      </c>
      <c r="N233" s="89">
        <v>5.4599772292414493E-2</v>
      </c>
      <c r="O233" s="90">
        <v>0.138048</v>
      </c>
      <c r="P233" s="102">
        <v>91.59</v>
      </c>
      <c r="Q233" s="90"/>
      <c r="R233" s="90">
        <v>1.2647800000000002E-4</v>
      </c>
      <c r="S233" s="91">
        <v>1.7935311863824753E-10</v>
      </c>
      <c r="T233" s="91">
        <f t="shared" si="4"/>
        <v>8.4728536373736123E-10</v>
      </c>
      <c r="U233" s="91">
        <f>R233/'סכום נכסי הקרן'!$C$42</f>
        <v>1.5876883644439419E-10</v>
      </c>
    </row>
    <row r="234" spans="2:21">
      <c r="B234" s="86" t="s">
        <v>849</v>
      </c>
      <c r="C234" s="87" t="s">
        <v>850</v>
      </c>
      <c r="D234" s="88" t="s">
        <v>117</v>
      </c>
      <c r="E234" s="88" t="s">
        <v>304</v>
      </c>
      <c r="F234" s="87" t="s">
        <v>650</v>
      </c>
      <c r="G234" s="88" t="s">
        <v>152</v>
      </c>
      <c r="H234" s="87" t="s">
        <v>630</v>
      </c>
      <c r="I234" s="87" t="s">
        <v>308</v>
      </c>
      <c r="J234" s="101"/>
      <c r="K234" s="90">
        <v>1.4699999999998845</v>
      </c>
      <c r="L234" s="88" t="s">
        <v>129</v>
      </c>
      <c r="M234" s="89">
        <v>4.1399999999999999E-2</v>
      </c>
      <c r="N234" s="89">
        <v>4.7100000000307674E-2</v>
      </c>
      <c r="O234" s="90">
        <v>36587.376011</v>
      </c>
      <c r="P234" s="102">
        <v>99.2</v>
      </c>
      <c r="Q234" s="90">
        <v>0.75735866899999993</v>
      </c>
      <c r="R234" s="90">
        <v>37.052035666000002</v>
      </c>
      <c r="S234" s="91">
        <v>1.0834791706224094E-4</v>
      </c>
      <c r="T234" s="91">
        <f t="shared" si="4"/>
        <v>2.4821429431582162E-4</v>
      </c>
      <c r="U234" s="91">
        <f>R234/'סכום נכסי הקרן'!$C$42</f>
        <v>4.6511714215808391E-5</v>
      </c>
    </row>
    <row r="235" spans="2:21">
      <c r="B235" s="86" t="s">
        <v>851</v>
      </c>
      <c r="C235" s="87" t="s">
        <v>852</v>
      </c>
      <c r="D235" s="88" t="s">
        <v>117</v>
      </c>
      <c r="E235" s="88" t="s">
        <v>304</v>
      </c>
      <c r="F235" s="87" t="s">
        <v>650</v>
      </c>
      <c r="G235" s="88" t="s">
        <v>152</v>
      </c>
      <c r="H235" s="87" t="s">
        <v>630</v>
      </c>
      <c r="I235" s="87" t="s">
        <v>308</v>
      </c>
      <c r="J235" s="101"/>
      <c r="K235" s="90">
        <v>2.0299999999999732</v>
      </c>
      <c r="L235" s="88" t="s">
        <v>129</v>
      </c>
      <c r="M235" s="89">
        <v>3.5499999999999997E-2</v>
      </c>
      <c r="N235" s="89">
        <v>4.6899999999969147E-2</v>
      </c>
      <c r="O235" s="90">
        <v>214856.59982800001</v>
      </c>
      <c r="P235" s="102">
        <v>99.54</v>
      </c>
      <c r="Q235" s="90"/>
      <c r="R235" s="90">
        <v>213.86825001399998</v>
      </c>
      <c r="S235" s="91">
        <v>4.3192135438817412E-4</v>
      </c>
      <c r="T235" s="91">
        <f t="shared" si="4"/>
        <v>1.4327190341797376E-3</v>
      </c>
      <c r="U235" s="91">
        <f>R235/'סכום נכסי הקרן'!$C$42</f>
        <v>2.6847051034268064E-4</v>
      </c>
    </row>
    <row r="236" spans="2:21">
      <c r="B236" s="86" t="s">
        <v>853</v>
      </c>
      <c r="C236" s="87" t="s">
        <v>854</v>
      </c>
      <c r="D236" s="88" t="s">
        <v>117</v>
      </c>
      <c r="E236" s="88" t="s">
        <v>304</v>
      </c>
      <c r="F236" s="87" t="s">
        <v>650</v>
      </c>
      <c r="G236" s="88" t="s">
        <v>152</v>
      </c>
      <c r="H236" s="87" t="s">
        <v>630</v>
      </c>
      <c r="I236" s="87" t="s">
        <v>308</v>
      </c>
      <c r="J236" s="101"/>
      <c r="K236" s="90">
        <v>2.4900000000000175</v>
      </c>
      <c r="L236" s="88" t="s">
        <v>129</v>
      </c>
      <c r="M236" s="89">
        <v>2.5000000000000001E-2</v>
      </c>
      <c r="N236" s="89">
        <v>4.9099999999974768E-2</v>
      </c>
      <c r="O236" s="90">
        <v>902558.62104699994</v>
      </c>
      <c r="P236" s="102">
        <v>96.6</v>
      </c>
      <c r="Q236" s="90"/>
      <c r="R236" s="90">
        <v>871.87160791999997</v>
      </c>
      <c r="S236" s="91">
        <v>6.7862641767580539E-4</v>
      </c>
      <c r="T236" s="91">
        <f t="shared" si="4"/>
        <v>5.8407316090448545E-3</v>
      </c>
      <c r="U236" s="91">
        <f>R236/'סכום נכסי הקרן'!$C$42</f>
        <v>1.0944673438729377E-3</v>
      </c>
    </row>
    <row r="237" spans="2:21">
      <c r="B237" s="86" t="s">
        <v>855</v>
      </c>
      <c r="C237" s="87" t="s">
        <v>856</v>
      </c>
      <c r="D237" s="88" t="s">
        <v>117</v>
      </c>
      <c r="E237" s="88" t="s">
        <v>304</v>
      </c>
      <c r="F237" s="87" t="s">
        <v>650</v>
      </c>
      <c r="G237" s="88" t="s">
        <v>152</v>
      </c>
      <c r="H237" s="87" t="s">
        <v>630</v>
      </c>
      <c r="I237" s="87" t="s">
        <v>308</v>
      </c>
      <c r="J237" s="101"/>
      <c r="K237" s="90">
        <v>4.6600000000001955</v>
      </c>
      <c r="L237" s="88" t="s">
        <v>129</v>
      </c>
      <c r="M237" s="89">
        <v>4.7300000000000002E-2</v>
      </c>
      <c r="N237" s="89">
        <v>5.2000000000000005E-2</v>
      </c>
      <c r="O237" s="90">
        <v>336118.60233000002</v>
      </c>
      <c r="P237" s="102">
        <v>99.59</v>
      </c>
      <c r="Q237" s="90"/>
      <c r="R237" s="90">
        <v>334.74052208000001</v>
      </c>
      <c r="S237" s="91">
        <v>8.5111632206930608E-4</v>
      </c>
      <c r="T237" s="91">
        <f t="shared" si="4"/>
        <v>2.2424512168771403E-3</v>
      </c>
      <c r="U237" s="91">
        <f>R237/'סכום נכסי הקרן'!$C$42</f>
        <v>4.2020243205482876E-4</v>
      </c>
    </row>
    <row r="238" spans="2:21">
      <c r="B238" s="86" t="s">
        <v>857</v>
      </c>
      <c r="C238" s="87" t="s">
        <v>858</v>
      </c>
      <c r="D238" s="88" t="s">
        <v>117</v>
      </c>
      <c r="E238" s="88" t="s">
        <v>304</v>
      </c>
      <c r="F238" s="87" t="s">
        <v>859</v>
      </c>
      <c r="G238" s="88" t="s">
        <v>625</v>
      </c>
      <c r="H238" s="87" t="s">
        <v>626</v>
      </c>
      <c r="I238" s="87" t="s">
        <v>127</v>
      </c>
      <c r="J238" s="101"/>
      <c r="K238" s="90">
        <v>1.3200000000000642</v>
      </c>
      <c r="L238" s="88" t="s">
        <v>129</v>
      </c>
      <c r="M238" s="89">
        <v>3.5000000000000003E-2</v>
      </c>
      <c r="N238" s="89">
        <v>4.9600000000075577E-2</v>
      </c>
      <c r="O238" s="90">
        <v>234093.82500000001</v>
      </c>
      <c r="P238" s="102">
        <v>99.47</v>
      </c>
      <c r="Q238" s="90"/>
      <c r="R238" s="90">
        <v>232.85313294400004</v>
      </c>
      <c r="S238" s="91">
        <v>8.1401288337158359E-4</v>
      </c>
      <c r="T238" s="91">
        <f t="shared" si="4"/>
        <v>1.5599001521516879E-3</v>
      </c>
      <c r="U238" s="91">
        <f>R238/'סכום נכסי הקרן'!$C$42</f>
        <v>2.9230238444591719E-4</v>
      </c>
    </row>
    <row r="239" spans="2:21">
      <c r="B239" s="86" t="s">
        <v>860</v>
      </c>
      <c r="C239" s="87" t="s">
        <v>861</v>
      </c>
      <c r="D239" s="88" t="s">
        <v>117</v>
      </c>
      <c r="E239" s="88" t="s">
        <v>304</v>
      </c>
      <c r="F239" s="87" t="s">
        <v>859</v>
      </c>
      <c r="G239" s="88" t="s">
        <v>625</v>
      </c>
      <c r="H239" s="87" t="s">
        <v>626</v>
      </c>
      <c r="I239" s="87" t="s">
        <v>127</v>
      </c>
      <c r="J239" s="101"/>
      <c r="K239" s="90">
        <v>2.4200000000001789</v>
      </c>
      <c r="L239" s="88" t="s">
        <v>129</v>
      </c>
      <c r="M239" s="89">
        <v>4.99E-2</v>
      </c>
      <c r="N239" s="89">
        <v>5.250000000020065E-2</v>
      </c>
      <c r="O239" s="90">
        <v>123652.52857900001</v>
      </c>
      <c r="P239" s="102">
        <v>100.76</v>
      </c>
      <c r="Q239" s="90"/>
      <c r="R239" s="90">
        <v>124.59228921</v>
      </c>
      <c r="S239" s="91">
        <v>5.3471363709837842E-4</v>
      </c>
      <c r="T239" s="91">
        <f t="shared" si="4"/>
        <v>8.346528493664143E-4</v>
      </c>
      <c r="U239" s="91">
        <f>R239/'סכום נכסי הקרן'!$C$42</f>
        <v>1.5640168873491949E-4</v>
      </c>
    </row>
    <row r="240" spans="2:21">
      <c r="B240" s="86" t="s">
        <v>862</v>
      </c>
      <c r="C240" s="87" t="s">
        <v>863</v>
      </c>
      <c r="D240" s="88" t="s">
        <v>117</v>
      </c>
      <c r="E240" s="88" t="s">
        <v>304</v>
      </c>
      <c r="F240" s="87" t="s">
        <v>864</v>
      </c>
      <c r="G240" s="88" t="s">
        <v>641</v>
      </c>
      <c r="H240" s="87" t="s">
        <v>630</v>
      </c>
      <c r="I240" s="87" t="s">
        <v>308</v>
      </c>
      <c r="J240" s="101"/>
      <c r="K240" s="90">
        <v>4.2800000000000109</v>
      </c>
      <c r="L240" s="88" t="s">
        <v>129</v>
      </c>
      <c r="M240" s="89">
        <v>5.3399999999999996E-2</v>
      </c>
      <c r="N240" s="89">
        <v>5.9000000000027218E-2</v>
      </c>
      <c r="O240" s="90">
        <v>332948.30310000002</v>
      </c>
      <c r="P240" s="102">
        <v>99.3</v>
      </c>
      <c r="Q240" s="90"/>
      <c r="R240" s="90">
        <v>330.61767547900001</v>
      </c>
      <c r="S240" s="91">
        <v>1.3317932124000001E-3</v>
      </c>
      <c r="T240" s="91">
        <f t="shared" si="4"/>
        <v>2.2148319662409696E-3</v>
      </c>
      <c r="U240" s="91">
        <f>R240/'סכום נכסי הקרן'!$C$42</f>
        <v>4.1502699002001251E-4</v>
      </c>
    </row>
    <row r="241" spans="2:21">
      <c r="B241" s="86" t="s">
        <v>865</v>
      </c>
      <c r="C241" s="87" t="s">
        <v>866</v>
      </c>
      <c r="D241" s="88" t="s">
        <v>117</v>
      </c>
      <c r="E241" s="88" t="s">
        <v>304</v>
      </c>
      <c r="F241" s="87" t="s">
        <v>867</v>
      </c>
      <c r="G241" s="88" t="s">
        <v>641</v>
      </c>
      <c r="H241" s="87" t="s">
        <v>657</v>
      </c>
      <c r="I241" s="87" t="s">
        <v>127</v>
      </c>
      <c r="J241" s="101"/>
      <c r="K241" s="90">
        <v>3.7999999999999239</v>
      </c>
      <c r="L241" s="88" t="s">
        <v>129</v>
      </c>
      <c r="M241" s="89">
        <v>4.53E-2</v>
      </c>
      <c r="N241" s="89">
        <v>6.0199999999991823E-2</v>
      </c>
      <c r="O241" s="90">
        <v>566906.35368199996</v>
      </c>
      <c r="P241" s="102">
        <v>94.9</v>
      </c>
      <c r="Q241" s="90"/>
      <c r="R241" s="90">
        <v>537.99414857199997</v>
      </c>
      <c r="S241" s="91">
        <v>1.1338127073639999E-3</v>
      </c>
      <c r="T241" s="91">
        <f t="shared" si="4"/>
        <v>3.6040621124733066E-3</v>
      </c>
      <c r="U241" s="91">
        <f>R241/'סכום נכסי הקרן'!$C$42</f>
        <v>6.7534832131018005E-4</v>
      </c>
    </row>
    <row r="242" spans="2:21">
      <c r="B242" s="86" t="s">
        <v>868</v>
      </c>
      <c r="C242" s="87" t="s">
        <v>869</v>
      </c>
      <c r="D242" s="88" t="s">
        <v>117</v>
      </c>
      <c r="E242" s="88" t="s">
        <v>304</v>
      </c>
      <c r="F242" s="87" t="s">
        <v>673</v>
      </c>
      <c r="G242" s="88" t="s">
        <v>674</v>
      </c>
      <c r="H242" s="87" t="s">
        <v>657</v>
      </c>
      <c r="I242" s="87" t="s">
        <v>127</v>
      </c>
      <c r="J242" s="101"/>
      <c r="K242" s="90">
        <v>2.1299999999998116</v>
      </c>
      <c r="L242" s="88" t="s">
        <v>129</v>
      </c>
      <c r="M242" s="89">
        <v>3.7499999999999999E-2</v>
      </c>
      <c r="N242" s="89">
        <v>6.3600000000054863E-2</v>
      </c>
      <c r="O242" s="90">
        <v>138288.063349</v>
      </c>
      <c r="P242" s="102">
        <v>94.87</v>
      </c>
      <c r="Q242" s="90"/>
      <c r="R242" s="90">
        <v>131.193885698</v>
      </c>
      <c r="S242" s="91">
        <v>5.0775054798099485E-4</v>
      </c>
      <c r="T242" s="91">
        <f t="shared" si="4"/>
        <v>8.7887742661765453E-4</v>
      </c>
      <c r="U242" s="91">
        <f>R242/'סכום נכסי הקרן'!$C$42</f>
        <v>1.646887251608209E-4</v>
      </c>
    </row>
    <row r="243" spans="2:21">
      <c r="B243" s="86" t="s">
        <v>870</v>
      </c>
      <c r="C243" s="87" t="s">
        <v>871</v>
      </c>
      <c r="D243" s="88" t="s">
        <v>117</v>
      </c>
      <c r="E243" s="88" t="s">
        <v>304</v>
      </c>
      <c r="F243" s="87" t="s">
        <v>673</v>
      </c>
      <c r="G243" s="88" t="s">
        <v>674</v>
      </c>
      <c r="H243" s="87" t="s">
        <v>657</v>
      </c>
      <c r="I243" s="87" t="s">
        <v>127</v>
      </c>
      <c r="J243" s="101"/>
      <c r="K243" s="90">
        <v>3.8499999999999854</v>
      </c>
      <c r="L243" s="88" t="s">
        <v>129</v>
      </c>
      <c r="M243" s="89">
        <v>2.6600000000000002E-2</v>
      </c>
      <c r="N243" s="89">
        <v>7.0300000000003665E-2</v>
      </c>
      <c r="O243" s="90">
        <v>955790.19288800005</v>
      </c>
      <c r="P243" s="102">
        <v>85.5</v>
      </c>
      <c r="Q243" s="90"/>
      <c r="R243" s="90">
        <v>817.20064679000006</v>
      </c>
      <c r="S243" s="91">
        <v>1.0976208354449516E-3</v>
      </c>
      <c r="T243" s="91">
        <f t="shared" si="4"/>
        <v>5.4744868456322203E-3</v>
      </c>
      <c r="U243" s="91">
        <f>R243/'סכום נכסי הקרן'!$C$42</f>
        <v>1.0258384527938032E-3</v>
      </c>
    </row>
    <row r="244" spans="2:21">
      <c r="B244" s="86" t="s">
        <v>872</v>
      </c>
      <c r="C244" s="87" t="s">
        <v>873</v>
      </c>
      <c r="D244" s="88" t="s">
        <v>117</v>
      </c>
      <c r="E244" s="88" t="s">
        <v>304</v>
      </c>
      <c r="F244" s="87" t="s">
        <v>673</v>
      </c>
      <c r="G244" s="88" t="s">
        <v>674</v>
      </c>
      <c r="H244" s="87" t="s">
        <v>657</v>
      </c>
      <c r="I244" s="87" t="s">
        <v>127</v>
      </c>
      <c r="J244" s="101"/>
      <c r="K244" s="90">
        <v>3.2200000000000197</v>
      </c>
      <c r="L244" s="88" t="s">
        <v>129</v>
      </c>
      <c r="M244" s="89">
        <v>0.04</v>
      </c>
      <c r="N244" s="89">
        <v>3.7499999999962751E-2</v>
      </c>
      <c r="O244" s="90">
        <v>132394.10366699999</v>
      </c>
      <c r="P244" s="102">
        <v>101.4</v>
      </c>
      <c r="Q244" s="90"/>
      <c r="R244" s="90">
        <v>134.24762259000002</v>
      </c>
      <c r="S244" s="91">
        <v>1.3821659666790878E-3</v>
      </c>
      <c r="T244" s="91">
        <f t="shared" si="4"/>
        <v>8.9933463319347357E-4</v>
      </c>
      <c r="U244" s="91">
        <f>R244/'סכום נכסי הקרן'!$C$42</f>
        <v>1.6852210529926524E-4</v>
      </c>
    </row>
    <row r="245" spans="2:21">
      <c r="B245" s="86" t="s">
        <v>874</v>
      </c>
      <c r="C245" s="87" t="s">
        <v>875</v>
      </c>
      <c r="D245" s="88" t="s">
        <v>117</v>
      </c>
      <c r="E245" s="88" t="s">
        <v>304</v>
      </c>
      <c r="F245" s="87" t="s">
        <v>876</v>
      </c>
      <c r="G245" s="88" t="s">
        <v>625</v>
      </c>
      <c r="H245" s="87" t="s">
        <v>877</v>
      </c>
      <c r="I245" s="87" t="s">
        <v>127</v>
      </c>
      <c r="J245" s="101"/>
      <c r="K245" s="90">
        <v>0.74000062765108354</v>
      </c>
      <c r="L245" s="88" t="s">
        <v>129</v>
      </c>
      <c r="M245" s="89">
        <v>4.8499999999999995E-2</v>
      </c>
      <c r="N245" s="89">
        <v>7.1600348073728351E-2</v>
      </c>
      <c r="O245" s="90">
        <v>1.2640999999999999E-2</v>
      </c>
      <c r="P245" s="102">
        <v>99.61</v>
      </c>
      <c r="Q245" s="90"/>
      <c r="R245" s="90">
        <v>1.2641E-5</v>
      </c>
      <c r="S245" s="91">
        <v>5.7468160952202643E-11</v>
      </c>
      <c r="T245" s="91">
        <f t="shared" si="4"/>
        <v>8.4682982676860648E-11</v>
      </c>
      <c r="U245" s="91">
        <f>R245/'סכום נכסי הקרן'!$C$42</f>
        <v>1.5868347550511447E-11</v>
      </c>
    </row>
    <row r="246" spans="2:21">
      <c r="B246" s="86" t="s">
        <v>878</v>
      </c>
      <c r="C246" s="87" t="s">
        <v>879</v>
      </c>
      <c r="D246" s="88" t="s">
        <v>117</v>
      </c>
      <c r="E246" s="88" t="s">
        <v>304</v>
      </c>
      <c r="F246" s="87" t="s">
        <v>880</v>
      </c>
      <c r="G246" s="88" t="s">
        <v>625</v>
      </c>
      <c r="H246" s="87" t="s">
        <v>678</v>
      </c>
      <c r="I246" s="87"/>
      <c r="J246" s="101"/>
      <c r="K246" s="90">
        <v>1.079999999998382</v>
      </c>
      <c r="L246" s="88" t="s">
        <v>129</v>
      </c>
      <c r="M246" s="89">
        <v>4.9500000000000002E-2</v>
      </c>
      <c r="N246" s="89">
        <v>0.64550000000041974</v>
      </c>
      <c r="O246" s="90">
        <v>318606.462979</v>
      </c>
      <c r="P246" s="102">
        <v>62.1</v>
      </c>
      <c r="Q246" s="90"/>
      <c r="R246" s="90">
        <v>197.76699675399999</v>
      </c>
      <c r="S246" s="91">
        <v>5.4994076386275491E-4</v>
      </c>
      <c r="T246" s="91">
        <f t="shared" si="4"/>
        <v>1.3248555620737077E-3</v>
      </c>
      <c r="U246" s="91">
        <f>R246/'סכום נכסי הקרן'!$C$42</f>
        <v>2.4825847943306232E-4</v>
      </c>
    </row>
    <row r="247" spans="2:21">
      <c r="B247" s="86" t="s">
        <v>881</v>
      </c>
      <c r="C247" s="87" t="s">
        <v>882</v>
      </c>
      <c r="D247" s="88" t="s">
        <v>117</v>
      </c>
      <c r="E247" s="88" t="s">
        <v>304</v>
      </c>
      <c r="F247" s="87" t="s">
        <v>880</v>
      </c>
      <c r="G247" s="88" t="s">
        <v>625</v>
      </c>
      <c r="H247" s="87" t="s">
        <v>678</v>
      </c>
      <c r="I247" s="87"/>
      <c r="J247" s="101"/>
      <c r="K247" s="90">
        <v>4.359999997730438</v>
      </c>
      <c r="L247" s="88" t="s">
        <v>129</v>
      </c>
      <c r="M247" s="89">
        <v>0.04</v>
      </c>
      <c r="N247" s="89">
        <v>9.9899999964309316</v>
      </c>
      <c r="O247" s="90">
        <v>54636.098205000002</v>
      </c>
      <c r="P247" s="102">
        <v>1</v>
      </c>
      <c r="Q247" s="90"/>
      <c r="R247" s="90">
        <v>0.54636100899999995</v>
      </c>
      <c r="S247" s="91">
        <v>6.6609973684499276E-4</v>
      </c>
      <c r="T247" s="91">
        <f t="shared" si="4"/>
        <v>3.660112321846302E-6</v>
      </c>
      <c r="U247" s="91">
        <f>R247/'סכום נכסי הקרן'!$C$42</f>
        <v>6.8585130755953731E-7</v>
      </c>
    </row>
    <row r="248" spans="2:21">
      <c r="B248" s="86" t="s">
        <v>883</v>
      </c>
      <c r="C248" s="87" t="s">
        <v>884</v>
      </c>
      <c r="D248" s="88" t="s">
        <v>117</v>
      </c>
      <c r="E248" s="88" t="s">
        <v>304</v>
      </c>
      <c r="F248" s="87" t="s">
        <v>835</v>
      </c>
      <c r="G248" s="88" t="s">
        <v>695</v>
      </c>
      <c r="H248" s="87" t="s">
        <v>678</v>
      </c>
      <c r="I248" s="87"/>
      <c r="J248" s="101"/>
      <c r="K248" s="90">
        <v>1.8399999999999999</v>
      </c>
      <c r="L248" s="88" t="s">
        <v>129</v>
      </c>
      <c r="M248" s="89">
        <v>4.2500000000000003E-2</v>
      </c>
      <c r="N248" s="89">
        <v>4.8300000000000003E-2</v>
      </c>
      <c r="O248" s="90">
        <v>29736.42151</v>
      </c>
      <c r="P248" s="102">
        <v>100.44</v>
      </c>
      <c r="Q248" s="90"/>
      <c r="R248" s="90">
        <v>29.867262100000001</v>
      </c>
      <c r="S248" s="91">
        <v>3.0593026244855968E-4</v>
      </c>
      <c r="T248" s="91">
        <f t="shared" si="4"/>
        <v>2.0008297120635685E-4</v>
      </c>
      <c r="U248" s="91">
        <f>R248/'סכום נכסי הקרן'!$C$42</f>
        <v>3.7492610978958811E-5</v>
      </c>
    </row>
    <row r="249" spans="2:21">
      <c r="B249" s="86" t="s">
        <v>885</v>
      </c>
      <c r="C249" s="87" t="s">
        <v>886</v>
      </c>
      <c r="D249" s="88" t="s">
        <v>117</v>
      </c>
      <c r="E249" s="88" t="s">
        <v>304</v>
      </c>
      <c r="F249" s="87" t="s">
        <v>887</v>
      </c>
      <c r="G249" s="88" t="s">
        <v>338</v>
      </c>
      <c r="H249" s="87" t="s">
        <v>678</v>
      </c>
      <c r="I249" s="87"/>
      <c r="J249" s="101"/>
      <c r="K249" s="90">
        <v>2.9700000000042639</v>
      </c>
      <c r="L249" s="88" t="s">
        <v>129</v>
      </c>
      <c r="M249" s="89">
        <v>0.01</v>
      </c>
      <c r="N249" s="89">
        <v>5.649999999996954E-2</v>
      </c>
      <c r="O249" s="90">
        <v>93798.051479999995</v>
      </c>
      <c r="P249" s="102">
        <v>87.5</v>
      </c>
      <c r="Q249" s="90"/>
      <c r="R249" s="90">
        <v>82.073295045000009</v>
      </c>
      <c r="S249" s="91">
        <v>5.2110028599999998E-4</v>
      </c>
      <c r="T249" s="91">
        <f t="shared" si="4"/>
        <v>5.4981500059557073E-4</v>
      </c>
      <c r="U249" s="91">
        <f>R249/'סכום נכסי הקרן'!$C$42</f>
        <v>1.0302725815914319E-4</v>
      </c>
    </row>
    <row r="250" spans="2:21">
      <c r="B250" s="92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90"/>
      <c r="P250" s="102"/>
      <c r="Q250" s="87"/>
      <c r="R250" s="87"/>
      <c r="S250" s="87"/>
      <c r="T250" s="91"/>
      <c r="U250" s="87"/>
    </row>
    <row r="251" spans="2:21">
      <c r="B251" s="85" t="s">
        <v>48</v>
      </c>
      <c r="C251" s="80"/>
      <c r="D251" s="81"/>
      <c r="E251" s="81"/>
      <c r="F251" s="80"/>
      <c r="G251" s="81"/>
      <c r="H251" s="80"/>
      <c r="I251" s="80"/>
      <c r="J251" s="99"/>
      <c r="K251" s="83">
        <v>3.8487440541872018</v>
      </c>
      <c r="L251" s="81"/>
      <c r="M251" s="82"/>
      <c r="N251" s="82">
        <v>7.8499877896346146E-2</v>
      </c>
      <c r="O251" s="83"/>
      <c r="P251" s="100"/>
      <c r="Q251" s="83">
        <f>SUM(Q252:Q259)</f>
        <v>2.6800000000000002E-7</v>
      </c>
      <c r="R251" s="83">
        <f>SUM(R252:R259)</f>
        <v>2623.3462789759997</v>
      </c>
      <c r="S251" s="84"/>
      <c r="T251" s="84">
        <f t="shared" si="4"/>
        <v>1.757398841056336E-2</v>
      </c>
      <c r="U251" s="84">
        <f>R251/'סכום נכסי הקרן'!$C$42</f>
        <v>3.2931073886664124E-3</v>
      </c>
    </row>
    <row r="252" spans="2:21">
      <c r="B252" s="86" t="s">
        <v>888</v>
      </c>
      <c r="C252" s="87" t="s">
        <v>889</v>
      </c>
      <c r="D252" s="88" t="s">
        <v>117</v>
      </c>
      <c r="E252" s="88" t="s">
        <v>304</v>
      </c>
      <c r="F252" s="87" t="s">
        <v>890</v>
      </c>
      <c r="G252" s="88" t="s">
        <v>715</v>
      </c>
      <c r="H252" s="87" t="s">
        <v>396</v>
      </c>
      <c r="I252" s="87" t="s">
        <v>308</v>
      </c>
      <c r="J252" s="101"/>
      <c r="K252" s="90">
        <v>3.2199999999997044</v>
      </c>
      <c r="L252" s="88" t="s">
        <v>129</v>
      </c>
      <c r="M252" s="89">
        <v>2.12E-2</v>
      </c>
      <c r="N252" s="89">
        <v>5.6800000000017697E-2</v>
      </c>
      <c r="O252" s="90">
        <v>282457.609245</v>
      </c>
      <c r="P252" s="102">
        <v>95.95</v>
      </c>
      <c r="Q252" s="90"/>
      <c r="R252" s="90">
        <v>271.01807921400001</v>
      </c>
      <c r="S252" s="91">
        <v>1.6140434814000001E-3</v>
      </c>
      <c r="T252" s="91">
        <f t="shared" si="4"/>
        <v>1.8155699159239944E-3</v>
      </c>
      <c r="U252" s="91">
        <f>R252/'סכום נכסי הקרן'!$C$42</f>
        <v>3.4021114416895768E-4</v>
      </c>
    </row>
    <row r="253" spans="2:21">
      <c r="B253" s="86" t="s">
        <v>891</v>
      </c>
      <c r="C253" s="87" t="s">
        <v>892</v>
      </c>
      <c r="D253" s="88" t="s">
        <v>117</v>
      </c>
      <c r="E253" s="88" t="s">
        <v>304</v>
      </c>
      <c r="F253" s="87" t="s">
        <v>890</v>
      </c>
      <c r="G253" s="88" t="s">
        <v>715</v>
      </c>
      <c r="H253" s="87" t="s">
        <v>396</v>
      </c>
      <c r="I253" s="87" t="s">
        <v>308</v>
      </c>
      <c r="J253" s="101"/>
      <c r="K253" s="90">
        <v>5.4099999999923112</v>
      </c>
      <c r="L253" s="88" t="s">
        <v>129</v>
      </c>
      <c r="M253" s="89">
        <v>2.6699999999999998E-2</v>
      </c>
      <c r="N253" s="89">
        <v>6.1899999999827517E-2</v>
      </c>
      <c r="O253" s="90">
        <v>54139.923634999999</v>
      </c>
      <c r="P253" s="102">
        <v>88.88</v>
      </c>
      <c r="Q253" s="90"/>
      <c r="R253" s="90">
        <v>48.119564257</v>
      </c>
      <c r="S253" s="91">
        <v>2.9151369607473618E-4</v>
      </c>
      <c r="T253" s="91">
        <f t="shared" si="4"/>
        <v>3.2235647705036106E-4</v>
      </c>
      <c r="U253" s="91">
        <f>R253/'סכום נכסי הקרן'!$C$42</f>
        <v>6.0404870628055062E-5</v>
      </c>
    </row>
    <row r="254" spans="2:21">
      <c r="B254" s="86" t="s">
        <v>893</v>
      </c>
      <c r="C254" s="87" t="s">
        <v>894</v>
      </c>
      <c r="D254" s="88" t="s">
        <v>117</v>
      </c>
      <c r="E254" s="88" t="s">
        <v>304</v>
      </c>
      <c r="F254" s="87" t="s">
        <v>732</v>
      </c>
      <c r="G254" s="88" t="s">
        <v>123</v>
      </c>
      <c r="H254" s="87" t="s">
        <v>396</v>
      </c>
      <c r="I254" s="87" t="s">
        <v>308</v>
      </c>
      <c r="J254" s="101"/>
      <c r="K254" s="90">
        <v>1.4599986172134891</v>
      </c>
      <c r="L254" s="88" t="s">
        <v>129</v>
      </c>
      <c r="M254" s="89">
        <v>3.49E-2</v>
      </c>
      <c r="N254" s="89">
        <v>6.6898539146313621E-2</v>
      </c>
      <c r="O254" s="90">
        <v>1.8728000000000002E-2</v>
      </c>
      <c r="P254" s="102">
        <v>93.84</v>
      </c>
      <c r="Q254" s="90"/>
      <c r="R254" s="90">
        <v>1.7524E-5</v>
      </c>
      <c r="S254" s="91">
        <v>1.8588801348738632E-11</v>
      </c>
      <c r="T254" s="91">
        <f t="shared" si="4"/>
        <v>1.1739455647728077E-10</v>
      </c>
      <c r="U254" s="91">
        <f>R254/'סכום נכסי הקרן'!$C$42</f>
        <v>2.1998016175552771E-11</v>
      </c>
    </row>
    <row r="255" spans="2:21">
      <c r="B255" s="86" t="s">
        <v>895</v>
      </c>
      <c r="C255" s="87" t="s">
        <v>896</v>
      </c>
      <c r="D255" s="88" t="s">
        <v>117</v>
      </c>
      <c r="E255" s="88" t="s">
        <v>304</v>
      </c>
      <c r="F255" s="87" t="s">
        <v>732</v>
      </c>
      <c r="G255" s="88" t="s">
        <v>123</v>
      </c>
      <c r="H255" s="87" t="s">
        <v>396</v>
      </c>
      <c r="I255" s="87" t="s">
        <v>308</v>
      </c>
      <c r="J255" s="101"/>
      <c r="K255" s="90">
        <v>4.1299987391703761</v>
      </c>
      <c r="L255" s="88" t="s">
        <v>129</v>
      </c>
      <c r="M255" s="89">
        <v>3.7699999999999997E-2</v>
      </c>
      <c r="N255" s="89">
        <v>6.6099787210213923E-2</v>
      </c>
      <c r="O255" s="90">
        <v>1.9262999999999999E-2</v>
      </c>
      <c r="P255" s="102">
        <v>92.89</v>
      </c>
      <c r="Q255" s="90"/>
      <c r="R255" s="90">
        <v>1.7857999999999997E-5</v>
      </c>
      <c r="S255" s="91">
        <v>1.5869043280317344E-10</v>
      </c>
      <c r="T255" s="91">
        <f t="shared" si="4"/>
        <v>1.1963204688263409E-10</v>
      </c>
      <c r="U255" s="91">
        <f>R255/'סכום נכסי הקרן'!$C$42</f>
        <v>2.2417289024367798E-11</v>
      </c>
    </row>
    <row r="256" spans="2:21">
      <c r="B256" s="86" t="s">
        <v>897</v>
      </c>
      <c r="C256" s="87" t="s">
        <v>898</v>
      </c>
      <c r="D256" s="88" t="s">
        <v>117</v>
      </c>
      <c r="E256" s="88" t="s">
        <v>304</v>
      </c>
      <c r="F256" s="87" t="s">
        <v>899</v>
      </c>
      <c r="G256" s="88" t="s">
        <v>123</v>
      </c>
      <c r="H256" s="87" t="s">
        <v>588</v>
      </c>
      <c r="I256" s="87" t="s">
        <v>127</v>
      </c>
      <c r="J256" s="101"/>
      <c r="K256" s="90">
        <v>3.8099999999999485</v>
      </c>
      <c r="L256" s="88" t="s">
        <v>129</v>
      </c>
      <c r="M256" s="89">
        <v>4.6900000000000004E-2</v>
      </c>
      <c r="N256" s="89">
        <v>8.2399999999986415E-2</v>
      </c>
      <c r="O256" s="90">
        <v>858893.12869699998</v>
      </c>
      <c r="P256" s="102">
        <v>89.22</v>
      </c>
      <c r="Q256" s="90"/>
      <c r="R256" s="90">
        <v>766.30446624600006</v>
      </c>
      <c r="S256" s="91">
        <v>5.4723777313137533E-4</v>
      </c>
      <c r="T256" s="91">
        <f t="shared" si="4"/>
        <v>5.1335296131881161E-3</v>
      </c>
      <c r="U256" s="91">
        <f>R256/'סכום נכסי הקרן'!$C$42</f>
        <v>9.619480737204886E-4</v>
      </c>
    </row>
    <row r="257" spans="2:21">
      <c r="B257" s="86" t="s">
        <v>900</v>
      </c>
      <c r="C257" s="87" t="s">
        <v>901</v>
      </c>
      <c r="D257" s="88" t="s">
        <v>117</v>
      </c>
      <c r="E257" s="88" t="s">
        <v>304</v>
      </c>
      <c r="F257" s="87" t="s">
        <v>899</v>
      </c>
      <c r="G257" s="88" t="s">
        <v>123</v>
      </c>
      <c r="H257" s="87" t="s">
        <v>588</v>
      </c>
      <c r="I257" s="87" t="s">
        <v>127</v>
      </c>
      <c r="J257" s="101"/>
      <c r="K257" s="90">
        <v>3.9299999999999922</v>
      </c>
      <c r="L257" s="88" t="s">
        <v>129</v>
      </c>
      <c r="M257" s="89">
        <v>4.6900000000000004E-2</v>
      </c>
      <c r="N257" s="89">
        <v>8.0899999999983943E-2</v>
      </c>
      <c r="O257" s="90">
        <v>1690004.5241380001</v>
      </c>
      <c r="P257" s="102">
        <v>91</v>
      </c>
      <c r="Q257" s="90"/>
      <c r="R257" s="90">
        <v>1537.9041253829998</v>
      </c>
      <c r="S257" s="91">
        <v>1.266432412371411E-3</v>
      </c>
      <c r="T257" s="91">
        <f t="shared" si="4"/>
        <v>1.030253211047236E-2</v>
      </c>
      <c r="U257" s="91">
        <f>R257/'סכום נכסי הקרן'!$C$42</f>
        <v>1.9305432450710206E-3</v>
      </c>
    </row>
    <row r="258" spans="2:21">
      <c r="B258" s="86" t="s">
        <v>902</v>
      </c>
      <c r="C258" s="87" t="s">
        <v>903</v>
      </c>
      <c r="D258" s="88" t="s">
        <v>117</v>
      </c>
      <c r="E258" s="88" t="s">
        <v>304</v>
      </c>
      <c r="F258" s="87" t="s">
        <v>846</v>
      </c>
      <c r="G258" s="88" t="s">
        <v>356</v>
      </c>
      <c r="H258" s="87" t="s">
        <v>630</v>
      </c>
      <c r="I258" s="87" t="s">
        <v>308</v>
      </c>
      <c r="J258" s="101"/>
      <c r="K258" s="90">
        <v>0.5</v>
      </c>
      <c r="L258" s="88" t="s">
        <v>129</v>
      </c>
      <c r="M258" s="89">
        <v>6.7000000000000004E-2</v>
      </c>
      <c r="N258" s="89">
        <v>6.1200890726896766E-2</v>
      </c>
      <c r="O258" s="90">
        <v>6.889000000000001E-3</v>
      </c>
      <c r="P258" s="102">
        <v>90.97</v>
      </c>
      <c r="Q258" s="90">
        <v>2.6800000000000002E-7</v>
      </c>
      <c r="R258" s="90">
        <v>6.2870000000000001E-6</v>
      </c>
      <c r="S258" s="91">
        <v>1.6343856326850559E-11</v>
      </c>
      <c r="T258" s="91">
        <f t="shared" si="4"/>
        <v>4.2117072390588005E-11</v>
      </c>
      <c r="U258" s="91">
        <f>R258/'סכום נכסי הקרן'!$C$42</f>
        <v>7.8921209595811614E-12</v>
      </c>
    </row>
    <row r="259" spans="2:21">
      <c r="B259" s="86" t="s">
        <v>904</v>
      </c>
      <c r="C259" s="87" t="s">
        <v>905</v>
      </c>
      <c r="D259" s="88" t="s">
        <v>117</v>
      </c>
      <c r="E259" s="88" t="s">
        <v>304</v>
      </c>
      <c r="F259" s="87" t="s">
        <v>846</v>
      </c>
      <c r="G259" s="88" t="s">
        <v>356</v>
      </c>
      <c r="H259" s="87" t="s">
        <v>630</v>
      </c>
      <c r="I259" s="87" t="s">
        <v>308</v>
      </c>
      <c r="J259" s="101"/>
      <c r="K259" s="90">
        <v>1.79</v>
      </c>
      <c r="L259" s="88" t="s">
        <v>129</v>
      </c>
      <c r="M259" s="89">
        <v>4.7E-2</v>
      </c>
      <c r="N259" s="89">
        <v>6.9306751246035331E-2</v>
      </c>
      <c r="O259" s="90">
        <v>2.274E-3</v>
      </c>
      <c r="P259" s="102">
        <v>93.89</v>
      </c>
      <c r="Q259" s="90"/>
      <c r="R259" s="90">
        <v>2.2070000000000002E-6</v>
      </c>
      <c r="S259" s="91">
        <v>4.2793799001628571E-12</v>
      </c>
      <c r="T259" s="91">
        <f t="shared" si="4"/>
        <v>1.4784854265313781E-11</v>
      </c>
      <c r="U259" s="91">
        <f>R259/'סכום נכסי הקרן'!$C$42</f>
        <v>2.7704646027987314E-12</v>
      </c>
    </row>
    <row r="260" spans="2:21">
      <c r="B260" s="92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90"/>
      <c r="P260" s="102"/>
      <c r="Q260" s="87"/>
      <c r="R260" s="87"/>
      <c r="S260" s="87"/>
      <c r="T260" s="91"/>
      <c r="U260" s="87"/>
    </row>
    <row r="261" spans="2:21">
      <c r="B261" s="79" t="s">
        <v>193</v>
      </c>
      <c r="C261" s="80"/>
      <c r="D261" s="81"/>
      <c r="E261" s="81"/>
      <c r="F261" s="80"/>
      <c r="G261" s="81"/>
      <c r="H261" s="80"/>
      <c r="I261" s="80"/>
      <c r="J261" s="99"/>
      <c r="K261" s="83">
        <v>5.4290342040574595</v>
      </c>
      <c r="L261" s="81"/>
      <c r="M261" s="82"/>
      <c r="N261" s="82">
        <v>6.7098219266415585E-2</v>
      </c>
      <c r="O261" s="83"/>
      <c r="P261" s="100"/>
      <c r="Q261" s="83"/>
      <c r="R261" s="83">
        <v>42171.902756387004</v>
      </c>
      <c r="S261" s="84"/>
      <c r="T261" s="84">
        <f t="shared" si="4"/>
        <v>0.28251265806260367</v>
      </c>
      <c r="U261" s="84">
        <f>R261/'סכום נכסי הקרן'!$C$42</f>
        <v>5.293872397790686E-2</v>
      </c>
    </row>
    <row r="262" spans="2:21">
      <c r="B262" s="85" t="s">
        <v>65</v>
      </c>
      <c r="C262" s="80"/>
      <c r="D262" s="81"/>
      <c r="E262" s="81"/>
      <c r="F262" s="80"/>
      <c r="G262" s="81"/>
      <c r="H262" s="80"/>
      <c r="I262" s="80"/>
      <c r="J262" s="99"/>
      <c r="K262" s="83">
        <v>5.5073247985820073</v>
      </c>
      <c r="L262" s="81"/>
      <c r="M262" s="82"/>
      <c r="N262" s="82">
        <v>5.7529669148395905E-2</v>
      </c>
      <c r="O262" s="83"/>
      <c r="P262" s="100"/>
      <c r="Q262" s="83"/>
      <c r="R262" s="83">
        <v>5715.3296668589983</v>
      </c>
      <c r="S262" s="84"/>
      <c r="T262" s="84">
        <f t="shared" si="4"/>
        <v>3.8287411056970838E-2</v>
      </c>
      <c r="U262" s="84">
        <f>R262/'סכום נכסי הקרן'!$C$42</f>
        <v>7.1744986567097054E-3</v>
      </c>
    </row>
    <row r="263" spans="2:21">
      <c r="B263" s="86" t="s">
        <v>906</v>
      </c>
      <c r="C263" s="87" t="s">
        <v>907</v>
      </c>
      <c r="D263" s="88" t="s">
        <v>29</v>
      </c>
      <c r="E263" s="88" t="s">
        <v>908</v>
      </c>
      <c r="F263" s="87" t="s">
        <v>355</v>
      </c>
      <c r="G263" s="88" t="s">
        <v>356</v>
      </c>
      <c r="H263" s="87" t="s">
        <v>909</v>
      </c>
      <c r="I263" s="87" t="s">
        <v>910</v>
      </c>
      <c r="J263" s="101"/>
      <c r="K263" s="90">
        <v>7.5899999999946797</v>
      </c>
      <c r="L263" s="88" t="s">
        <v>128</v>
      </c>
      <c r="M263" s="89">
        <v>3.7499999999999999E-2</v>
      </c>
      <c r="N263" s="89">
        <v>5.4899999999974795E-2</v>
      </c>
      <c r="O263" s="90">
        <v>160484.41269999999</v>
      </c>
      <c r="P263" s="102">
        <v>88.520330000000001</v>
      </c>
      <c r="Q263" s="90"/>
      <c r="R263" s="90">
        <v>499.91384517400002</v>
      </c>
      <c r="S263" s="91">
        <v>3.2096882539999996E-4</v>
      </c>
      <c r="T263" s="91">
        <f t="shared" si="4"/>
        <v>3.3489593774853766E-3</v>
      </c>
      <c r="U263" s="91">
        <f>R263/'סכום נכסי הקרן'!$C$42</f>
        <v>6.2754581445562856E-4</v>
      </c>
    </row>
    <row r="264" spans="2:21">
      <c r="B264" s="86" t="s">
        <v>911</v>
      </c>
      <c r="C264" s="87" t="s">
        <v>912</v>
      </c>
      <c r="D264" s="88" t="s">
        <v>29</v>
      </c>
      <c r="E264" s="88" t="s">
        <v>908</v>
      </c>
      <c r="F264" s="87" t="s">
        <v>343</v>
      </c>
      <c r="G264" s="88" t="s">
        <v>312</v>
      </c>
      <c r="H264" s="87" t="s">
        <v>913</v>
      </c>
      <c r="I264" s="87" t="s">
        <v>301</v>
      </c>
      <c r="J264" s="101"/>
      <c r="K264" s="90">
        <v>3.7399999999983886</v>
      </c>
      <c r="L264" s="88" t="s">
        <v>128</v>
      </c>
      <c r="M264" s="89">
        <v>3.2549999999999996E-2</v>
      </c>
      <c r="N264" s="89">
        <v>7.1699999999961933E-2</v>
      </c>
      <c r="O264" s="90">
        <v>205805.38600000003</v>
      </c>
      <c r="P264" s="102">
        <v>87.387630000000001</v>
      </c>
      <c r="Q264" s="90"/>
      <c r="R264" s="90">
        <v>632.88665667299995</v>
      </c>
      <c r="S264" s="91">
        <v>2.0580538600000002E-4</v>
      </c>
      <c r="T264" s="91">
        <f t="shared" si="4"/>
        <v>4.2397539580298956E-3</v>
      </c>
      <c r="U264" s="91">
        <f>R264/'סכום נכסי הקרן'!$C$42</f>
        <v>7.9446763928236509E-4</v>
      </c>
    </row>
    <row r="265" spans="2:21">
      <c r="B265" s="86" t="s">
        <v>914</v>
      </c>
      <c r="C265" s="87" t="s">
        <v>915</v>
      </c>
      <c r="D265" s="88" t="s">
        <v>29</v>
      </c>
      <c r="E265" s="88" t="s">
        <v>908</v>
      </c>
      <c r="F265" s="87" t="s">
        <v>319</v>
      </c>
      <c r="G265" s="88" t="s">
        <v>312</v>
      </c>
      <c r="H265" s="87" t="s">
        <v>913</v>
      </c>
      <c r="I265" s="87" t="s">
        <v>301</v>
      </c>
      <c r="J265" s="101"/>
      <c r="K265" s="90">
        <v>2.8899999999991617</v>
      </c>
      <c r="L265" s="88" t="s">
        <v>128</v>
      </c>
      <c r="M265" s="89">
        <v>3.2750000000000001E-2</v>
      </c>
      <c r="N265" s="89">
        <v>7.3999999999965163E-2</v>
      </c>
      <c r="O265" s="90">
        <v>291315.33446400001</v>
      </c>
      <c r="P265" s="102">
        <v>89.604680000000002</v>
      </c>
      <c r="Q265" s="90"/>
      <c r="R265" s="90">
        <v>918.57222329299998</v>
      </c>
      <c r="S265" s="91">
        <v>3.8842044595200004E-4</v>
      </c>
      <c r="T265" s="91">
        <f t="shared" si="4"/>
        <v>6.1535824438388176E-3</v>
      </c>
      <c r="U265" s="91">
        <f>R265/'סכום נכסי הקרן'!$C$42</f>
        <v>1.1530909967138144E-3</v>
      </c>
    </row>
    <row r="266" spans="2:21">
      <c r="B266" s="86" t="s">
        <v>916</v>
      </c>
      <c r="C266" s="87" t="s">
        <v>917</v>
      </c>
      <c r="D266" s="88" t="s">
        <v>29</v>
      </c>
      <c r="E266" s="88" t="s">
        <v>908</v>
      </c>
      <c r="F266" s="87" t="s">
        <v>718</v>
      </c>
      <c r="G266" s="88" t="s">
        <v>500</v>
      </c>
      <c r="H266" s="87" t="s">
        <v>918</v>
      </c>
      <c r="I266" s="87" t="s">
        <v>301</v>
      </c>
      <c r="J266" s="101"/>
      <c r="K266" s="90">
        <v>9.9599999999994733</v>
      </c>
      <c r="L266" s="88" t="s">
        <v>128</v>
      </c>
      <c r="M266" s="89">
        <v>6.3750000000000001E-2</v>
      </c>
      <c r="N266" s="89">
        <v>6.4199999999999854E-2</v>
      </c>
      <c r="O266" s="90">
        <v>416427.49380000005</v>
      </c>
      <c r="P266" s="102">
        <v>98.200249999999997</v>
      </c>
      <c r="Q266" s="90"/>
      <c r="R266" s="90">
        <v>1439.0346638809999</v>
      </c>
      <c r="S266" s="91">
        <v>6.008187762227673E-4</v>
      </c>
      <c r="T266" s="91">
        <f t="shared" si="4"/>
        <v>9.6401983634868058E-3</v>
      </c>
      <c r="U266" s="91">
        <f>R266/'סכום נכסי הקרן'!$C$42</f>
        <v>1.8064316259549977E-3</v>
      </c>
    </row>
    <row r="267" spans="2:21">
      <c r="B267" s="86" t="s">
        <v>919</v>
      </c>
      <c r="C267" s="87" t="s">
        <v>920</v>
      </c>
      <c r="D267" s="88" t="s">
        <v>29</v>
      </c>
      <c r="E267" s="88" t="s">
        <v>908</v>
      </c>
      <c r="F267" s="87" t="s">
        <v>921</v>
      </c>
      <c r="G267" s="88" t="s">
        <v>312</v>
      </c>
      <c r="H267" s="87" t="s">
        <v>918</v>
      </c>
      <c r="I267" s="87" t="s">
        <v>910</v>
      </c>
      <c r="J267" s="101"/>
      <c r="K267" s="90">
        <v>3.0899999999976653</v>
      </c>
      <c r="L267" s="88" t="s">
        <v>128</v>
      </c>
      <c r="M267" s="89">
        <v>3.0769999999999999E-2</v>
      </c>
      <c r="N267" s="89">
        <v>7.2699999999950443E-2</v>
      </c>
      <c r="O267" s="90">
        <v>157357.922368</v>
      </c>
      <c r="P267" s="102">
        <v>88.193420000000003</v>
      </c>
      <c r="Q267" s="90"/>
      <c r="R267" s="90">
        <v>488.36447104600001</v>
      </c>
      <c r="S267" s="91">
        <v>2.6226320394666668E-4</v>
      </c>
      <c r="T267" s="91">
        <f t="shared" ref="T267:T330" si="5">IFERROR(R267/$R$11,0)</f>
        <v>3.2715892762900591E-3</v>
      </c>
      <c r="U267" s="91">
        <f>R267/'סכום נכסי הקרן'!$C$42</f>
        <v>6.1304779351946934E-4</v>
      </c>
    </row>
    <row r="268" spans="2:21">
      <c r="B268" s="86" t="s">
        <v>922</v>
      </c>
      <c r="C268" s="87" t="s">
        <v>923</v>
      </c>
      <c r="D268" s="88" t="s">
        <v>29</v>
      </c>
      <c r="E268" s="88" t="s">
        <v>908</v>
      </c>
      <c r="F268" s="87" t="s">
        <v>924</v>
      </c>
      <c r="G268" s="88" t="s">
        <v>925</v>
      </c>
      <c r="H268" s="87" t="s">
        <v>926</v>
      </c>
      <c r="I268" s="87" t="s">
        <v>301</v>
      </c>
      <c r="J268" s="101"/>
      <c r="K268" s="90">
        <v>6.1999999999989992</v>
      </c>
      <c r="L268" s="88" t="s">
        <v>130</v>
      </c>
      <c r="M268" s="89">
        <v>4.3749999999999997E-2</v>
      </c>
      <c r="N268" s="89">
        <v>7.4199999999975633E-2</v>
      </c>
      <c r="O268" s="90">
        <v>192668.872</v>
      </c>
      <c r="P268" s="102">
        <v>82.922790000000006</v>
      </c>
      <c r="Q268" s="90"/>
      <c r="R268" s="90">
        <v>599.60332666300008</v>
      </c>
      <c r="S268" s="91">
        <v>1.2844591466666666E-4</v>
      </c>
      <c r="T268" s="91">
        <f t="shared" si="5"/>
        <v>4.0167864982826405E-3</v>
      </c>
      <c r="U268" s="91">
        <f>R268/'סכום נכסי הקרן'!$C$42</f>
        <v>7.5268681116457011E-4</v>
      </c>
    </row>
    <row r="269" spans="2:21">
      <c r="B269" s="86" t="s">
        <v>927</v>
      </c>
      <c r="C269" s="87" t="s">
        <v>928</v>
      </c>
      <c r="D269" s="88" t="s">
        <v>29</v>
      </c>
      <c r="E269" s="88" t="s">
        <v>908</v>
      </c>
      <c r="F269" s="87" t="s">
        <v>924</v>
      </c>
      <c r="G269" s="88" t="s">
        <v>925</v>
      </c>
      <c r="H269" s="87" t="s">
        <v>926</v>
      </c>
      <c r="I269" s="87" t="s">
        <v>301</v>
      </c>
      <c r="J269" s="101"/>
      <c r="K269" s="90">
        <v>1.9399999999996504</v>
      </c>
      <c r="L269" s="88" t="s">
        <v>130</v>
      </c>
      <c r="M269" s="89">
        <v>0.06</v>
      </c>
      <c r="N269" s="89">
        <v>6.6200000000019479E-2</v>
      </c>
      <c r="O269" s="90">
        <v>105967.87960000001</v>
      </c>
      <c r="P269" s="102">
        <v>100.69499999999999</v>
      </c>
      <c r="Q269" s="90"/>
      <c r="R269" s="90">
        <v>400.46144943100001</v>
      </c>
      <c r="S269" s="91">
        <v>1.0596787960000001E-4</v>
      </c>
      <c r="T269" s="91">
        <f t="shared" si="5"/>
        <v>2.6827205114244032E-3</v>
      </c>
      <c r="U269" s="91">
        <f>R269/'סכום נכסי הקרן'!$C$42</f>
        <v>5.0270243336386937E-4</v>
      </c>
    </row>
    <row r="270" spans="2:21">
      <c r="B270" s="86" t="s">
        <v>929</v>
      </c>
      <c r="C270" s="87" t="s">
        <v>930</v>
      </c>
      <c r="D270" s="88" t="s">
        <v>29</v>
      </c>
      <c r="E270" s="88" t="s">
        <v>908</v>
      </c>
      <c r="F270" s="87" t="s">
        <v>931</v>
      </c>
      <c r="G270" s="88" t="s">
        <v>932</v>
      </c>
      <c r="H270" s="87" t="s">
        <v>678</v>
      </c>
      <c r="I270" s="87"/>
      <c r="J270" s="101"/>
      <c r="K270" s="90">
        <v>3.9100000000148634</v>
      </c>
      <c r="L270" s="88" t="s">
        <v>128</v>
      </c>
      <c r="M270" s="89">
        <v>0</v>
      </c>
      <c r="N270" s="89">
        <v>6.9800000000173987E-2</v>
      </c>
      <c r="O270" s="90">
        <v>40994.589999999997</v>
      </c>
      <c r="P270" s="102">
        <v>76.484999999999999</v>
      </c>
      <c r="Q270" s="90"/>
      <c r="R270" s="90">
        <v>110.33723209600002</v>
      </c>
      <c r="S270" s="91">
        <v>2.0497294999999999E-4</v>
      </c>
      <c r="T270" s="91">
        <f t="shared" si="5"/>
        <v>7.3915718014384336E-4</v>
      </c>
      <c r="U270" s="91">
        <f>R270/'סכום נכסי הקרן'!$C$42</f>
        <v>1.3850720248878844E-4</v>
      </c>
    </row>
    <row r="271" spans="2:21">
      <c r="B271" s="86" t="s">
        <v>933</v>
      </c>
      <c r="C271" s="87" t="s">
        <v>934</v>
      </c>
      <c r="D271" s="88" t="s">
        <v>29</v>
      </c>
      <c r="E271" s="88" t="s">
        <v>908</v>
      </c>
      <c r="F271" s="87" t="s">
        <v>935</v>
      </c>
      <c r="G271" s="88" t="s">
        <v>936</v>
      </c>
      <c r="H271" s="87" t="s">
        <v>678</v>
      </c>
      <c r="I271" s="87"/>
      <c r="J271" s="101"/>
      <c r="K271" s="90">
        <v>1.8600000000119503</v>
      </c>
      <c r="L271" s="88" t="s">
        <v>128</v>
      </c>
      <c r="M271" s="89">
        <v>0</v>
      </c>
      <c r="N271" s="89">
        <v>-3.2100000000247542E-2</v>
      </c>
      <c r="O271" s="90">
        <v>15767.15</v>
      </c>
      <c r="P271" s="102">
        <v>105.57299999999999</v>
      </c>
      <c r="Q271" s="90"/>
      <c r="R271" s="90">
        <v>58.576757654999994</v>
      </c>
      <c r="S271" s="91">
        <v>2.7421130434782608E-5</v>
      </c>
      <c r="T271" s="91">
        <f t="shared" si="5"/>
        <v>3.9240997972984963E-4</v>
      </c>
      <c r="U271" s="91">
        <f>R271/'סכום נכסי הקרן'!$C$42</f>
        <v>7.3531868432214363E-5</v>
      </c>
    </row>
    <row r="272" spans="2:21">
      <c r="B272" s="86" t="s">
        <v>937</v>
      </c>
      <c r="C272" s="87" t="s">
        <v>938</v>
      </c>
      <c r="D272" s="88" t="s">
        <v>29</v>
      </c>
      <c r="E272" s="88" t="s">
        <v>908</v>
      </c>
      <c r="F272" s="87" t="s">
        <v>939</v>
      </c>
      <c r="G272" s="88" t="s">
        <v>153</v>
      </c>
      <c r="H272" s="87" t="s">
        <v>678</v>
      </c>
      <c r="I272" s="87"/>
      <c r="J272" s="101"/>
      <c r="K272" s="90">
        <v>2.6900000000349369</v>
      </c>
      <c r="L272" s="88" t="s">
        <v>128</v>
      </c>
      <c r="M272" s="89">
        <v>0</v>
      </c>
      <c r="N272" s="89">
        <v>2.1500000000226688E-2</v>
      </c>
      <c r="O272" s="90">
        <v>11384.978800000001</v>
      </c>
      <c r="P272" s="102">
        <v>93.590999999999994</v>
      </c>
      <c r="Q272" s="90"/>
      <c r="R272" s="90">
        <v>37.496055300999998</v>
      </c>
      <c r="S272" s="91">
        <v>2.4749953913043478E-5</v>
      </c>
      <c r="T272" s="91">
        <f t="shared" si="5"/>
        <v>2.5118881429516586E-4</v>
      </c>
      <c r="U272" s="91">
        <f>R272/'סכום נכסי הקרן'!$C$42</f>
        <v>4.7069095584958866E-5</v>
      </c>
    </row>
    <row r="273" spans="2:21">
      <c r="B273" s="86" t="s">
        <v>940</v>
      </c>
      <c r="C273" s="87" t="s">
        <v>941</v>
      </c>
      <c r="D273" s="88" t="s">
        <v>29</v>
      </c>
      <c r="E273" s="88" t="s">
        <v>908</v>
      </c>
      <c r="F273" s="87" t="s">
        <v>942</v>
      </c>
      <c r="G273" s="88" t="s">
        <v>932</v>
      </c>
      <c r="H273" s="87" t="s">
        <v>678</v>
      </c>
      <c r="I273" s="87"/>
      <c r="J273" s="101"/>
      <c r="K273" s="90">
        <v>3.2999999999963028</v>
      </c>
      <c r="L273" s="88" t="s">
        <v>128</v>
      </c>
      <c r="M273" s="89">
        <v>0</v>
      </c>
      <c r="N273" s="89">
        <v>-6.7000000000036974E-2</v>
      </c>
      <c r="O273" s="90">
        <v>12613.72</v>
      </c>
      <c r="P273" s="102">
        <v>121.889</v>
      </c>
      <c r="Q273" s="90"/>
      <c r="R273" s="90">
        <v>54.103700104000005</v>
      </c>
      <c r="S273" s="91">
        <v>6.3068600000000001E-5</v>
      </c>
      <c r="T273" s="91">
        <f t="shared" si="5"/>
        <v>3.6244464034974265E-4</v>
      </c>
      <c r="U273" s="91">
        <f>R273/'סכום נכסי הקרן'!$C$42</f>
        <v>6.7916803814485748E-5</v>
      </c>
    </row>
    <row r="274" spans="2:21">
      <c r="B274" s="86" t="s">
        <v>943</v>
      </c>
      <c r="C274" s="87" t="s">
        <v>944</v>
      </c>
      <c r="D274" s="88" t="s">
        <v>29</v>
      </c>
      <c r="E274" s="88" t="s">
        <v>908</v>
      </c>
      <c r="F274" s="87" t="s">
        <v>945</v>
      </c>
      <c r="G274" s="88" t="s">
        <v>946</v>
      </c>
      <c r="H274" s="87" t="s">
        <v>678</v>
      </c>
      <c r="I274" s="87"/>
      <c r="J274" s="101"/>
      <c r="K274" s="90">
        <v>3.2399999999945708</v>
      </c>
      <c r="L274" s="88" t="s">
        <v>128</v>
      </c>
      <c r="M274" s="89">
        <v>0</v>
      </c>
      <c r="N274" s="89">
        <v>-7.3099999999897566E-2</v>
      </c>
      <c r="O274" s="90">
        <v>70952.175000000003</v>
      </c>
      <c r="P274" s="102">
        <v>123.938</v>
      </c>
      <c r="Q274" s="90"/>
      <c r="R274" s="90">
        <v>309.44927070699998</v>
      </c>
      <c r="S274" s="91">
        <v>1.1217735177865612E-4</v>
      </c>
      <c r="T274" s="91">
        <f t="shared" si="5"/>
        <v>2.0730232758996948E-3</v>
      </c>
      <c r="U274" s="91">
        <f>R274/'סכום נכסי הקרן'!$C$42</f>
        <v>3.8845412363191015E-4</v>
      </c>
    </row>
    <row r="275" spans="2:21">
      <c r="B275" s="86" t="s">
        <v>947</v>
      </c>
      <c r="C275" s="87" t="s">
        <v>948</v>
      </c>
      <c r="D275" s="88" t="s">
        <v>29</v>
      </c>
      <c r="E275" s="88" t="s">
        <v>908</v>
      </c>
      <c r="F275" s="87" t="s">
        <v>949</v>
      </c>
      <c r="G275" s="88" t="s">
        <v>936</v>
      </c>
      <c r="H275" s="87" t="s">
        <v>678</v>
      </c>
      <c r="I275" s="87"/>
      <c r="J275" s="101"/>
      <c r="K275" s="90">
        <v>3.2700000000119456</v>
      </c>
      <c r="L275" s="88" t="s">
        <v>128</v>
      </c>
      <c r="M275" s="89">
        <v>2.5000000000000001E-3</v>
      </c>
      <c r="N275" s="89">
        <v>4.4200000000163886E-2</v>
      </c>
      <c r="O275" s="90">
        <v>33111.014999999999</v>
      </c>
      <c r="P275" s="102">
        <v>86.937880000000007</v>
      </c>
      <c r="Q275" s="90"/>
      <c r="R275" s="90">
        <v>101.297990277</v>
      </c>
      <c r="S275" s="91">
        <v>1.0511433333333333E-4</v>
      </c>
      <c r="T275" s="91">
        <f t="shared" si="5"/>
        <v>6.7860263870168414E-4</v>
      </c>
      <c r="U275" s="91">
        <f>R275/'סכום נכסי הקרן'!$C$42</f>
        <v>1.2716017054693182E-4</v>
      </c>
    </row>
    <row r="276" spans="2:21">
      <c r="B276" s="86" t="s">
        <v>950</v>
      </c>
      <c r="C276" s="87" t="s">
        <v>951</v>
      </c>
      <c r="D276" s="88" t="s">
        <v>29</v>
      </c>
      <c r="E276" s="88" t="s">
        <v>908</v>
      </c>
      <c r="F276" s="87" t="s">
        <v>952</v>
      </c>
      <c r="G276" s="88" t="s">
        <v>936</v>
      </c>
      <c r="H276" s="87" t="s">
        <v>678</v>
      </c>
      <c r="I276" s="87"/>
      <c r="J276" s="101"/>
      <c r="K276" s="90">
        <v>2.6100000000095047</v>
      </c>
      <c r="L276" s="88" t="s">
        <v>128</v>
      </c>
      <c r="M276" s="89">
        <v>0</v>
      </c>
      <c r="N276" s="89">
        <v>6.5200000000128766E-2</v>
      </c>
      <c r="O276" s="90">
        <v>22074.01</v>
      </c>
      <c r="P276" s="102">
        <v>83.977000000000004</v>
      </c>
      <c r="Q276" s="90"/>
      <c r="R276" s="90">
        <v>65.232024557999992</v>
      </c>
      <c r="S276" s="91">
        <v>3.838958260869565E-5</v>
      </c>
      <c r="T276" s="91">
        <f t="shared" si="5"/>
        <v>4.3699409901286785E-4</v>
      </c>
      <c r="U276" s="91">
        <f>R276/'סכום נכסי הקרן'!$C$42</f>
        <v>8.1886277755702995E-5</v>
      </c>
    </row>
    <row r="277" spans="2:21">
      <c r="B277" s="92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90"/>
      <c r="P277" s="102"/>
      <c r="Q277" s="87"/>
      <c r="R277" s="87"/>
      <c r="S277" s="87"/>
      <c r="T277" s="91"/>
      <c r="U277" s="87"/>
    </row>
    <row r="278" spans="2:21">
      <c r="B278" s="85" t="s">
        <v>64</v>
      </c>
      <c r="C278" s="80"/>
      <c r="D278" s="81"/>
      <c r="E278" s="81"/>
      <c r="F278" s="80"/>
      <c r="G278" s="81"/>
      <c r="H278" s="80"/>
      <c r="I278" s="80"/>
      <c r="J278" s="99"/>
      <c r="K278" s="83">
        <v>5.4167605173227447</v>
      </c>
      <c r="L278" s="81"/>
      <c r="M278" s="82"/>
      <c r="N278" s="82">
        <v>6.8598289451949665E-2</v>
      </c>
      <c r="O278" s="83"/>
      <c r="P278" s="100"/>
      <c r="Q278" s="83"/>
      <c r="R278" s="83">
        <v>36456.573089527985</v>
      </c>
      <c r="S278" s="84"/>
      <c r="T278" s="84">
        <f t="shared" si="5"/>
        <v>0.24422524700563267</v>
      </c>
      <c r="U278" s="84">
        <f>R278/'סכום נכסי הקרן'!$C$42</f>
        <v>4.576422532119713E-2</v>
      </c>
    </row>
    <row r="279" spans="2:21">
      <c r="B279" s="86" t="s">
        <v>953</v>
      </c>
      <c r="C279" s="87" t="s">
        <v>954</v>
      </c>
      <c r="D279" s="88" t="s">
        <v>29</v>
      </c>
      <c r="E279" s="88" t="s">
        <v>908</v>
      </c>
      <c r="F279" s="87"/>
      <c r="G279" s="88" t="s">
        <v>955</v>
      </c>
      <c r="H279" s="87" t="s">
        <v>956</v>
      </c>
      <c r="I279" s="87" t="s">
        <v>957</v>
      </c>
      <c r="J279" s="101"/>
      <c r="K279" s="90">
        <v>7.7599999999954372</v>
      </c>
      <c r="L279" s="88" t="s">
        <v>130</v>
      </c>
      <c r="M279" s="89">
        <v>4.2519999999999995E-2</v>
      </c>
      <c r="N279" s="89">
        <v>5.3899999999964143E-2</v>
      </c>
      <c r="O279" s="90">
        <v>87576.76</v>
      </c>
      <c r="P279" s="102">
        <v>93.337230000000005</v>
      </c>
      <c r="Q279" s="90"/>
      <c r="R279" s="90">
        <v>306.77667378999996</v>
      </c>
      <c r="S279" s="91">
        <v>7.0061408000000002E-5</v>
      </c>
      <c r="T279" s="91">
        <f t="shared" si="5"/>
        <v>2.0551193538662685E-3</v>
      </c>
      <c r="U279" s="91">
        <f>R279/'סכום נכסי הקרן'!$C$42</f>
        <v>3.8509919152674587E-4</v>
      </c>
    </row>
    <row r="280" spans="2:21">
      <c r="B280" s="86" t="s">
        <v>958</v>
      </c>
      <c r="C280" s="87" t="s">
        <v>959</v>
      </c>
      <c r="D280" s="88" t="s">
        <v>29</v>
      </c>
      <c r="E280" s="88" t="s">
        <v>908</v>
      </c>
      <c r="F280" s="87"/>
      <c r="G280" s="88" t="s">
        <v>955</v>
      </c>
      <c r="H280" s="87" t="s">
        <v>960</v>
      </c>
      <c r="I280" s="87" t="s">
        <v>910</v>
      </c>
      <c r="J280" s="101"/>
      <c r="K280" s="90">
        <v>1.6399999966612582</v>
      </c>
      <c r="L280" s="88" t="s">
        <v>128</v>
      </c>
      <c r="M280" s="89">
        <v>4.4999999999999998E-2</v>
      </c>
      <c r="N280" s="89">
        <v>7.8099999866450331E-2</v>
      </c>
      <c r="O280" s="90">
        <v>56.924894000000002</v>
      </c>
      <c r="P280" s="102">
        <v>95.691999999999993</v>
      </c>
      <c r="Q280" s="90"/>
      <c r="R280" s="90">
        <v>0.19168897599999998</v>
      </c>
      <c r="S280" s="91">
        <v>1.13849788E-7</v>
      </c>
      <c r="T280" s="91">
        <f t="shared" si="5"/>
        <v>1.2841384569221703E-6</v>
      </c>
      <c r="U280" s="91">
        <f>R280/'סכום נכסי הקרן'!$C$42</f>
        <v>2.4062869177831239E-7</v>
      </c>
    </row>
    <row r="281" spans="2:21">
      <c r="B281" s="86" t="s">
        <v>961</v>
      </c>
      <c r="C281" s="87" t="s">
        <v>962</v>
      </c>
      <c r="D281" s="88" t="s">
        <v>29</v>
      </c>
      <c r="E281" s="88" t="s">
        <v>908</v>
      </c>
      <c r="F281" s="87"/>
      <c r="G281" s="88" t="s">
        <v>955</v>
      </c>
      <c r="H281" s="87" t="s">
        <v>956</v>
      </c>
      <c r="I281" s="87" t="s">
        <v>957</v>
      </c>
      <c r="J281" s="101"/>
      <c r="K281" s="90">
        <v>7.1299999999974437</v>
      </c>
      <c r="L281" s="88" t="s">
        <v>128</v>
      </c>
      <c r="M281" s="89">
        <v>0.03</v>
      </c>
      <c r="N281" s="89">
        <v>6.7499999999966365E-2</v>
      </c>
      <c r="O281" s="90">
        <v>162017.00599999999</v>
      </c>
      <c r="P281" s="102">
        <v>78.227670000000003</v>
      </c>
      <c r="Q281" s="90"/>
      <c r="R281" s="90">
        <v>446.00553227800003</v>
      </c>
      <c r="S281" s="91">
        <v>9.2581146285714282E-5</v>
      </c>
      <c r="T281" s="91">
        <f t="shared" si="5"/>
        <v>2.9878236503189538E-3</v>
      </c>
      <c r="U281" s="91">
        <f>R281/'סכום נכסי הקרן'!$C$42</f>
        <v>5.5987428175287995E-4</v>
      </c>
    </row>
    <row r="282" spans="2:21">
      <c r="B282" s="86" t="s">
        <v>963</v>
      </c>
      <c r="C282" s="87" t="s">
        <v>964</v>
      </c>
      <c r="D282" s="88" t="s">
        <v>29</v>
      </c>
      <c r="E282" s="88" t="s">
        <v>908</v>
      </c>
      <c r="F282" s="87"/>
      <c r="G282" s="88" t="s">
        <v>955</v>
      </c>
      <c r="H282" s="87" t="s">
        <v>956</v>
      </c>
      <c r="I282" s="87" t="s">
        <v>957</v>
      </c>
      <c r="J282" s="101"/>
      <c r="K282" s="90">
        <v>7.6899999999835407</v>
      </c>
      <c r="L282" s="88" t="s">
        <v>128</v>
      </c>
      <c r="M282" s="89">
        <v>3.5000000000000003E-2</v>
      </c>
      <c r="N282" s="89">
        <v>6.8599999999839248E-2</v>
      </c>
      <c r="O282" s="90">
        <v>65682.570000000007</v>
      </c>
      <c r="P282" s="102">
        <v>79.122889999999998</v>
      </c>
      <c r="Q282" s="90"/>
      <c r="R282" s="90">
        <v>182.88224302899999</v>
      </c>
      <c r="S282" s="91">
        <v>1.3136514000000002E-4</v>
      </c>
      <c r="T282" s="91">
        <f t="shared" si="5"/>
        <v>1.2251415092421666E-3</v>
      </c>
      <c r="U282" s="91">
        <f>R282/'סכום נכסי הקרן'!$C$42</f>
        <v>2.2957353003728113E-4</v>
      </c>
    </row>
    <row r="283" spans="2:21">
      <c r="B283" s="86" t="s">
        <v>965</v>
      </c>
      <c r="C283" s="87" t="s">
        <v>966</v>
      </c>
      <c r="D283" s="88" t="s">
        <v>29</v>
      </c>
      <c r="E283" s="88" t="s">
        <v>908</v>
      </c>
      <c r="F283" s="87"/>
      <c r="G283" s="88" t="s">
        <v>967</v>
      </c>
      <c r="H283" s="87" t="s">
        <v>968</v>
      </c>
      <c r="I283" s="87" t="s">
        <v>910</v>
      </c>
      <c r="J283" s="101"/>
      <c r="K283" s="90">
        <v>4.0300000000002347</v>
      </c>
      <c r="L283" s="88" t="s">
        <v>128</v>
      </c>
      <c r="M283" s="89">
        <v>5.5480000000000002E-2</v>
      </c>
      <c r="N283" s="89">
        <v>6.1699999999987189E-2</v>
      </c>
      <c r="O283" s="90">
        <v>109470.95</v>
      </c>
      <c r="P283" s="102">
        <v>99.373140000000006</v>
      </c>
      <c r="Q283" s="90"/>
      <c r="R283" s="90">
        <v>382.81344819700001</v>
      </c>
      <c r="S283" s="91">
        <v>2.1894189999999998E-4</v>
      </c>
      <c r="T283" s="91">
        <f t="shared" si="5"/>
        <v>2.5644952616197965E-3</v>
      </c>
      <c r="U283" s="91">
        <f>R283/'סכום נכסי הקרן'!$C$42</f>
        <v>4.8054875745587414E-4</v>
      </c>
    </row>
    <row r="284" spans="2:21">
      <c r="B284" s="86" t="s">
        <v>969</v>
      </c>
      <c r="C284" s="87" t="s">
        <v>970</v>
      </c>
      <c r="D284" s="88" t="s">
        <v>29</v>
      </c>
      <c r="E284" s="88" t="s">
        <v>908</v>
      </c>
      <c r="F284" s="87"/>
      <c r="G284" s="88" t="s">
        <v>955</v>
      </c>
      <c r="H284" s="87" t="s">
        <v>968</v>
      </c>
      <c r="I284" s="87" t="s">
        <v>301</v>
      </c>
      <c r="J284" s="101"/>
      <c r="K284" s="90">
        <v>7.83000000000533</v>
      </c>
      <c r="L284" s="88" t="s">
        <v>130</v>
      </c>
      <c r="M284" s="89">
        <v>4.2500000000000003E-2</v>
      </c>
      <c r="N284" s="89">
        <v>5.4800000000041864E-2</v>
      </c>
      <c r="O284" s="90">
        <v>175153.52</v>
      </c>
      <c r="P284" s="102">
        <v>93.053780000000003</v>
      </c>
      <c r="Q284" s="90"/>
      <c r="R284" s="90">
        <v>611.69010817799995</v>
      </c>
      <c r="S284" s="91">
        <v>1.40122816E-4</v>
      </c>
      <c r="T284" s="91">
        <f t="shared" si="5"/>
        <v>4.097756730831785E-3</v>
      </c>
      <c r="U284" s="91">
        <f>R284/'סכום נכסי הקרן'!$C$42</f>
        <v>7.6785944385558474E-4</v>
      </c>
    </row>
    <row r="285" spans="2:21">
      <c r="B285" s="86" t="s">
        <v>971</v>
      </c>
      <c r="C285" s="87" t="s">
        <v>972</v>
      </c>
      <c r="D285" s="88" t="s">
        <v>29</v>
      </c>
      <c r="E285" s="88" t="s">
        <v>908</v>
      </c>
      <c r="F285" s="87"/>
      <c r="G285" s="88" t="s">
        <v>973</v>
      </c>
      <c r="H285" s="87" t="s">
        <v>968</v>
      </c>
      <c r="I285" s="87" t="s">
        <v>301</v>
      </c>
      <c r="J285" s="101"/>
      <c r="K285" s="90">
        <v>3.9499999999931656</v>
      </c>
      <c r="L285" s="88" t="s">
        <v>128</v>
      </c>
      <c r="M285" s="89">
        <v>4.2500000000000003E-2</v>
      </c>
      <c r="N285" s="89">
        <v>6.5899999999929765E-2</v>
      </c>
      <c r="O285" s="90">
        <v>65864.955126999994</v>
      </c>
      <c r="P285" s="102">
        <v>91.543059999999997</v>
      </c>
      <c r="Q285" s="90"/>
      <c r="R285" s="90">
        <v>212.17737481100002</v>
      </c>
      <c r="S285" s="91">
        <v>1.6058312478777905E-4</v>
      </c>
      <c r="T285" s="91">
        <f t="shared" si="5"/>
        <v>1.4213917376427248E-3</v>
      </c>
      <c r="U285" s="91">
        <f>R285/'סכום נכסי הקרן'!$C$42</f>
        <v>2.6634794129072706E-4</v>
      </c>
    </row>
    <row r="286" spans="2:21">
      <c r="B286" s="86" t="s">
        <v>974</v>
      </c>
      <c r="C286" s="87" t="s">
        <v>975</v>
      </c>
      <c r="D286" s="88" t="s">
        <v>29</v>
      </c>
      <c r="E286" s="88" t="s">
        <v>908</v>
      </c>
      <c r="F286" s="87"/>
      <c r="G286" s="88" t="s">
        <v>967</v>
      </c>
      <c r="H286" s="87" t="s">
        <v>968</v>
      </c>
      <c r="I286" s="87" t="s">
        <v>910</v>
      </c>
      <c r="J286" s="101"/>
      <c r="K286" s="90">
        <v>4.1299999999989776</v>
      </c>
      <c r="L286" s="88" t="s">
        <v>131</v>
      </c>
      <c r="M286" s="89">
        <v>4.6249999999999999E-2</v>
      </c>
      <c r="N286" s="89">
        <v>6.2699999999987502E-2</v>
      </c>
      <c r="O286" s="90">
        <v>87576.76</v>
      </c>
      <c r="P286" s="102">
        <v>94.928596999999996</v>
      </c>
      <c r="Q286" s="90"/>
      <c r="R286" s="90">
        <v>352.29452757200005</v>
      </c>
      <c r="S286" s="91">
        <v>1.7515351999999998E-4</v>
      </c>
      <c r="T286" s="91">
        <f t="shared" si="5"/>
        <v>2.3600467823378284E-3</v>
      </c>
      <c r="U286" s="91">
        <f>R286/'סכום נכסי הקרן'!$C$42</f>
        <v>4.422381143624503E-4</v>
      </c>
    </row>
    <row r="287" spans="2:21">
      <c r="B287" s="86" t="s">
        <v>976</v>
      </c>
      <c r="C287" s="87" t="s">
        <v>977</v>
      </c>
      <c r="D287" s="88" t="s">
        <v>29</v>
      </c>
      <c r="E287" s="88" t="s">
        <v>908</v>
      </c>
      <c r="F287" s="87"/>
      <c r="G287" s="88" t="s">
        <v>978</v>
      </c>
      <c r="H287" s="87" t="s">
        <v>979</v>
      </c>
      <c r="I287" s="87" t="s">
        <v>957</v>
      </c>
      <c r="J287" s="101"/>
      <c r="K287" s="90">
        <v>2.3899999999998944</v>
      </c>
      <c r="L287" s="88" t="s">
        <v>128</v>
      </c>
      <c r="M287" s="89">
        <v>5.8749999999999997E-2</v>
      </c>
      <c r="N287" s="89">
        <v>6.3900000000020066E-2</v>
      </c>
      <c r="O287" s="90">
        <v>134977.460131</v>
      </c>
      <c r="P287" s="102">
        <v>99.622280000000003</v>
      </c>
      <c r="Q287" s="90"/>
      <c r="R287" s="90">
        <v>473.191555795</v>
      </c>
      <c r="S287" s="91">
        <v>5.6924893039664298E-5</v>
      </c>
      <c r="T287" s="91">
        <f t="shared" si="5"/>
        <v>3.1699448083399042E-3</v>
      </c>
      <c r="U287" s="91">
        <f>R287/'סכום נכסי הקרן'!$C$42</f>
        <v>5.9400111267481114E-4</v>
      </c>
    </row>
    <row r="288" spans="2:21">
      <c r="B288" s="86" t="s">
        <v>980</v>
      </c>
      <c r="C288" s="87" t="s">
        <v>981</v>
      </c>
      <c r="D288" s="88" t="s">
        <v>29</v>
      </c>
      <c r="E288" s="88" t="s">
        <v>908</v>
      </c>
      <c r="F288" s="87"/>
      <c r="G288" s="88" t="s">
        <v>955</v>
      </c>
      <c r="H288" s="87" t="s">
        <v>982</v>
      </c>
      <c r="I288" s="87" t="s">
        <v>957</v>
      </c>
      <c r="J288" s="101"/>
      <c r="K288" s="90">
        <v>4.3699999999973995</v>
      </c>
      <c r="L288" s="88" t="s">
        <v>128</v>
      </c>
      <c r="M288" s="89">
        <v>3.2000000000000001E-2</v>
      </c>
      <c r="N288" s="89">
        <v>9.9899999999908201E-2</v>
      </c>
      <c r="O288" s="90">
        <v>140122.81599999999</v>
      </c>
      <c r="P288" s="102">
        <v>76.436329999999998</v>
      </c>
      <c r="Q288" s="90"/>
      <c r="R288" s="90">
        <v>376.90158965400002</v>
      </c>
      <c r="S288" s="91">
        <v>1.1209825279999999E-4</v>
      </c>
      <c r="T288" s="91">
        <f t="shared" si="5"/>
        <v>2.5248912892612079E-3</v>
      </c>
      <c r="U288" s="91">
        <f>R288/'סכום נכסי הקרן'!$C$42</f>
        <v>4.7312755454235594E-4</v>
      </c>
    </row>
    <row r="289" spans="2:21">
      <c r="B289" s="86" t="s">
        <v>983</v>
      </c>
      <c r="C289" s="87" t="s">
        <v>984</v>
      </c>
      <c r="D289" s="88" t="s">
        <v>29</v>
      </c>
      <c r="E289" s="88" t="s">
        <v>908</v>
      </c>
      <c r="F289" s="87"/>
      <c r="G289" s="88" t="s">
        <v>967</v>
      </c>
      <c r="H289" s="87" t="s">
        <v>909</v>
      </c>
      <c r="I289" s="87" t="s">
        <v>910</v>
      </c>
      <c r="J289" s="101"/>
      <c r="K289" s="90">
        <v>7.4200000000037791</v>
      </c>
      <c r="L289" s="88" t="s">
        <v>128</v>
      </c>
      <c r="M289" s="89">
        <v>5.7169999999999999E-2</v>
      </c>
      <c r="N289" s="89">
        <v>5.9600000000024335E-2</v>
      </c>
      <c r="O289" s="90">
        <v>131365.14000000001</v>
      </c>
      <c r="P289" s="102">
        <v>99.568340000000006</v>
      </c>
      <c r="Q289" s="90"/>
      <c r="R289" s="90">
        <v>460.27847095300001</v>
      </c>
      <c r="S289" s="91">
        <v>3.7532897142857148E-5</v>
      </c>
      <c r="T289" s="91">
        <f t="shared" si="5"/>
        <v>3.0834391094252678E-3</v>
      </c>
      <c r="U289" s="91">
        <f>R289/'סכום נכסי הקרן'!$C$42</f>
        <v>5.7779121486434552E-4</v>
      </c>
    </row>
    <row r="290" spans="2:21">
      <c r="B290" s="86" t="s">
        <v>985</v>
      </c>
      <c r="C290" s="87" t="s">
        <v>986</v>
      </c>
      <c r="D290" s="88" t="s">
        <v>29</v>
      </c>
      <c r="E290" s="88" t="s">
        <v>908</v>
      </c>
      <c r="F290" s="87"/>
      <c r="G290" s="88" t="s">
        <v>967</v>
      </c>
      <c r="H290" s="87" t="s">
        <v>909</v>
      </c>
      <c r="I290" s="87" t="s">
        <v>910</v>
      </c>
      <c r="J290" s="101"/>
      <c r="K290" s="90">
        <v>5.6700000000067696</v>
      </c>
      <c r="L290" s="88" t="s">
        <v>128</v>
      </c>
      <c r="M290" s="89">
        <v>3.9329999999999997E-2</v>
      </c>
      <c r="N290" s="89">
        <v>6.8800000000062117E-2</v>
      </c>
      <c r="O290" s="90">
        <v>136400.80369999999</v>
      </c>
      <c r="P290" s="102">
        <v>85.861900000000006</v>
      </c>
      <c r="Q290" s="90"/>
      <c r="R290" s="90">
        <v>412.13233596299995</v>
      </c>
      <c r="S290" s="91">
        <v>9.0933869133333329E-5</v>
      </c>
      <c r="T290" s="91">
        <f t="shared" si="5"/>
        <v>2.7609046330930179E-3</v>
      </c>
      <c r="U290" s="91">
        <f>R290/'סכום נכסי הקרן'!$C$42</f>
        <v>5.17352989784434E-4</v>
      </c>
    </row>
    <row r="291" spans="2:21">
      <c r="B291" s="86" t="s">
        <v>987</v>
      </c>
      <c r="C291" s="87" t="s">
        <v>988</v>
      </c>
      <c r="D291" s="88" t="s">
        <v>29</v>
      </c>
      <c r="E291" s="88" t="s">
        <v>908</v>
      </c>
      <c r="F291" s="87"/>
      <c r="G291" s="88" t="s">
        <v>967</v>
      </c>
      <c r="H291" s="87" t="s">
        <v>909</v>
      </c>
      <c r="I291" s="87" t="s">
        <v>910</v>
      </c>
      <c r="J291" s="101"/>
      <c r="K291" s="90">
        <v>3.5899999999982461</v>
      </c>
      <c r="L291" s="88" t="s">
        <v>131</v>
      </c>
      <c r="M291" s="89">
        <v>6.1780000000000002E-2</v>
      </c>
      <c r="N291" s="89">
        <v>6.0399999999966987E-2</v>
      </c>
      <c r="O291" s="90">
        <v>113630.8461</v>
      </c>
      <c r="P291" s="102">
        <v>100.63921999999999</v>
      </c>
      <c r="Q291" s="90"/>
      <c r="R291" s="90">
        <v>484.60008131499995</v>
      </c>
      <c r="S291" s="91">
        <v>1.7481668630769229E-4</v>
      </c>
      <c r="T291" s="91">
        <f t="shared" si="5"/>
        <v>3.2463713544184326E-3</v>
      </c>
      <c r="U291" s="91">
        <f>R291/'סכום נכסי הקרן'!$C$42</f>
        <v>6.0832232523633624E-4</v>
      </c>
    </row>
    <row r="292" spans="2:21">
      <c r="B292" s="86" t="s">
        <v>989</v>
      </c>
      <c r="C292" s="87" t="s">
        <v>990</v>
      </c>
      <c r="D292" s="88" t="s">
        <v>29</v>
      </c>
      <c r="E292" s="88" t="s">
        <v>908</v>
      </c>
      <c r="F292" s="87"/>
      <c r="G292" s="88" t="s">
        <v>991</v>
      </c>
      <c r="H292" s="87" t="s">
        <v>909</v>
      </c>
      <c r="I292" s="87" t="s">
        <v>301</v>
      </c>
      <c r="J292" s="101"/>
      <c r="K292" s="90">
        <v>3.3900000000011175</v>
      </c>
      <c r="L292" s="88" t="s">
        <v>128</v>
      </c>
      <c r="M292" s="89">
        <v>4.7500000000000001E-2</v>
      </c>
      <c r="N292" s="89">
        <v>7.8700000000027318E-2</v>
      </c>
      <c r="O292" s="90">
        <v>100713.274</v>
      </c>
      <c r="P292" s="102">
        <v>90.902670000000001</v>
      </c>
      <c r="Q292" s="90"/>
      <c r="R292" s="90">
        <v>322.16815107600002</v>
      </c>
      <c r="S292" s="91">
        <v>6.7142182666666666E-5</v>
      </c>
      <c r="T292" s="91">
        <f t="shared" si="5"/>
        <v>2.1582279848591989E-3</v>
      </c>
      <c r="U292" s="91">
        <f>R292/'סכום נכסי הקרן'!$C$42</f>
        <v>4.0442023502726415E-4</v>
      </c>
    </row>
    <row r="293" spans="2:21">
      <c r="B293" s="86" t="s">
        <v>992</v>
      </c>
      <c r="C293" s="87" t="s">
        <v>993</v>
      </c>
      <c r="D293" s="88" t="s">
        <v>29</v>
      </c>
      <c r="E293" s="88" t="s">
        <v>908</v>
      </c>
      <c r="F293" s="87"/>
      <c r="G293" s="88" t="s">
        <v>991</v>
      </c>
      <c r="H293" s="87" t="s">
        <v>909</v>
      </c>
      <c r="I293" s="87" t="s">
        <v>301</v>
      </c>
      <c r="J293" s="101"/>
      <c r="K293" s="90">
        <v>6.2300000000040523</v>
      </c>
      <c r="L293" s="88" t="s">
        <v>128</v>
      </c>
      <c r="M293" s="89">
        <v>5.1249999999999997E-2</v>
      </c>
      <c r="N293" s="89">
        <v>7.9900000000061006E-2</v>
      </c>
      <c r="O293" s="90">
        <v>72031.8851</v>
      </c>
      <c r="P293" s="102">
        <v>84.698670000000007</v>
      </c>
      <c r="Q293" s="90"/>
      <c r="R293" s="90">
        <v>214.69435283100003</v>
      </c>
      <c r="S293" s="91">
        <v>4.8021256733333336E-5</v>
      </c>
      <c r="T293" s="91">
        <f t="shared" si="5"/>
        <v>1.438253157314088E-3</v>
      </c>
      <c r="U293" s="91">
        <f>R293/'סכום נכסי הקרן'!$C$42</f>
        <v>2.6950752376033853E-4</v>
      </c>
    </row>
    <row r="294" spans="2:21">
      <c r="B294" s="86" t="s">
        <v>994</v>
      </c>
      <c r="C294" s="87" t="s">
        <v>995</v>
      </c>
      <c r="D294" s="88" t="s">
        <v>29</v>
      </c>
      <c r="E294" s="88" t="s">
        <v>908</v>
      </c>
      <c r="F294" s="87"/>
      <c r="G294" s="88" t="s">
        <v>996</v>
      </c>
      <c r="H294" s="87" t="s">
        <v>909</v>
      </c>
      <c r="I294" s="87" t="s">
        <v>910</v>
      </c>
      <c r="J294" s="101"/>
      <c r="K294" s="90">
        <v>6.3899999999943145</v>
      </c>
      <c r="L294" s="88" t="s">
        <v>130</v>
      </c>
      <c r="M294" s="89">
        <v>4.3749999999999997E-2</v>
      </c>
      <c r="N294" s="89">
        <v>4.8799999999969146E-2</v>
      </c>
      <c r="O294" s="90">
        <v>95896.552200000006</v>
      </c>
      <c r="P294" s="102">
        <v>97.248369999999994</v>
      </c>
      <c r="Q294" s="90"/>
      <c r="R294" s="90">
        <v>349.99665014099998</v>
      </c>
      <c r="S294" s="91">
        <v>1.2786206960000002E-4</v>
      </c>
      <c r="T294" s="91">
        <f t="shared" si="5"/>
        <v>2.3446531335218385E-3</v>
      </c>
      <c r="U294" s="91">
        <f>R294/'סכום נכסי הקרן'!$C$42</f>
        <v>4.3935357059980603E-4</v>
      </c>
    </row>
    <row r="295" spans="2:21">
      <c r="B295" s="86" t="s">
        <v>997</v>
      </c>
      <c r="C295" s="87" t="s">
        <v>998</v>
      </c>
      <c r="D295" s="88" t="s">
        <v>29</v>
      </c>
      <c r="E295" s="88" t="s">
        <v>908</v>
      </c>
      <c r="F295" s="87"/>
      <c r="G295" s="88" t="s">
        <v>967</v>
      </c>
      <c r="H295" s="87" t="s">
        <v>909</v>
      </c>
      <c r="I295" s="87" t="s">
        <v>910</v>
      </c>
      <c r="J295" s="101"/>
      <c r="K295" s="90">
        <v>7.3699999999988677</v>
      </c>
      <c r="L295" s="88" t="s">
        <v>128</v>
      </c>
      <c r="M295" s="89">
        <v>5.4050000000000001E-2</v>
      </c>
      <c r="N295" s="89">
        <v>6.2499999999993699E-2</v>
      </c>
      <c r="O295" s="90">
        <v>118228.62599999999</v>
      </c>
      <c r="P295" s="102">
        <v>95.517939999999996</v>
      </c>
      <c r="Q295" s="90"/>
      <c r="R295" s="90">
        <v>397.39909808499999</v>
      </c>
      <c r="S295" s="91">
        <v>1.1822862599999999E-4</v>
      </c>
      <c r="T295" s="91">
        <f t="shared" si="5"/>
        <v>2.6622055959917811E-3</v>
      </c>
      <c r="U295" s="91">
        <f>R295/'סכום נכסי הקרן'!$C$42</f>
        <v>4.9885823943300112E-4</v>
      </c>
    </row>
    <row r="296" spans="2:21">
      <c r="B296" s="86" t="s">
        <v>999</v>
      </c>
      <c r="C296" s="87" t="s">
        <v>1000</v>
      </c>
      <c r="D296" s="88" t="s">
        <v>29</v>
      </c>
      <c r="E296" s="88" t="s">
        <v>908</v>
      </c>
      <c r="F296" s="87"/>
      <c r="G296" s="88" t="s">
        <v>1001</v>
      </c>
      <c r="H296" s="87" t="s">
        <v>913</v>
      </c>
      <c r="I296" s="87" t="s">
        <v>301</v>
      </c>
      <c r="J296" s="101"/>
      <c r="K296" s="90">
        <v>4.290000000002415</v>
      </c>
      <c r="L296" s="88" t="s">
        <v>128</v>
      </c>
      <c r="M296" s="89">
        <v>5.8499999999999996E-2</v>
      </c>
      <c r="N296" s="89">
        <v>5.7500000000041858E-2</v>
      </c>
      <c r="O296" s="90">
        <v>118228.62599999999</v>
      </c>
      <c r="P296" s="102">
        <v>100.50725</v>
      </c>
      <c r="Q296" s="90"/>
      <c r="R296" s="90">
        <v>418.15693093099998</v>
      </c>
      <c r="S296" s="91">
        <v>1.6889803714285713E-4</v>
      </c>
      <c r="T296" s="91">
        <f t="shared" si="5"/>
        <v>2.8012638350003232E-3</v>
      </c>
      <c r="U296" s="91">
        <f>R296/'סכום נכסי הקרן'!$C$42</f>
        <v>5.2491571162632052E-4</v>
      </c>
    </row>
    <row r="297" spans="2:21">
      <c r="B297" s="86" t="s">
        <v>1002</v>
      </c>
      <c r="C297" s="87" t="s">
        <v>1003</v>
      </c>
      <c r="D297" s="88" t="s">
        <v>29</v>
      </c>
      <c r="E297" s="88" t="s">
        <v>908</v>
      </c>
      <c r="F297" s="87"/>
      <c r="G297" s="88" t="s">
        <v>955</v>
      </c>
      <c r="H297" s="87" t="s">
        <v>913</v>
      </c>
      <c r="I297" s="87" t="s">
        <v>301</v>
      </c>
      <c r="J297" s="101"/>
      <c r="K297" s="90">
        <v>7.1399999999890902</v>
      </c>
      <c r="L297" s="88" t="s">
        <v>130</v>
      </c>
      <c r="M297" s="89">
        <v>5.7999999999999996E-2</v>
      </c>
      <c r="N297" s="89">
        <v>4.9099999999926022E-2</v>
      </c>
      <c r="O297" s="90">
        <v>65682.570000000007</v>
      </c>
      <c r="P297" s="102">
        <v>108.58449</v>
      </c>
      <c r="Q297" s="90"/>
      <c r="R297" s="90">
        <v>267.66803467800003</v>
      </c>
      <c r="S297" s="91">
        <v>1.3136514000000002E-4</v>
      </c>
      <c r="T297" s="91">
        <f t="shared" si="5"/>
        <v>1.7931277227898436E-3</v>
      </c>
      <c r="U297" s="91">
        <f>R297/'סכום נכסי הקרן'!$C$42</f>
        <v>3.3600580669510753E-4</v>
      </c>
    </row>
    <row r="298" spans="2:21">
      <c r="B298" s="86" t="s">
        <v>1004</v>
      </c>
      <c r="C298" s="87" t="s">
        <v>1005</v>
      </c>
      <c r="D298" s="88" t="s">
        <v>29</v>
      </c>
      <c r="E298" s="88" t="s">
        <v>908</v>
      </c>
      <c r="F298" s="87"/>
      <c r="G298" s="88" t="s">
        <v>1006</v>
      </c>
      <c r="H298" s="87" t="s">
        <v>913</v>
      </c>
      <c r="I298" s="87" t="s">
        <v>910</v>
      </c>
      <c r="J298" s="101"/>
      <c r="K298" s="90">
        <v>7.3800000000051948</v>
      </c>
      <c r="L298" s="88" t="s">
        <v>128</v>
      </c>
      <c r="M298" s="89">
        <v>4.9889999999999997E-2</v>
      </c>
      <c r="N298" s="89">
        <v>5.4700000000055329E-2</v>
      </c>
      <c r="O298" s="90">
        <v>104216.3444</v>
      </c>
      <c r="P298" s="102">
        <v>96.589179999999999</v>
      </c>
      <c r="Q298" s="90"/>
      <c r="R298" s="90">
        <v>354.22857843200001</v>
      </c>
      <c r="S298" s="91">
        <v>1.3895512586666666E-4</v>
      </c>
      <c r="T298" s="91">
        <f t="shared" si="5"/>
        <v>2.37300313036991E-3</v>
      </c>
      <c r="U298" s="91">
        <f>R298/'סכום נכסי הקרן'!$C$42</f>
        <v>4.4466594374516086E-4</v>
      </c>
    </row>
    <row r="299" spans="2:21">
      <c r="B299" s="86" t="s">
        <v>1007</v>
      </c>
      <c r="C299" s="87" t="s">
        <v>1008</v>
      </c>
      <c r="D299" s="88" t="s">
        <v>29</v>
      </c>
      <c r="E299" s="88" t="s">
        <v>908</v>
      </c>
      <c r="F299" s="87"/>
      <c r="G299" s="88" t="s">
        <v>936</v>
      </c>
      <c r="H299" s="87" t="s">
        <v>913</v>
      </c>
      <c r="I299" s="87" t="s">
        <v>301</v>
      </c>
      <c r="J299" s="101"/>
      <c r="K299" s="90">
        <v>7.4400000000064335</v>
      </c>
      <c r="L299" s="88" t="s">
        <v>128</v>
      </c>
      <c r="M299" s="89">
        <v>5.0999999999999997E-2</v>
      </c>
      <c r="N299" s="89">
        <v>5.5700000000046802E-2</v>
      </c>
      <c r="O299" s="90">
        <v>39409.542000000001</v>
      </c>
      <c r="P299" s="102">
        <v>98.611829999999998</v>
      </c>
      <c r="Q299" s="90"/>
      <c r="R299" s="90">
        <v>136.75703854800003</v>
      </c>
      <c r="S299" s="91">
        <v>5.2546056000000001E-5</v>
      </c>
      <c r="T299" s="91">
        <f t="shared" si="5"/>
        <v>9.1614539405893928E-4</v>
      </c>
      <c r="U299" s="91">
        <f>R299/'סכום נכסי הקרן'!$C$42</f>
        <v>1.716721950524765E-4</v>
      </c>
    </row>
    <row r="300" spans="2:21">
      <c r="B300" s="86" t="s">
        <v>1009</v>
      </c>
      <c r="C300" s="87" t="s">
        <v>1010</v>
      </c>
      <c r="D300" s="88" t="s">
        <v>29</v>
      </c>
      <c r="E300" s="88" t="s">
        <v>908</v>
      </c>
      <c r="F300" s="87"/>
      <c r="G300" s="88" t="s">
        <v>1011</v>
      </c>
      <c r="H300" s="87" t="s">
        <v>913</v>
      </c>
      <c r="I300" s="87" t="s">
        <v>910</v>
      </c>
      <c r="J300" s="101"/>
      <c r="K300" s="90">
        <v>7.5300000000010598</v>
      </c>
      <c r="L300" s="88" t="s">
        <v>128</v>
      </c>
      <c r="M300" s="89">
        <v>5.5E-2</v>
      </c>
      <c r="N300" s="89">
        <v>6.3000000000005052E-2</v>
      </c>
      <c r="O300" s="90">
        <v>175153.52</v>
      </c>
      <c r="P300" s="102">
        <v>96.548500000000004</v>
      </c>
      <c r="Q300" s="90"/>
      <c r="R300" s="90">
        <v>595.09139072899995</v>
      </c>
      <c r="S300" s="91">
        <v>1.5923047272727272E-4</v>
      </c>
      <c r="T300" s="91">
        <f t="shared" si="5"/>
        <v>3.9865607097739749E-3</v>
      </c>
      <c r="U300" s="91">
        <f>R300/'סכום נכסי הקרן'!$C$42</f>
        <v>7.4702294220433318E-4</v>
      </c>
    </row>
    <row r="301" spans="2:21">
      <c r="B301" s="86" t="s">
        <v>1012</v>
      </c>
      <c r="C301" s="87" t="s">
        <v>1013</v>
      </c>
      <c r="D301" s="88" t="s">
        <v>29</v>
      </c>
      <c r="E301" s="88" t="s">
        <v>908</v>
      </c>
      <c r="F301" s="87"/>
      <c r="G301" s="88" t="s">
        <v>967</v>
      </c>
      <c r="H301" s="87" t="s">
        <v>913</v>
      </c>
      <c r="I301" s="87" t="s">
        <v>910</v>
      </c>
      <c r="J301" s="101"/>
      <c r="K301" s="90">
        <v>4.8499999999975429</v>
      </c>
      <c r="L301" s="88" t="s">
        <v>130</v>
      </c>
      <c r="M301" s="89">
        <v>4.1250000000000002E-2</v>
      </c>
      <c r="N301" s="89">
        <v>5.4299999999989391E-2</v>
      </c>
      <c r="O301" s="90">
        <v>108157.29859999999</v>
      </c>
      <c r="P301" s="102">
        <v>95.250879999999995</v>
      </c>
      <c r="Q301" s="90"/>
      <c r="R301" s="90">
        <v>386.63696918700003</v>
      </c>
      <c r="S301" s="91">
        <v>1.0815729859999999E-4</v>
      </c>
      <c r="T301" s="91">
        <f t="shared" si="5"/>
        <v>2.5901093081161799E-3</v>
      </c>
      <c r="U301" s="91">
        <f>R301/'סכום נכסי הקרן'!$C$42</f>
        <v>4.8534845367737532E-4</v>
      </c>
    </row>
    <row r="302" spans="2:21">
      <c r="B302" s="86" t="s">
        <v>1014</v>
      </c>
      <c r="C302" s="87" t="s">
        <v>1015</v>
      </c>
      <c r="D302" s="88" t="s">
        <v>29</v>
      </c>
      <c r="E302" s="88" t="s">
        <v>908</v>
      </c>
      <c r="F302" s="87"/>
      <c r="G302" s="88" t="s">
        <v>1016</v>
      </c>
      <c r="H302" s="87" t="s">
        <v>913</v>
      </c>
      <c r="I302" s="87" t="s">
        <v>910</v>
      </c>
      <c r="J302" s="101"/>
      <c r="K302" s="90">
        <v>6.3199999999966652</v>
      </c>
      <c r="L302" s="88" t="s">
        <v>128</v>
      </c>
      <c r="M302" s="89">
        <v>4.6249999999999999E-2</v>
      </c>
      <c r="N302" s="89">
        <v>5.7099999999992594E-2</v>
      </c>
      <c r="O302" s="90">
        <v>65682.570000000007</v>
      </c>
      <c r="P302" s="102">
        <v>93.414709999999999</v>
      </c>
      <c r="Q302" s="90"/>
      <c r="R302" s="90">
        <v>215.91592059599998</v>
      </c>
      <c r="S302" s="91">
        <v>6.5682570000000012E-5</v>
      </c>
      <c r="T302" s="91">
        <f t="shared" si="5"/>
        <v>1.4464365290316817E-3</v>
      </c>
      <c r="U302" s="91">
        <f>R302/'סכום נכסי הקרן'!$C$42</f>
        <v>2.7104096746348867E-4</v>
      </c>
    </row>
    <row r="303" spans="2:21">
      <c r="B303" s="86" t="s">
        <v>1017</v>
      </c>
      <c r="C303" s="87" t="s">
        <v>1018</v>
      </c>
      <c r="D303" s="88" t="s">
        <v>29</v>
      </c>
      <c r="E303" s="88" t="s">
        <v>908</v>
      </c>
      <c r="F303" s="87"/>
      <c r="G303" s="88" t="s">
        <v>955</v>
      </c>
      <c r="H303" s="87" t="s">
        <v>913</v>
      </c>
      <c r="I303" s="87" t="s">
        <v>301</v>
      </c>
      <c r="J303" s="101"/>
      <c r="K303" s="90">
        <v>7.1199999999902914</v>
      </c>
      <c r="L303" s="88" t="s">
        <v>128</v>
      </c>
      <c r="M303" s="89">
        <v>0.06</v>
      </c>
      <c r="N303" s="89">
        <v>6.4299999999913759E-2</v>
      </c>
      <c r="O303" s="90">
        <v>109470.95</v>
      </c>
      <c r="P303" s="102">
        <v>98.417670000000001</v>
      </c>
      <c r="Q303" s="90"/>
      <c r="R303" s="90">
        <v>379.13267758900002</v>
      </c>
      <c r="S303" s="91">
        <v>9.1225791666666665E-5</v>
      </c>
      <c r="T303" s="91">
        <f t="shared" si="5"/>
        <v>2.5398375103631902E-3</v>
      </c>
      <c r="U303" s="91">
        <f>R303/'סכום נכסי הקרן'!$C$42</f>
        <v>4.7592825692099156E-4</v>
      </c>
    </row>
    <row r="304" spans="2:21">
      <c r="B304" s="86" t="s">
        <v>1019</v>
      </c>
      <c r="C304" s="87" t="s">
        <v>1020</v>
      </c>
      <c r="D304" s="88" t="s">
        <v>29</v>
      </c>
      <c r="E304" s="88" t="s">
        <v>908</v>
      </c>
      <c r="F304" s="87"/>
      <c r="G304" s="88" t="s">
        <v>996</v>
      </c>
      <c r="H304" s="87" t="s">
        <v>913</v>
      </c>
      <c r="I304" s="87" t="s">
        <v>301</v>
      </c>
      <c r="J304" s="101"/>
      <c r="K304" s="90">
        <v>4.3700000000015455</v>
      </c>
      <c r="L304" s="88" t="s">
        <v>128</v>
      </c>
      <c r="M304" s="89">
        <v>5.6250000000000001E-2</v>
      </c>
      <c r="N304" s="89">
        <v>5.7700000000034786E-2</v>
      </c>
      <c r="O304" s="90">
        <v>87576.76</v>
      </c>
      <c r="P304" s="102">
        <v>100.75449999999999</v>
      </c>
      <c r="Q304" s="90"/>
      <c r="R304" s="90">
        <v>310.507856296</v>
      </c>
      <c r="S304" s="91">
        <v>1.5923047272727272E-4</v>
      </c>
      <c r="T304" s="91">
        <f t="shared" si="5"/>
        <v>2.0801148181111705E-3</v>
      </c>
      <c r="U304" s="91">
        <f>R304/'סכום נכסי הקרן'!$C$42</f>
        <v>3.8978297451698374E-4</v>
      </c>
    </row>
    <row r="305" spans="2:21">
      <c r="B305" s="86" t="s">
        <v>1021</v>
      </c>
      <c r="C305" s="87" t="s">
        <v>1022</v>
      </c>
      <c r="D305" s="88" t="s">
        <v>29</v>
      </c>
      <c r="E305" s="88" t="s">
        <v>908</v>
      </c>
      <c r="F305" s="87"/>
      <c r="G305" s="88" t="s">
        <v>967</v>
      </c>
      <c r="H305" s="87" t="s">
        <v>913</v>
      </c>
      <c r="I305" s="87" t="s">
        <v>910</v>
      </c>
      <c r="J305" s="101"/>
      <c r="K305" s="90">
        <v>3.9899999999959936</v>
      </c>
      <c r="L305" s="88" t="s">
        <v>128</v>
      </c>
      <c r="M305" s="89">
        <v>8.1250000000000003E-2</v>
      </c>
      <c r="N305" s="89">
        <v>7.129999999993529E-2</v>
      </c>
      <c r="O305" s="90">
        <v>87576.76</v>
      </c>
      <c r="P305" s="102">
        <v>105.302139</v>
      </c>
      <c r="Q305" s="90"/>
      <c r="R305" s="90">
        <v>324.52288877000001</v>
      </c>
      <c r="S305" s="91">
        <v>5.0043862857142854E-5</v>
      </c>
      <c r="T305" s="91">
        <f t="shared" si="5"/>
        <v>2.1740025447318004E-3</v>
      </c>
      <c r="U305" s="91">
        <f>R305/'סכום נכסי הקרן'!$C$42</f>
        <v>4.0737615592898726E-4</v>
      </c>
    </row>
    <row r="306" spans="2:21">
      <c r="B306" s="86" t="s">
        <v>1023</v>
      </c>
      <c r="C306" s="87" t="s">
        <v>1024</v>
      </c>
      <c r="D306" s="88" t="s">
        <v>29</v>
      </c>
      <c r="E306" s="88" t="s">
        <v>908</v>
      </c>
      <c r="F306" s="87"/>
      <c r="G306" s="88" t="s">
        <v>1025</v>
      </c>
      <c r="H306" s="87" t="s">
        <v>913</v>
      </c>
      <c r="I306" s="87" t="s">
        <v>301</v>
      </c>
      <c r="J306" s="101"/>
      <c r="K306" s="90">
        <v>7.5699999999995891</v>
      </c>
      <c r="L306" s="88" t="s">
        <v>128</v>
      </c>
      <c r="M306" s="89">
        <v>4.7E-2</v>
      </c>
      <c r="N306" s="89">
        <v>5.4400000000032908E-2</v>
      </c>
      <c r="O306" s="90">
        <v>43788.38</v>
      </c>
      <c r="P306" s="102">
        <v>94.660560000000004</v>
      </c>
      <c r="Q306" s="90"/>
      <c r="R306" s="90">
        <v>145.86368945800001</v>
      </c>
      <c r="S306" s="91">
        <v>1.4596126666666665E-4</v>
      </c>
      <c r="T306" s="91">
        <f t="shared" si="5"/>
        <v>9.7715151392728408E-4</v>
      </c>
      <c r="U306" s="91">
        <f>R306/'סכום נכסי הקרן'!$C$42</f>
        <v>1.8310384616085885E-4</v>
      </c>
    </row>
    <row r="307" spans="2:21">
      <c r="B307" s="86" t="s">
        <v>1026</v>
      </c>
      <c r="C307" s="87" t="s">
        <v>1027</v>
      </c>
      <c r="D307" s="88" t="s">
        <v>29</v>
      </c>
      <c r="E307" s="88" t="s">
        <v>908</v>
      </c>
      <c r="F307" s="87"/>
      <c r="G307" s="88" t="s">
        <v>1001</v>
      </c>
      <c r="H307" s="87" t="s">
        <v>918</v>
      </c>
      <c r="I307" s="87" t="s">
        <v>301</v>
      </c>
      <c r="J307" s="101"/>
      <c r="K307" s="90">
        <v>7.5900000000057339</v>
      </c>
      <c r="L307" s="88" t="s">
        <v>128</v>
      </c>
      <c r="M307" s="89">
        <v>3.3000000000000002E-2</v>
      </c>
      <c r="N307" s="89">
        <v>6.5300000000073744E-2</v>
      </c>
      <c r="O307" s="90">
        <v>131365.14000000001</v>
      </c>
      <c r="P307" s="102">
        <v>79.194999999999993</v>
      </c>
      <c r="Q307" s="90"/>
      <c r="R307" s="90">
        <v>366.09783701000009</v>
      </c>
      <c r="S307" s="91">
        <v>3.2841285000000006E-5</v>
      </c>
      <c r="T307" s="91">
        <f t="shared" si="5"/>
        <v>2.4525161608697091E-3</v>
      </c>
      <c r="U307" s="91">
        <f>R307/'סכום נכסי הקרן'!$C$42</f>
        <v>4.595655181682757E-4</v>
      </c>
    </row>
    <row r="308" spans="2:21">
      <c r="B308" s="86" t="s">
        <v>1028</v>
      </c>
      <c r="C308" s="87" t="s">
        <v>1029</v>
      </c>
      <c r="D308" s="88" t="s">
        <v>29</v>
      </c>
      <c r="E308" s="88" t="s">
        <v>908</v>
      </c>
      <c r="F308" s="87"/>
      <c r="G308" s="88" t="s">
        <v>1001</v>
      </c>
      <c r="H308" s="87" t="s">
        <v>918</v>
      </c>
      <c r="I308" s="87" t="s">
        <v>910</v>
      </c>
      <c r="J308" s="101"/>
      <c r="K308" s="90">
        <v>7.3700000000112</v>
      </c>
      <c r="L308" s="88" t="s">
        <v>128</v>
      </c>
      <c r="M308" s="89">
        <v>5.5E-2</v>
      </c>
      <c r="N308" s="89">
        <v>6.0600000000100032E-2</v>
      </c>
      <c r="O308" s="90">
        <v>41380.019099999998</v>
      </c>
      <c r="P308" s="102">
        <v>97.490610000000004</v>
      </c>
      <c r="Q308" s="90"/>
      <c r="R308" s="90">
        <v>141.962208293</v>
      </c>
      <c r="S308" s="91">
        <v>5.5173358799999994E-5</v>
      </c>
      <c r="T308" s="91">
        <f t="shared" si="5"/>
        <v>9.5101520652203172E-4</v>
      </c>
      <c r="U308" s="91">
        <f>R308/'סכום נכסי הקרן'!$C$42</f>
        <v>1.782062859134105E-4</v>
      </c>
    </row>
    <row r="309" spans="2:21">
      <c r="B309" s="86" t="s">
        <v>1030</v>
      </c>
      <c r="C309" s="87" t="s">
        <v>1031</v>
      </c>
      <c r="D309" s="88" t="s">
        <v>29</v>
      </c>
      <c r="E309" s="88" t="s">
        <v>908</v>
      </c>
      <c r="F309" s="87"/>
      <c r="G309" s="88" t="s">
        <v>1001</v>
      </c>
      <c r="H309" s="87" t="s">
        <v>918</v>
      </c>
      <c r="I309" s="87" t="s">
        <v>301</v>
      </c>
      <c r="J309" s="101"/>
      <c r="K309" s="90">
        <v>7.5099999999992386</v>
      </c>
      <c r="L309" s="88" t="s">
        <v>128</v>
      </c>
      <c r="M309" s="89">
        <v>5.4109999999999998E-2</v>
      </c>
      <c r="N309" s="89">
        <v>5.8099999999981521E-2</v>
      </c>
      <c r="O309" s="90">
        <v>78819.084000000003</v>
      </c>
      <c r="P309" s="102">
        <v>99.544740000000004</v>
      </c>
      <c r="Q309" s="90"/>
      <c r="R309" s="90">
        <v>276.10163997100005</v>
      </c>
      <c r="S309" s="91">
        <v>1.3136514E-4</v>
      </c>
      <c r="T309" s="91">
        <f t="shared" si="5"/>
        <v>1.8496250608905161E-3</v>
      </c>
      <c r="U309" s="91">
        <f>R309/'סכום נכסי הקרן'!$C$42</f>
        <v>3.4659257830282507E-4</v>
      </c>
    </row>
    <row r="310" spans="2:21">
      <c r="B310" s="86" t="s">
        <v>1032</v>
      </c>
      <c r="C310" s="87" t="s">
        <v>1033</v>
      </c>
      <c r="D310" s="88" t="s">
        <v>29</v>
      </c>
      <c r="E310" s="88" t="s">
        <v>908</v>
      </c>
      <c r="F310" s="87"/>
      <c r="G310" s="88" t="s">
        <v>1001</v>
      </c>
      <c r="H310" s="87" t="s">
        <v>918</v>
      </c>
      <c r="I310" s="87" t="s">
        <v>910</v>
      </c>
      <c r="J310" s="101"/>
      <c r="K310" s="90">
        <v>5.9000000000054635</v>
      </c>
      <c r="L310" s="88" t="s">
        <v>128</v>
      </c>
      <c r="M310" s="89">
        <v>4.2500000000000003E-2</v>
      </c>
      <c r="N310" s="89">
        <v>5.9100000000046803E-2</v>
      </c>
      <c r="O310" s="90">
        <v>131365.14000000001</v>
      </c>
      <c r="P310" s="102">
        <v>91.070530000000005</v>
      </c>
      <c r="Q310" s="90"/>
      <c r="R310" s="90">
        <v>420.99530563299999</v>
      </c>
      <c r="S310" s="91">
        <v>2.1894190000000001E-4</v>
      </c>
      <c r="T310" s="91">
        <f t="shared" si="5"/>
        <v>2.8202783145288342E-3</v>
      </c>
      <c r="U310" s="91">
        <f>R310/'סכום נכסי הקרן'!$C$42</f>
        <v>5.2847874589970992E-4</v>
      </c>
    </row>
    <row r="311" spans="2:21">
      <c r="B311" s="86" t="s">
        <v>1034</v>
      </c>
      <c r="C311" s="87" t="s">
        <v>1035</v>
      </c>
      <c r="D311" s="88" t="s">
        <v>29</v>
      </c>
      <c r="E311" s="88" t="s">
        <v>908</v>
      </c>
      <c r="F311" s="87"/>
      <c r="G311" s="88" t="s">
        <v>946</v>
      </c>
      <c r="H311" s="87" t="s">
        <v>918</v>
      </c>
      <c r="I311" s="87" t="s">
        <v>301</v>
      </c>
      <c r="J311" s="101"/>
      <c r="K311" s="90">
        <v>6.6699999999975716</v>
      </c>
      <c r="L311" s="88" t="s">
        <v>128</v>
      </c>
      <c r="M311" s="89">
        <v>4.1500000000000002E-2</v>
      </c>
      <c r="N311" s="89">
        <v>5.7999999999990379E-2</v>
      </c>
      <c r="O311" s="90">
        <v>131365.14000000001</v>
      </c>
      <c r="P311" s="102">
        <v>89.955749999999995</v>
      </c>
      <c r="Q311" s="90"/>
      <c r="R311" s="90">
        <v>415.841978703</v>
      </c>
      <c r="S311" s="91">
        <v>7.0830456767397707E-5</v>
      </c>
      <c r="T311" s="91">
        <f t="shared" si="5"/>
        <v>2.785755800871577E-3</v>
      </c>
      <c r="U311" s="91">
        <f>R311/'סכום נכסי הקרן'!$C$42</f>
        <v>5.2200973373558914E-4</v>
      </c>
    </row>
    <row r="312" spans="2:21">
      <c r="B312" s="86" t="s">
        <v>1036</v>
      </c>
      <c r="C312" s="87" t="s">
        <v>1037</v>
      </c>
      <c r="D312" s="88" t="s">
        <v>29</v>
      </c>
      <c r="E312" s="88" t="s">
        <v>908</v>
      </c>
      <c r="F312" s="87"/>
      <c r="G312" s="88" t="s">
        <v>1006</v>
      </c>
      <c r="H312" s="87" t="s">
        <v>918</v>
      </c>
      <c r="I312" s="87" t="s">
        <v>910</v>
      </c>
      <c r="J312" s="101"/>
      <c r="K312" s="90">
        <v>3.7500000000023141</v>
      </c>
      <c r="L312" s="88" t="s">
        <v>128</v>
      </c>
      <c r="M312" s="89">
        <v>2.6249999999999999E-2</v>
      </c>
      <c r="N312" s="89">
        <v>7.6300000000024376E-2</v>
      </c>
      <c r="O312" s="90">
        <v>111025.43749</v>
      </c>
      <c r="P312" s="102">
        <v>82.94538</v>
      </c>
      <c r="Q312" s="90"/>
      <c r="R312" s="90">
        <v>324.06634796699996</v>
      </c>
      <c r="S312" s="91">
        <v>8.9416003641860616E-5</v>
      </c>
      <c r="T312" s="91">
        <f t="shared" si="5"/>
        <v>2.1709441445331031E-3</v>
      </c>
      <c r="U312" s="91">
        <f>R312/'סכום נכסי הקרן'!$C$42</f>
        <v>4.0680305663834615E-4</v>
      </c>
    </row>
    <row r="313" spans="2:21">
      <c r="B313" s="86" t="s">
        <v>1038</v>
      </c>
      <c r="C313" s="87" t="s">
        <v>1039</v>
      </c>
      <c r="D313" s="88" t="s">
        <v>29</v>
      </c>
      <c r="E313" s="88" t="s">
        <v>908</v>
      </c>
      <c r="F313" s="87"/>
      <c r="G313" s="88" t="s">
        <v>1006</v>
      </c>
      <c r="H313" s="87" t="s">
        <v>918</v>
      </c>
      <c r="I313" s="87" t="s">
        <v>910</v>
      </c>
      <c r="J313" s="101"/>
      <c r="K313" s="90">
        <v>2.4900000000070741</v>
      </c>
      <c r="L313" s="88" t="s">
        <v>128</v>
      </c>
      <c r="M313" s="89">
        <v>7.0499999999999993E-2</v>
      </c>
      <c r="N313" s="89">
        <v>7.350000000009646E-2</v>
      </c>
      <c r="O313" s="90">
        <v>43788.38</v>
      </c>
      <c r="P313" s="102">
        <v>100.91225</v>
      </c>
      <c r="Q313" s="90"/>
      <c r="R313" s="90">
        <v>155.49700721000002</v>
      </c>
      <c r="S313" s="91">
        <v>5.4735474999999996E-5</v>
      </c>
      <c r="T313" s="91">
        <f t="shared" si="5"/>
        <v>1.041685813453691E-3</v>
      </c>
      <c r="U313" s="91">
        <f>R313/'סכום נכסי הקרן'!$C$42</f>
        <v>1.9519662633277939E-4</v>
      </c>
    </row>
    <row r="314" spans="2:21">
      <c r="B314" s="86" t="s">
        <v>1040</v>
      </c>
      <c r="C314" s="87" t="s">
        <v>1041</v>
      </c>
      <c r="D314" s="88" t="s">
        <v>29</v>
      </c>
      <c r="E314" s="88" t="s">
        <v>908</v>
      </c>
      <c r="F314" s="87"/>
      <c r="G314" s="88" t="s">
        <v>1042</v>
      </c>
      <c r="H314" s="87" t="s">
        <v>918</v>
      </c>
      <c r="I314" s="87" t="s">
        <v>301</v>
      </c>
      <c r="J314" s="101"/>
      <c r="K314" s="90">
        <v>3.9199999999929918</v>
      </c>
      <c r="L314" s="88" t="s">
        <v>128</v>
      </c>
      <c r="M314" s="89">
        <v>5.5E-2</v>
      </c>
      <c r="N314" s="89">
        <v>8.4799999999802117E-2</v>
      </c>
      <c r="O314" s="90">
        <v>30651.866000000002</v>
      </c>
      <c r="P314" s="102">
        <v>89.949110000000005</v>
      </c>
      <c r="Q314" s="90"/>
      <c r="R314" s="90">
        <v>97.022634103999991</v>
      </c>
      <c r="S314" s="91">
        <v>3.0651866000000004E-5</v>
      </c>
      <c r="T314" s="91">
        <f t="shared" si="5"/>
        <v>6.49961715298823E-4</v>
      </c>
      <c r="U314" s="91">
        <f>R314/'סכום נכסי הקרן'!$C$42</f>
        <v>1.2179328203689395E-4</v>
      </c>
    </row>
    <row r="315" spans="2:21">
      <c r="B315" s="86" t="s">
        <v>1043</v>
      </c>
      <c r="C315" s="87" t="s">
        <v>1044</v>
      </c>
      <c r="D315" s="88" t="s">
        <v>29</v>
      </c>
      <c r="E315" s="88" t="s">
        <v>908</v>
      </c>
      <c r="F315" s="87"/>
      <c r="G315" s="88" t="s">
        <v>1042</v>
      </c>
      <c r="H315" s="87" t="s">
        <v>918</v>
      </c>
      <c r="I315" s="87" t="s">
        <v>301</v>
      </c>
      <c r="J315" s="101"/>
      <c r="K315" s="90">
        <v>3.5199999999975726</v>
      </c>
      <c r="L315" s="88" t="s">
        <v>128</v>
      </c>
      <c r="M315" s="89">
        <v>0.06</v>
      </c>
      <c r="N315" s="89">
        <v>8.119999999991824E-2</v>
      </c>
      <c r="O315" s="90">
        <v>94188.805380000005</v>
      </c>
      <c r="P315" s="102">
        <v>94.478669999999994</v>
      </c>
      <c r="Q315" s="90"/>
      <c r="R315" s="90">
        <v>313.14992436300003</v>
      </c>
      <c r="S315" s="91">
        <v>1.2558507384E-4</v>
      </c>
      <c r="T315" s="91">
        <f t="shared" si="5"/>
        <v>2.0978142251477064E-3</v>
      </c>
      <c r="U315" s="91">
        <f>R315/'סכום נכסי הקרן'!$C$42</f>
        <v>3.9309958351463141E-4</v>
      </c>
    </row>
    <row r="316" spans="2:21">
      <c r="B316" s="86" t="s">
        <v>1045</v>
      </c>
      <c r="C316" s="87" t="s">
        <v>1046</v>
      </c>
      <c r="D316" s="88" t="s">
        <v>29</v>
      </c>
      <c r="E316" s="88" t="s">
        <v>908</v>
      </c>
      <c r="F316" s="87"/>
      <c r="G316" s="88" t="s">
        <v>1042</v>
      </c>
      <c r="H316" s="87" t="s">
        <v>918</v>
      </c>
      <c r="I316" s="87" t="s">
        <v>301</v>
      </c>
      <c r="J316" s="101"/>
      <c r="K316" s="90">
        <v>5.3500000000018817</v>
      </c>
      <c r="L316" s="88" t="s">
        <v>128</v>
      </c>
      <c r="M316" s="89">
        <v>5.2499999999999998E-2</v>
      </c>
      <c r="N316" s="89">
        <v>5.8400000000005302E-2</v>
      </c>
      <c r="O316" s="90">
        <v>131365.14000000001</v>
      </c>
      <c r="P316" s="102">
        <v>97.743750000000006</v>
      </c>
      <c r="Q316" s="90"/>
      <c r="R316" s="90">
        <v>451.84387218900002</v>
      </c>
      <c r="S316" s="91">
        <v>8.7576760000000016E-5</v>
      </c>
      <c r="T316" s="91">
        <f t="shared" si="5"/>
        <v>3.0269351159897735E-3</v>
      </c>
      <c r="U316" s="91">
        <f>R316/'סכום נכסי הקרן'!$C$42</f>
        <v>5.672031961446029E-4</v>
      </c>
    </row>
    <row r="317" spans="2:21">
      <c r="B317" s="86" t="s">
        <v>1047</v>
      </c>
      <c r="C317" s="87" t="s">
        <v>1048</v>
      </c>
      <c r="D317" s="88" t="s">
        <v>29</v>
      </c>
      <c r="E317" s="88" t="s">
        <v>908</v>
      </c>
      <c r="F317" s="87"/>
      <c r="G317" s="88" t="s">
        <v>1016</v>
      </c>
      <c r="H317" s="87" t="s">
        <v>918</v>
      </c>
      <c r="I317" s="87" t="s">
        <v>301</v>
      </c>
      <c r="J317" s="101"/>
      <c r="K317" s="90">
        <v>6.2399999999977824</v>
      </c>
      <c r="L317" s="88" t="s">
        <v>128</v>
      </c>
      <c r="M317" s="89">
        <v>3.2500000000000001E-2</v>
      </c>
      <c r="N317" s="89">
        <v>5.8799999999985891E-2</v>
      </c>
      <c r="O317" s="90">
        <v>131365.14000000001</v>
      </c>
      <c r="P317" s="102">
        <v>85.83775</v>
      </c>
      <c r="Q317" s="90"/>
      <c r="R317" s="90">
        <v>396.80553836199994</v>
      </c>
      <c r="S317" s="91">
        <v>1.051274348180989E-4</v>
      </c>
      <c r="T317" s="91">
        <f t="shared" si="5"/>
        <v>2.6582292960360418E-3</v>
      </c>
      <c r="U317" s="91">
        <f>R317/'סכום נכסי הקרן'!$C$42</f>
        <v>4.9811313920544394E-4</v>
      </c>
    </row>
    <row r="318" spans="2:21">
      <c r="B318" s="86" t="s">
        <v>1049</v>
      </c>
      <c r="C318" s="87" t="s">
        <v>1050</v>
      </c>
      <c r="D318" s="88" t="s">
        <v>29</v>
      </c>
      <c r="E318" s="88" t="s">
        <v>908</v>
      </c>
      <c r="F318" s="87"/>
      <c r="G318" s="88" t="s">
        <v>1011</v>
      </c>
      <c r="H318" s="87" t="s">
        <v>918</v>
      </c>
      <c r="I318" s="87" t="s">
        <v>301</v>
      </c>
      <c r="J318" s="101"/>
      <c r="K318" s="90">
        <v>6.1800000000078059</v>
      </c>
      <c r="L318" s="88" t="s">
        <v>128</v>
      </c>
      <c r="M318" s="89">
        <v>4.8750000000000002E-2</v>
      </c>
      <c r="N318" s="89">
        <v>5.9100000000081067E-2</v>
      </c>
      <c r="O318" s="90">
        <v>100713.274</v>
      </c>
      <c r="P318" s="102">
        <v>93.971000000000004</v>
      </c>
      <c r="Q318" s="90"/>
      <c r="R318" s="90">
        <v>333.04263163000002</v>
      </c>
      <c r="S318" s="91">
        <v>1.5494349846153848E-4</v>
      </c>
      <c r="T318" s="91">
        <f t="shared" si="5"/>
        <v>2.2310769246878708E-3</v>
      </c>
      <c r="U318" s="91">
        <f>R318/'סכום נכסי הקרן'!$C$42</f>
        <v>4.1807105670768109E-4</v>
      </c>
    </row>
    <row r="319" spans="2:21">
      <c r="B319" s="86" t="s">
        <v>1051</v>
      </c>
      <c r="C319" s="87" t="s">
        <v>1052</v>
      </c>
      <c r="D319" s="88" t="s">
        <v>29</v>
      </c>
      <c r="E319" s="88" t="s">
        <v>908</v>
      </c>
      <c r="F319" s="87"/>
      <c r="G319" s="88" t="s">
        <v>1006</v>
      </c>
      <c r="H319" s="87" t="s">
        <v>918</v>
      </c>
      <c r="I319" s="87" t="s">
        <v>301</v>
      </c>
      <c r="J319" s="101"/>
      <c r="K319" s="90">
        <v>1.9999999999969169</v>
      </c>
      <c r="L319" s="88" t="s">
        <v>128</v>
      </c>
      <c r="M319" s="89">
        <v>4.2500000000000003E-2</v>
      </c>
      <c r="N319" s="89">
        <v>7.2499999999899797E-2</v>
      </c>
      <c r="O319" s="90">
        <v>96334.436000000002</v>
      </c>
      <c r="P319" s="102">
        <v>95.678560000000004</v>
      </c>
      <c r="Q319" s="90"/>
      <c r="R319" s="90">
        <v>324.35114553300002</v>
      </c>
      <c r="S319" s="91">
        <v>2.0280933894736841E-4</v>
      </c>
      <c r="T319" s="91">
        <f t="shared" si="5"/>
        <v>2.1728520242378728E-3</v>
      </c>
      <c r="U319" s="91">
        <f>R319/'סכום נכסי הקרן'!$C$42</f>
        <v>4.0716056528155702E-4</v>
      </c>
    </row>
    <row r="320" spans="2:21">
      <c r="B320" s="86" t="s">
        <v>1053</v>
      </c>
      <c r="C320" s="87" t="s">
        <v>1054</v>
      </c>
      <c r="D320" s="88" t="s">
        <v>29</v>
      </c>
      <c r="E320" s="88" t="s">
        <v>908</v>
      </c>
      <c r="F320" s="87"/>
      <c r="G320" s="88" t="s">
        <v>1006</v>
      </c>
      <c r="H320" s="87" t="s">
        <v>918</v>
      </c>
      <c r="I320" s="87" t="s">
        <v>301</v>
      </c>
      <c r="J320" s="101"/>
      <c r="K320" s="90">
        <v>5.2199999999982438</v>
      </c>
      <c r="L320" s="88" t="s">
        <v>128</v>
      </c>
      <c r="M320" s="89">
        <v>3.125E-2</v>
      </c>
      <c r="N320" s="89">
        <v>7.1799999999985625E-2</v>
      </c>
      <c r="O320" s="90">
        <v>87576.76</v>
      </c>
      <c r="P320" s="102">
        <v>81.298079999999999</v>
      </c>
      <c r="Q320" s="90"/>
      <c r="R320" s="90">
        <v>250.546562002</v>
      </c>
      <c r="S320" s="91">
        <v>1.1676901333333333E-4</v>
      </c>
      <c r="T320" s="91">
        <f t="shared" si="5"/>
        <v>1.6784297262686782E-3</v>
      </c>
      <c r="U320" s="91">
        <f>R320/'סכום נכסי הקרן'!$C$42</f>
        <v>3.1451308626164864E-4</v>
      </c>
    </row>
    <row r="321" spans="2:21">
      <c r="B321" s="86" t="s">
        <v>1055</v>
      </c>
      <c r="C321" s="87" t="s">
        <v>1056</v>
      </c>
      <c r="D321" s="88" t="s">
        <v>29</v>
      </c>
      <c r="E321" s="88" t="s">
        <v>908</v>
      </c>
      <c r="F321" s="87"/>
      <c r="G321" s="88" t="s">
        <v>996</v>
      </c>
      <c r="H321" s="87" t="s">
        <v>918</v>
      </c>
      <c r="I321" s="87" t="s">
        <v>301</v>
      </c>
      <c r="J321" s="101"/>
      <c r="K321" s="90">
        <v>5.669999999997307</v>
      </c>
      <c r="L321" s="88" t="s">
        <v>128</v>
      </c>
      <c r="M321" s="89">
        <v>5.4000000000000006E-2</v>
      </c>
      <c r="N321" s="89">
        <v>6.1999999999971987E-2</v>
      </c>
      <c r="O321" s="90">
        <v>189358.47047199999</v>
      </c>
      <c r="P321" s="102">
        <v>96.451999999999998</v>
      </c>
      <c r="Q321" s="90"/>
      <c r="R321" s="90">
        <v>642.71027241900003</v>
      </c>
      <c r="S321" s="91">
        <v>1.8935847047199999E-4</v>
      </c>
      <c r="T321" s="91">
        <f t="shared" si="5"/>
        <v>4.3055630777231683E-3</v>
      </c>
      <c r="U321" s="91">
        <f>R321/'סכום נכסי הקרן'!$C$42</f>
        <v>8.0679930203532814E-4</v>
      </c>
    </row>
    <row r="322" spans="2:21">
      <c r="B322" s="86" t="s">
        <v>1057</v>
      </c>
      <c r="C322" s="87" t="s">
        <v>1058</v>
      </c>
      <c r="D322" s="88" t="s">
        <v>29</v>
      </c>
      <c r="E322" s="88" t="s">
        <v>908</v>
      </c>
      <c r="F322" s="87"/>
      <c r="G322" s="88" t="s">
        <v>936</v>
      </c>
      <c r="H322" s="87" t="s">
        <v>918</v>
      </c>
      <c r="I322" s="87" t="s">
        <v>910</v>
      </c>
      <c r="J322" s="101"/>
      <c r="K322" s="90">
        <v>7.4200000000079278</v>
      </c>
      <c r="L322" s="88" t="s">
        <v>128</v>
      </c>
      <c r="M322" s="89">
        <v>5.4000000000000006E-2</v>
      </c>
      <c r="N322" s="89">
        <v>6.0100000000048552E-2</v>
      </c>
      <c r="O322" s="90">
        <v>131365.14000000001</v>
      </c>
      <c r="P322" s="102">
        <v>97.149000000000001</v>
      </c>
      <c r="Q322" s="90"/>
      <c r="R322" s="90">
        <v>449.09449798199995</v>
      </c>
      <c r="S322" s="91">
        <v>1.7515352000000003E-4</v>
      </c>
      <c r="T322" s="91">
        <f t="shared" si="5"/>
        <v>3.0085168572805262E-3</v>
      </c>
      <c r="U322" s="91">
        <f>R322/'סכום נכסי הקרן'!$C$42</f>
        <v>5.6375188489841282E-4</v>
      </c>
    </row>
    <row r="323" spans="2:21">
      <c r="B323" s="86" t="s">
        <v>1059</v>
      </c>
      <c r="C323" s="87" t="s">
        <v>1060</v>
      </c>
      <c r="D323" s="88" t="s">
        <v>29</v>
      </c>
      <c r="E323" s="88" t="s">
        <v>908</v>
      </c>
      <c r="F323" s="87"/>
      <c r="G323" s="88" t="s">
        <v>936</v>
      </c>
      <c r="H323" s="87" t="s">
        <v>918</v>
      </c>
      <c r="I323" s="87" t="s">
        <v>910</v>
      </c>
      <c r="J323" s="101"/>
      <c r="K323" s="90">
        <v>7.3699999999825758</v>
      </c>
      <c r="L323" s="88" t="s">
        <v>128</v>
      </c>
      <c r="M323" s="89">
        <v>3.15E-2</v>
      </c>
      <c r="N323" s="89">
        <v>8.519999999978245E-2</v>
      </c>
      <c r="O323" s="90">
        <v>87576.76</v>
      </c>
      <c r="P323" s="102">
        <v>67.413250000000005</v>
      </c>
      <c r="Q323" s="90"/>
      <c r="R323" s="90">
        <v>207.75591902599999</v>
      </c>
      <c r="S323" s="91">
        <v>3.1962449080923075E-7</v>
      </c>
      <c r="T323" s="91">
        <f t="shared" si="5"/>
        <v>1.3917720822635884E-3</v>
      </c>
      <c r="U323" s="91">
        <f>R323/'סכום נכסי הקרן'!$C$42</f>
        <v>2.6079765277909033E-4</v>
      </c>
    </row>
    <row r="324" spans="2:21">
      <c r="B324" s="86" t="s">
        <v>1061</v>
      </c>
      <c r="C324" s="87" t="s">
        <v>1062</v>
      </c>
      <c r="D324" s="88" t="s">
        <v>29</v>
      </c>
      <c r="E324" s="88" t="s">
        <v>908</v>
      </c>
      <c r="F324" s="87"/>
      <c r="G324" s="88" t="s">
        <v>1006</v>
      </c>
      <c r="H324" s="87" t="s">
        <v>1063</v>
      </c>
      <c r="I324" s="87" t="s">
        <v>957</v>
      </c>
      <c r="J324" s="101"/>
      <c r="K324" s="90">
        <v>6.4300000000025115</v>
      </c>
      <c r="L324" s="88" t="s">
        <v>128</v>
      </c>
      <c r="M324" s="89">
        <v>3.6240000000000001E-2</v>
      </c>
      <c r="N324" s="89">
        <v>6.8200000000022146E-2</v>
      </c>
      <c r="O324" s="90">
        <v>129175.72099999999</v>
      </c>
      <c r="P324" s="102">
        <v>81.469800000000006</v>
      </c>
      <c r="Q324" s="90"/>
      <c r="R324" s="90">
        <v>370.33675024899998</v>
      </c>
      <c r="S324" s="91">
        <v>1.7223429466666664E-4</v>
      </c>
      <c r="T324" s="91">
        <f t="shared" si="5"/>
        <v>2.4809129503948215E-3</v>
      </c>
      <c r="U324" s="91">
        <f>R324/'סכום נכסי הקרן'!$C$42</f>
        <v>4.6488665957424946E-4</v>
      </c>
    </row>
    <row r="325" spans="2:21">
      <c r="B325" s="86" t="s">
        <v>1064</v>
      </c>
      <c r="C325" s="87" t="s">
        <v>1065</v>
      </c>
      <c r="D325" s="88" t="s">
        <v>29</v>
      </c>
      <c r="E325" s="88" t="s">
        <v>908</v>
      </c>
      <c r="F325" s="87"/>
      <c r="G325" s="88" t="s">
        <v>1011</v>
      </c>
      <c r="H325" s="87" t="s">
        <v>918</v>
      </c>
      <c r="I325" s="87" t="s">
        <v>301</v>
      </c>
      <c r="J325" s="101"/>
      <c r="K325" s="90">
        <v>7.3800000000074197</v>
      </c>
      <c r="L325" s="88" t="s">
        <v>128</v>
      </c>
      <c r="M325" s="89">
        <v>5.5999999999999994E-2</v>
      </c>
      <c r="N325" s="89">
        <v>5.9100000000075328E-2</v>
      </c>
      <c r="O325" s="90">
        <v>129175.72099999999</v>
      </c>
      <c r="P325" s="102">
        <v>97.837109999999996</v>
      </c>
      <c r="Q325" s="90"/>
      <c r="R325" s="90">
        <v>444.737532015</v>
      </c>
      <c r="S325" s="91">
        <v>2.1529286833333331E-4</v>
      </c>
      <c r="T325" s="91">
        <f t="shared" si="5"/>
        <v>2.9793292239044386E-3</v>
      </c>
      <c r="U325" s="91">
        <f>R325/'סכום נכסי הקרן'!$C$42</f>
        <v>5.5828255096675345E-4</v>
      </c>
    </row>
    <row r="326" spans="2:21">
      <c r="B326" s="86" t="s">
        <v>1066</v>
      </c>
      <c r="C326" s="87" t="s">
        <v>1067</v>
      </c>
      <c r="D326" s="88" t="s">
        <v>29</v>
      </c>
      <c r="E326" s="88" t="s">
        <v>908</v>
      </c>
      <c r="F326" s="87"/>
      <c r="G326" s="88" t="s">
        <v>1001</v>
      </c>
      <c r="H326" s="87" t="s">
        <v>918</v>
      </c>
      <c r="I326" s="87" t="s">
        <v>301</v>
      </c>
      <c r="J326" s="101"/>
      <c r="K326" s="90">
        <v>4.8900000000014483</v>
      </c>
      <c r="L326" s="88" t="s">
        <v>128</v>
      </c>
      <c r="M326" s="89">
        <v>4.4999999999999998E-2</v>
      </c>
      <c r="N326" s="89">
        <v>6.7800000000011088E-2</v>
      </c>
      <c r="O326" s="90">
        <v>175840.99756600001</v>
      </c>
      <c r="P326" s="102">
        <v>90.386499999999998</v>
      </c>
      <c r="Q326" s="90"/>
      <c r="R326" s="90">
        <v>559.29762547099995</v>
      </c>
      <c r="S326" s="91">
        <v>2.9306832927666665E-4</v>
      </c>
      <c r="T326" s="91">
        <f t="shared" si="5"/>
        <v>3.7467756608630634E-3</v>
      </c>
      <c r="U326" s="91">
        <f>R326/'סכום נכסי הקרן'!$C$42</f>
        <v>7.0209074481050629E-4</v>
      </c>
    </row>
    <row r="327" spans="2:21">
      <c r="B327" s="86" t="s">
        <v>1068</v>
      </c>
      <c r="C327" s="87" t="s">
        <v>1069</v>
      </c>
      <c r="D327" s="88" t="s">
        <v>29</v>
      </c>
      <c r="E327" s="88" t="s">
        <v>908</v>
      </c>
      <c r="F327" s="87"/>
      <c r="G327" s="88" t="s">
        <v>1042</v>
      </c>
      <c r="H327" s="87" t="s">
        <v>918</v>
      </c>
      <c r="I327" s="87" t="s">
        <v>301</v>
      </c>
      <c r="J327" s="101"/>
      <c r="K327" s="90">
        <v>7.3499999999830754</v>
      </c>
      <c r="L327" s="88" t="s">
        <v>128</v>
      </c>
      <c r="M327" s="89">
        <v>0.04</v>
      </c>
      <c r="N327" s="89">
        <v>6.3499999999881276E-2</v>
      </c>
      <c r="O327" s="90">
        <v>65682.570000000007</v>
      </c>
      <c r="P327" s="102">
        <v>85.640330000000006</v>
      </c>
      <c r="Q327" s="90"/>
      <c r="R327" s="90">
        <v>197.946466281</v>
      </c>
      <c r="S327" s="91">
        <v>6.5682570000000012E-5</v>
      </c>
      <c r="T327" s="91">
        <f t="shared" si="5"/>
        <v>1.3260578415489048E-3</v>
      </c>
      <c r="U327" s="91">
        <f>R327/'סכום נכסי הקרן'!$C$42</f>
        <v>2.4848376895360356E-4</v>
      </c>
    </row>
    <row r="328" spans="2:21">
      <c r="B328" s="86" t="s">
        <v>1070</v>
      </c>
      <c r="C328" s="87" t="s">
        <v>1071</v>
      </c>
      <c r="D328" s="88" t="s">
        <v>29</v>
      </c>
      <c r="E328" s="88" t="s">
        <v>908</v>
      </c>
      <c r="F328" s="87"/>
      <c r="G328" s="88" t="s">
        <v>1042</v>
      </c>
      <c r="H328" s="87" t="s">
        <v>918</v>
      </c>
      <c r="I328" s="87" t="s">
        <v>301</v>
      </c>
      <c r="J328" s="101"/>
      <c r="K328" s="90">
        <v>2.3100000000453225</v>
      </c>
      <c r="L328" s="88" t="s">
        <v>128</v>
      </c>
      <c r="M328" s="89">
        <v>6.5000000000000002E-2</v>
      </c>
      <c r="N328" s="89">
        <v>6.0400000000875191E-2</v>
      </c>
      <c r="O328" s="90">
        <v>8757.6759999999995</v>
      </c>
      <c r="P328" s="102">
        <v>103.81216999999999</v>
      </c>
      <c r="Q328" s="90"/>
      <c r="R328" s="90">
        <v>31.993105304999997</v>
      </c>
      <c r="S328" s="91">
        <v>1.2419487319118038E-5</v>
      </c>
      <c r="T328" s="91">
        <f t="shared" si="5"/>
        <v>2.1432415017184507E-4</v>
      </c>
      <c r="U328" s="91">
        <f>R328/'סכום נכסי הקרן'!$C$42</f>
        <v>4.0161198813373266E-5</v>
      </c>
    </row>
    <row r="329" spans="2:21">
      <c r="B329" s="86" t="s">
        <v>1072</v>
      </c>
      <c r="C329" s="87" t="s">
        <v>1073</v>
      </c>
      <c r="D329" s="88" t="s">
        <v>29</v>
      </c>
      <c r="E329" s="88" t="s">
        <v>908</v>
      </c>
      <c r="F329" s="87"/>
      <c r="G329" s="88" t="s">
        <v>1042</v>
      </c>
      <c r="H329" s="87" t="s">
        <v>918</v>
      </c>
      <c r="I329" s="87" t="s">
        <v>301</v>
      </c>
      <c r="J329" s="101"/>
      <c r="K329" s="90">
        <v>3.480000000003499</v>
      </c>
      <c r="L329" s="88" t="s">
        <v>128</v>
      </c>
      <c r="M329" s="89">
        <v>6.8750000000000006E-2</v>
      </c>
      <c r="N329" s="89">
        <v>6.5400000000067474E-2</v>
      </c>
      <c r="O329" s="90">
        <v>109470.95</v>
      </c>
      <c r="P329" s="102">
        <v>103.88704</v>
      </c>
      <c r="Q329" s="90"/>
      <c r="R329" s="90">
        <v>400.20225659499994</v>
      </c>
      <c r="S329" s="91">
        <v>1.6114451801323059E-4</v>
      </c>
      <c r="T329" s="91">
        <f t="shared" si="5"/>
        <v>2.680984159676839E-3</v>
      </c>
      <c r="U329" s="91">
        <f>R329/'סכום נכסי הקרן'!$C$42</f>
        <v>5.0237706654128792E-4</v>
      </c>
    </row>
    <row r="330" spans="2:21">
      <c r="B330" s="86" t="s">
        <v>1074</v>
      </c>
      <c r="C330" s="87" t="s">
        <v>1075</v>
      </c>
      <c r="D330" s="88" t="s">
        <v>29</v>
      </c>
      <c r="E330" s="88" t="s">
        <v>908</v>
      </c>
      <c r="F330" s="87"/>
      <c r="G330" s="88" t="s">
        <v>946</v>
      </c>
      <c r="H330" s="87" t="s">
        <v>1063</v>
      </c>
      <c r="I330" s="87" t="s">
        <v>957</v>
      </c>
      <c r="J330" s="101"/>
      <c r="K330" s="90">
        <v>7.67999999999655</v>
      </c>
      <c r="L330" s="88" t="s">
        <v>128</v>
      </c>
      <c r="M330" s="89">
        <v>0.05</v>
      </c>
      <c r="N330" s="89">
        <v>5.7599999999981576E-2</v>
      </c>
      <c r="O330" s="90">
        <v>197047.71</v>
      </c>
      <c r="P330" s="102">
        <v>96.96611</v>
      </c>
      <c r="Q330" s="90"/>
      <c r="R330" s="90">
        <v>672.37357549899991</v>
      </c>
      <c r="S330" s="91">
        <v>1.9704770999999998E-4</v>
      </c>
      <c r="T330" s="91">
        <f t="shared" si="5"/>
        <v>4.5042797125512749E-3</v>
      </c>
      <c r="U330" s="91">
        <f>R330/'סכום נכסי הקרן'!$C$42</f>
        <v>8.4403588163896673E-4</v>
      </c>
    </row>
    <row r="331" spans="2:21">
      <c r="B331" s="86" t="s">
        <v>1076</v>
      </c>
      <c r="C331" s="87" t="s">
        <v>1077</v>
      </c>
      <c r="D331" s="88" t="s">
        <v>29</v>
      </c>
      <c r="E331" s="88" t="s">
        <v>908</v>
      </c>
      <c r="F331" s="87"/>
      <c r="G331" s="88" t="s">
        <v>1078</v>
      </c>
      <c r="H331" s="87" t="s">
        <v>1063</v>
      </c>
      <c r="I331" s="87" t="s">
        <v>957</v>
      </c>
      <c r="J331" s="101"/>
      <c r="K331" s="90">
        <v>3.6700000000010018</v>
      </c>
      <c r="L331" s="88" t="s">
        <v>128</v>
      </c>
      <c r="M331" s="89">
        <v>4.7E-2</v>
      </c>
      <c r="N331" s="89">
        <v>7.5200000000004458E-2</v>
      </c>
      <c r="O331" s="90">
        <v>83197.922000000006</v>
      </c>
      <c r="P331" s="102">
        <v>92.068889999999996</v>
      </c>
      <c r="Q331" s="90"/>
      <c r="R331" s="90">
        <v>269.55329691899999</v>
      </c>
      <c r="S331" s="91">
        <v>1.6777157088122607E-4</v>
      </c>
      <c r="T331" s="91">
        <f t="shared" ref="T331:T390" si="6">IFERROR(R331/$R$11,0)</f>
        <v>1.8057572322982638E-3</v>
      </c>
      <c r="U331" s="91">
        <f>R331/'סכום נכסי הקרן'!$C$42</f>
        <v>3.3837239133746523E-4</v>
      </c>
    </row>
    <row r="332" spans="2:21">
      <c r="B332" s="86" t="s">
        <v>1079</v>
      </c>
      <c r="C332" s="87" t="s">
        <v>1080</v>
      </c>
      <c r="D332" s="88" t="s">
        <v>29</v>
      </c>
      <c r="E332" s="88" t="s">
        <v>908</v>
      </c>
      <c r="F332" s="87"/>
      <c r="G332" s="88" t="s">
        <v>1006</v>
      </c>
      <c r="H332" s="87" t="s">
        <v>918</v>
      </c>
      <c r="I332" s="87" t="s">
        <v>301</v>
      </c>
      <c r="J332" s="101"/>
      <c r="K332" s="90">
        <v>3.2800000000032221</v>
      </c>
      <c r="L332" s="88" t="s">
        <v>128</v>
      </c>
      <c r="M332" s="89">
        <v>3.4000000000000002E-2</v>
      </c>
      <c r="N332" s="89">
        <v>7.3300000000132898E-2</v>
      </c>
      <c r="O332" s="90">
        <v>39409.542000000001</v>
      </c>
      <c r="P332" s="102">
        <v>89.525329999999997</v>
      </c>
      <c r="Q332" s="90"/>
      <c r="R332" s="90">
        <v>124.155682395</v>
      </c>
      <c r="S332" s="91">
        <v>3.9409542000000004E-5</v>
      </c>
      <c r="T332" s="91">
        <f t="shared" si="6"/>
        <v>8.3172798840990415E-4</v>
      </c>
      <c r="U332" s="91">
        <f>R332/'סכום נכסי הקרן'!$C$42</f>
        <v>1.5585361273750298E-4</v>
      </c>
    </row>
    <row r="333" spans="2:21">
      <c r="B333" s="86" t="s">
        <v>1081</v>
      </c>
      <c r="C333" s="87" t="s">
        <v>1082</v>
      </c>
      <c r="D333" s="88" t="s">
        <v>29</v>
      </c>
      <c r="E333" s="88" t="s">
        <v>908</v>
      </c>
      <c r="F333" s="87"/>
      <c r="G333" s="88" t="s">
        <v>1006</v>
      </c>
      <c r="H333" s="87" t="s">
        <v>918</v>
      </c>
      <c r="I333" s="87" t="s">
        <v>301</v>
      </c>
      <c r="J333" s="101"/>
      <c r="K333" s="90">
        <v>2.4100000000008706</v>
      </c>
      <c r="L333" s="88" t="s">
        <v>128</v>
      </c>
      <c r="M333" s="89">
        <v>3.7499999999999999E-2</v>
      </c>
      <c r="N333" s="89">
        <v>6.7000000000008289E-2</v>
      </c>
      <c r="O333" s="90">
        <v>144501.65400000001</v>
      </c>
      <c r="P333" s="102">
        <v>94.841830000000002</v>
      </c>
      <c r="Q333" s="90"/>
      <c r="R333" s="90">
        <v>482.27197483800001</v>
      </c>
      <c r="S333" s="91">
        <v>2.8900330800000004E-4</v>
      </c>
      <c r="T333" s="91">
        <f t="shared" si="6"/>
        <v>3.2307751990144555E-3</v>
      </c>
      <c r="U333" s="91">
        <f>R333/'סכום נכסי הקרן'!$C$42</f>
        <v>6.0539983471251445E-4</v>
      </c>
    </row>
    <row r="334" spans="2:21">
      <c r="B334" s="86" t="s">
        <v>1083</v>
      </c>
      <c r="C334" s="87" t="s">
        <v>1084</v>
      </c>
      <c r="D334" s="88" t="s">
        <v>29</v>
      </c>
      <c r="E334" s="88" t="s">
        <v>908</v>
      </c>
      <c r="F334" s="87"/>
      <c r="G334" s="88" t="s">
        <v>967</v>
      </c>
      <c r="H334" s="87" t="s">
        <v>1063</v>
      </c>
      <c r="I334" s="87" t="s">
        <v>957</v>
      </c>
      <c r="J334" s="101"/>
      <c r="K334" s="90">
        <v>3.9200000000046895</v>
      </c>
      <c r="L334" s="88" t="s">
        <v>128</v>
      </c>
      <c r="M334" s="89">
        <v>6.8750000000000006E-2</v>
      </c>
      <c r="N334" s="89">
        <v>7.9100000000082063E-2</v>
      </c>
      <c r="O334" s="90">
        <v>139247.0484</v>
      </c>
      <c r="P334" s="102">
        <v>95.744</v>
      </c>
      <c r="Q334" s="90"/>
      <c r="R334" s="90">
        <v>469.155522265</v>
      </c>
      <c r="S334" s="91">
        <v>2.7849409679999999E-4</v>
      </c>
      <c r="T334" s="91">
        <f t="shared" si="6"/>
        <v>3.1429071248097861E-3</v>
      </c>
      <c r="U334" s="91">
        <f>R334/'סכום נכסי הקרן'!$C$42</f>
        <v>5.8893464777649959E-4</v>
      </c>
    </row>
    <row r="335" spans="2:21">
      <c r="B335" s="86" t="s">
        <v>1085</v>
      </c>
      <c r="C335" s="87" t="s">
        <v>1086</v>
      </c>
      <c r="D335" s="88" t="s">
        <v>29</v>
      </c>
      <c r="E335" s="88" t="s">
        <v>908</v>
      </c>
      <c r="F335" s="87"/>
      <c r="G335" s="88" t="s">
        <v>955</v>
      </c>
      <c r="H335" s="87" t="s">
        <v>918</v>
      </c>
      <c r="I335" s="87" t="s">
        <v>301</v>
      </c>
      <c r="J335" s="101"/>
      <c r="K335" s="90">
        <v>2.4500000000063191</v>
      </c>
      <c r="L335" s="88" t="s">
        <v>128</v>
      </c>
      <c r="M335" s="89">
        <v>5.7500000000000002E-2</v>
      </c>
      <c r="N335" s="89">
        <v>7.7400000000091632E-2</v>
      </c>
      <c r="O335" s="90">
        <v>37110.652049999997</v>
      </c>
      <c r="P335" s="102">
        <v>96.940219999999997</v>
      </c>
      <c r="Q335" s="90"/>
      <c r="R335" s="90">
        <v>126.596547716</v>
      </c>
      <c r="S335" s="91">
        <v>5.3015217214285709E-5</v>
      </c>
      <c r="T335" s="91">
        <f t="shared" si="6"/>
        <v>8.4807952354911732E-4</v>
      </c>
      <c r="U335" s="91">
        <f>R335/'סכום נכסי הקרן'!$C$42</f>
        <v>1.5891765033244158E-4</v>
      </c>
    </row>
    <row r="336" spans="2:21">
      <c r="B336" s="86" t="s">
        <v>1087</v>
      </c>
      <c r="C336" s="87" t="s">
        <v>1088</v>
      </c>
      <c r="D336" s="88" t="s">
        <v>29</v>
      </c>
      <c r="E336" s="88" t="s">
        <v>908</v>
      </c>
      <c r="F336" s="87"/>
      <c r="G336" s="88" t="s">
        <v>1089</v>
      </c>
      <c r="H336" s="87" t="s">
        <v>918</v>
      </c>
      <c r="I336" s="87" t="s">
        <v>301</v>
      </c>
      <c r="J336" s="101"/>
      <c r="K336" s="90">
        <v>4.5100000000016527</v>
      </c>
      <c r="L336" s="88" t="s">
        <v>130</v>
      </c>
      <c r="M336" s="89">
        <v>0.04</v>
      </c>
      <c r="N336" s="89">
        <v>6.0400000000011916E-2</v>
      </c>
      <c r="O336" s="90">
        <v>105092.11199999999</v>
      </c>
      <c r="P336" s="102">
        <v>93.602670000000003</v>
      </c>
      <c r="Q336" s="90"/>
      <c r="R336" s="90">
        <v>369.17892938900002</v>
      </c>
      <c r="S336" s="91">
        <v>1.0509211199999999E-4</v>
      </c>
      <c r="T336" s="91">
        <f t="shared" si="6"/>
        <v>2.4731566238518038E-3</v>
      </c>
      <c r="U336" s="91">
        <f>R336/'סכום נכסי הקרן'!$C$42</f>
        <v>4.6343323786649605E-4</v>
      </c>
    </row>
    <row r="337" spans="2:21">
      <c r="B337" s="86" t="s">
        <v>1090</v>
      </c>
      <c r="C337" s="87" t="s">
        <v>1091</v>
      </c>
      <c r="D337" s="88" t="s">
        <v>29</v>
      </c>
      <c r="E337" s="88" t="s">
        <v>908</v>
      </c>
      <c r="F337" s="87"/>
      <c r="G337" s="88" t="s">
        <v>978</v>
      </c>
      <c r="H337" s="87" t="s">
        <v>918</v>
      </c>
      <c r="I337" s="87" t="s">
        <v>910</v>
      </c>
      <c r="J337" s="101"/>
      <c r="K337" s="90">
        <v>4.5</v>
      </c>
      <c r="L337" s="88" t="s">
        <v>130</v>
      </c>
      <c r="M337" s="89">
        <v>4.6249999999999999E-2</v>
      </c>
      <c r="N337" s="89">
        <v>5.0199999999989212E-2</v>
      </c>
      <c r="O337" s="90">
        <v>89766.179000000004</v>
      </c>
      <c r="P337" s="102">
        <v>99.047790000000006</v>
      </c>
      <c r="Q337" s="90"/>
      <c r="R337" s="90">
        <v>333.68456126799998</v>
      </c>
      <c r="S337" s="91">
        <v>1.4961029833333335E-4</v>
      </c>
      <c r="T337" s="91">
        <f t="shared" si="6"/>
        <v>2.23537725823858E-3</v>
      </c>
      <c r="U337" s="91">
        <f>R337/'סכום נכסי הקרן'!$C$42</f>
        <v>4.1887687607313932E-4</v>
      </c>
    </row>
    <row r="338" spans="2:21">
      <c r="B338" s="86" t="s">
        <v>1092</v>
      </c>
      <c r="C338" s="87" t="s">
        <v>1093</v>
      </c>
      <c r="D338" s="88" t="s">
        <v>29</v>
      </c>
      <c r="E338" s="88" t="s">
        <v>908</v>
      </c>
      <c r="F338" s="87"/>
      <c r="G338" s="88" t="s">
        <v>978</v>
      </c>
      <c r="H338" s="87" t="s">
        <v>918</v>
      </c>
      <c r="I338" s="87" t="s">
        <v>301</v>
      </c>
      <c r="J338" s="101"/>
      <c r="K338" s="90">
        <v>7.1099999999887702</v>
      </c>
      <c r="L338" s="88" t="s">
        <v>128</v>
      </c>
      <c r="M338" s="89">
        <v>3.5000000000000003E-2</v>
      </c>
      <c r="N338" s="89">
        <v>5.4999999999920918E-2</v>
      </c>
      <c r="O338" s="90">
        <v>41161.0772</v>
      </c>
      <c r="P338" s="102">
        <v>87.293170000000003</v>
      </c>
      <c r="Q338" s="90"/>
      <c r="R338" s="90">
        <v>126.440512422</v>
      </c>
      <c r="S338" s="91">
        <v>1.6801509483869177E-5</v>
      </c>
      <c r="T338" s="91">
        <f t="shared" si="6"/>
        <v>8.470342317131248E-4</v>
      </c>
      <c r="U338" s="91">
        <f>R338/'סכום נכסי הקרן'!$C$42</f>
        <v>1.5872177799043237E-4</v>
      </c>
    </row>
    <row r="339" spans="2:21">
      <c r="B339" s="86" t="s">
        <v>1094</v>
      </c>
      <c r="C339" s="87" t="s">
        <v>1095</v>
      </c>
      <c r="D339" s="88" t="s">
        <v>29</v>
      </c>
      <c r="E339" s="88" t="s">
        <v>908</v>
      </c>
      <c r="F339" s="87"/>
      <c r="G339" s="88" t="s">
        <v>1042</v>
      </c>
      <c r="H339" s="87" t="s">
        <v>918</v>
      </c>
      <c r="I339" s="87" t="s">
        <v>910</v>
      </c>
      <c r="J339" s="101"/>
      <c r="K339" s="90">
        <v>3.7099999999947979</v>
      </c>
      <c r="L339" s="88" t="s">
        <v>128</v>
      </c>
      <c r="M339" s="89">
        <v>5.2999999999999999E-2</v>
      </c>
      <c r="N339" s="89">
        <v>9.8199999999880272E-2</v>
      </c>
      <c r="O339" s="90">
        <v>126767.36009999999</v>
      </c>
      <c r="P339" s="102">
        <v>85.748829999999998</v>
      </c>
      <c r="Q339" s="90"/>
      <c r="R339" s="90">
        <v>382.52069226899999</v>
      </c>
      <c r="S339" s="91">
        <v>8.4511573399999998E-5</v>
      </c>
      <c r="T339" s="91">
        <f t="shared" si="6"/>
        <v>2.5625340682664719E-3</v>
      </c>
      <c r="U339" s="91">
        <f>R339/'סכום נכסי הקרן'!$C$42</f>
        <v>4.801812586177303E-4</v>
      </c>
    </row>
    <row r="340" spans="2:21">
      <c r="B340" s="86" t="s">
        <v>1096</v>
      </c>
      <c r="C340" s="87" t="s">
        <v>1097</v>
      </c>
      <c r="D340" s="88" t="s">
        <v>29</v>
      </c>
      <c r="E340" s="88" t="s">
        <v>908</v>
      </c>
      <c r="F340" s="87"/>
      <c r="G340" s="88" t="s">
        <v>1001</v>
      </c>
      <c r="H340" s="87" t="s">
        <v>918</v>
      </c>
      <c r="I340" s="87" t="s">
        <v>910</v>
      </c>
      <c r="J340" s="101"/>
      <c r="K340" s="90">
        <v>5.7499999999869562</v>
      </c>
      <c r="L340" s="88" t="s">
        <v>128</v>
      </c>
      <c r="M340" s="89">
        <v>0.06</v>
      </c>
      <c r="N340" s="89">
        <v>6.0799999999911307E-2</v>
      </c>
      <c r="O340" s="90">
        <v>43788.38</v>
      </c>
      <c r="P340" s="102">
        <v>99.509</v>
      </c>
      <c r="Q340" s="90"/>
      <c r="R340" s="90">
        <v>153.33472089200001</v>
      </c>
      <c r="S340" s="91">
        <v>2.9192253333333333E-5</v>
      </c>
      <c r="T340" s="91">
        <f t="shared" si="6"/>
        <v>1.0272004994113203E-3</v>
      </c>
      <c r="U340" s="91">
        <f>R340/'סכום נכסי הקרן'!$C$42</f>
        <v>1.9248229116960086E-4</v>
      </c>
    </row>
    <row r="341" spans="2:21">
      <c r="B341" s="86" t="s">
        <v>1098</v>
      </c>
      <c r="C341" s="87" t="s">
        <v>1099</v>
      </c>
      <c r="D341" s="88" t="s">
        <v>29</v>
      </c>
      <c r="E341" s="88" t="s">
        <v>908</v>
      </c>
      <c r="F341" s="87"/>
      <c r="G341" s="88" t="s">
        <v>996</v>
      </c>
      <c r="H341" s="87" t="s">
        <v>918</v>
      </c>
      <c r="I341" s="87" t="s">
        <v>910</v>
      </c>
      <c r="J341" s="101"/>
      <c r="K341" s="90">
        <v>4.8100000000027059</v>
      </c>
      <c r="L341" s="88" t="s">
        <v>130</v>
      </c>
      <c r="M341" s="89">
        <v>4.6249999999999999E-2</v>
      </c>
      <c r="N341" s="89">
        <v>7.1500000000019326E-2</v>
      </c>
      <c r="O341" s="90">
        <v>83635.805800000002</v>
      </c>
      <c r="P341" s="102">
        <v>90.670519999999996</v>
      </c>
      <c r="Q341" s="90"/>
      <c r="R341" s="90">
        <v>284.60132578299999</v>
      </c>
      <c r="S341" s="91">
        <v>5.5757203866666666E-5</v>
      </c>
      <c r="T341" s="91">
        <f t="shared" si="6"/>
        <v>1.9065650772164674E-3</v>
      </c>
      <c r="U341" s="91">
        <f>R341/'סכום נכסי הקרן'!$C$42</f>
        <v>3.5726230131010031E-4</v>
      </c>
    </row>
    <row r="342" spans="2:21">
      <c r="B342" s="86" t="s">
        <v>1100</v>
      </c>
      <c r="C342" s="87" t="s">
        <v>1101</v>
      </c>
      <c r="D342" s="88" t="s">
        <v>29</v>
      </c>
      <c r="E342" s="88" t="s">
        <v>908</v>
      </c>
      <c r="F342" s="87"/>
      <c r="G342" s="88" t="s">
        <v>1102</v>
      </c>
      <c r="H342" s="87" t="s">
        <v>918</v>
      </c>
      <c r="I342" s="87" t="s">
        <v>301</v>
      </c>
      <c r="J342" s="101"/>
      <c r="K342" s="90">
        <v>7.3999999999972808</v>
      </c>
      <c r="L342" s="88" t="s">
        <v>128</v>
      </c>
      <c r="M342" s="89">
        <v>4.2790000000000002E-2</v>
      </c>
      <c r="N342" s="89">
        <v>6.8599999999987185E-2</v>
      </c>
      <c r="O342" s="90">
        <v>175153.52</v>
      </c>
      <c r="P342" s="102">
        <v>83.531040000000004</v>
      </c>
      <c r="Q342" s="90"/>
      <c r="R342" s="90">
        <v>514.85630288100003</v>
      </c>
      <c r="S342" s="91">
        <v>3.5030704000000001E-5</v>
      </c>
      <c r="T342" s="91">
        <f t="shared" si="6"/>
        <v>3.4490599935087609E-3</v>
      </c>
      <c r="U342" s="91">
        <f>R342/'סכום נכסי הקרן'!$C$42</f>
        <v>6.4630320011764065E-4</v>
      </c>
    </row>
    <row r="343" spans="2:21">
      <c r="B343" s="86" t="s">
        <v>1103</v>
      </c>
      <c r="C343" s="87" t="s">
        <v>1104</v>
      </c>
      <c r="D343" s="88" t="s">
        <v>29</v>
      </c>
      <c r="E343" s="88" t="s">
        <v>908</v>
      </c>
      <c r="F343" s="87"/>
      <c r="G343" s="88" t="s">
        <v>1089</v>
      </c>
      <c r="H343" s="87" t="s">
        <v>1105</v>
      </c>
      <c r="I343" s="87" t="s">
        <v>301</v>
      </c>
      <c r="J343" s="101"/>
      <c r="K343" s="90">
        <v>4.8800000000008188</v>
      </c>
      <c r="L343" s="88" t="s">
        <v>128</v>
      </c>
      <c r="M343" s="89">
        <v>4.1250000000000002E-2</v>
      </c>
      <c r="N343" s="89">
        <v>6.63000000000082E-2</v>
      </c>
      <c r="O343" s="90">
        <v>156762.40040000001</v>
      </c>
      <c r="P343" s="102">
        <v>88.584879999999998</v>
      </c>
      <c r="Q343" s="90"/>
      <c r="R343" s="90">
        <v>488.67570531999996</v>
      </c>
      <c r="S343" s="91">
        <v>3.9190600100000002E-4</v>
      </c>
      <c r="T343" s="91">
        <f t="shared" si="6"/>
        <v>3.2736742574334481E-3</v>
      </c>
      <c r="U343" s="91">
        <f>R343/'סכום נכסי הקרן'!$C$42</f>
        <v>6.13438488371891E-4</v>
      </c>
    </row>
    <row r="344" spans="2:21">
      <c r="B344" s="86" t="s">
        <v>1106</v>
      </c>
      <c r="C344" s="87" t="s">
        <v>1107</v>
      </c>
      <c r="D344" s="88" t="s">
        <v>29</v>
      </c>
      <c r="E344" s="88" t="s">
        <v>908</v>
      </c>
      <c r="F344" s="87"/>
      <c r="G344" s="88" t="s">
        <v>1108</v>
      </c>
      <c r="H344" s="87" t="s">
        <v>1105</v>
      </c>
      <c r="I344" s="87" t="s">
        <v>910</v>
      </c>
      <c r="J344" s="101"/>
      <c r="K344" s="90">
        <v>3.4599999999983231</v>
      </c>
      <c r="L344" s="88" t="s">
        <v>128</v>
      </c>
      <c r="M344" s="89">
        <v>6.8750000000000006E-2</v>
      </c>
      <c r="N344" s="89">
        <v>5.9599999999913361E-2</v>
      </c>
      <c r="O344" s="90">
        <v>39409.542000000001</v>
      </c>
      <c r="P344" s="102">
        <v>103.19240000000001</v>
      </c>
      <c r="Q344" s="90"/>
      <c r="R344" s="90">
        <v>143.10947199399999</v>
      </c>
      <c r="S344" s="91">
        <v>5.2546056000000001E-5</v>
      </c>
      <c r="T344" s="91">
        <f t="shared" si="6"/>
        <v>9.5870080988549769E-4</v>
      </c>
      <c r="U344" s="91">
        <f>R344/'סכום נכסי הקרן'!$C$42</f>
        <v>1.7964645513574685E-4</v>
      </c>
    </row>
    <row r="345" spans="2:21">
      <c r="B345" s="86" t="s">
        <v>1109</v>
      </c>
      <c r="C345" s="87" t="s">
        <v>1110</v>
      </c>
      <c r="D345" s="88" t="s">
        <v>29</v>
      </c>
      <c r="E345" s="88" t="s">
        <v>908</v>
      </c>
      <c r="F345" s="87"/>
      <c r="G345" s="88" t="s">
        <v>1111</v>
      </c>
      <c r="H345" s="87" t="s">
        <v>1105</v>
      </c>
      <c r="I345" s="87" t="s">
        <v>910</v>
      </c>
      <c r="J345" s="101"/>
      <c r="K345" s="90">
        <v>4.5300000000023903</v>
      </c>
      <c r="L345" s="88" t="s">
        <v>130</v>
      </c>
      <c r="M345" s="89">
        <v>3.125E-2</v>
      </c>
      <c r="N345" s="89">
        <v>6.8100000000047831E-2</v>
      </c>
      <c r="O345" s="90">
        <v>131365.14000000001</v>
      </c>
      <c r="P345" s="102">
        <v>84.832520000000002</v>
      </c>
      <c r="Q345" s="90"/>
      <c r="R345" s="90">
        <v>418.23566869999996</v>
      </c>
      <c r="S345" s="91">
        <v>1.7515352000000003E-4</v>
      </c>
      <c r="T345" s="91">
        <f t="shared" si="6"/>
        <v>2.8017913050682169E-3</v>
      </c>
      <c r="U345" s="91">
        <f>R345/'סכום נכסי הקרן'!$C$42</f>
        <v>5.250145517721826E-4</v>
      </c>
    </row>
    <row r="346" spans="2:21">
      <c r="B346" s="86" t="s">
        <v>1112</v>
      </c>
      <c r="C346" s="87" t="s">
        <v>1113</v>
      </c>
      <c r="D346" s="88" t="s">
        <v>29</v>
      </c>
      <c r="E346" s="88" t="s">
        <v>908</v>
      </c>
      <c r="F346" s="87"/>
      <c r="G346" s="88" t="s">
        <v>967</v>
      </c>
      <c r="H346" s="87" t="s">
        <v>1114</v>
      </c>
      <c r="I346" s="87" t="s">
        <v>957</v>
      </c>
      <c r="J346" s="101"/>
      <c r="K346" s="90">
        <v>5.500000000002772</v>
      </c>
      <c r="L346" s="88" t="s">
        <v>130</v>
      </c>
      <c r="M346" s="89">
        <v>6.8750000000000006E-2</v>
      </c>
      <c r="N346" s="89">
        <v>7.0200000000041035E-2</v>
      </c>
      <c r="O346" s="90">
        <v>142750.1188</v>
      </c>
      <c r="P346" s="102">
        <v>100.99954200000001</v>
      </c>
      <c r="Q346" s="90"/>
      <c r="R346" s="90">
        <v>541.09615408899992</v>
      </c>
      <c r="S346" s="91">
        <v>1.427501188E-4</v>
      </c>
      <c r="T346" s="91">
        <f t="shared" si="6"/>
        <v>3.6248426740949848E-3</v>
      </c>
      <c r="U346" s="91">
        <f>R346/'סכום נכסי הקרן'!$C$42</f>
        <v>6.7924229343638526E-4</v>
      </c>
    </row>
    <row r="347" spans="2:21">
      <c r="B347" s="86" t="s">
        <v>1115</v>
      </c>
      <c r="C347" s="87" t="s">
        <v>1116</v>
      </c>
      <c r="D347" s="88" t="s">
        <v>29</v>
      </c>
      <c r="E347" s="88" t="s">
        <v>908</v>
      </c>
      <c r="F347" s="87"/>
      <c r="G347" s="88" t="s">
        <v>967</v>
      </c>
      <c r="H347" s="87" t="s">
        <v>1114</v>
      </c>
      <c r="I347" s="87" t="s">
        <v>957</v>
      </c>
      <c r="J347" s="101"/>
      <c r="K347" s="90">
        <v>5.1499999999979984</v>
      </c>
      <c r="L347" s="88" t="s">
        <v>128</v>
      </c>
      <c r="M347" s="89">
        <v>7.7499999999999999E-2</v>
      </c>
      <c r="N347" s="89">
        <v>7.8099999999941175E-2</v>
      </c>
      <c r="O347" s="90">
        <v>90409.868186000007</v>
      </c>
      <c r="P347" s="102">
        <v>102.04971999999999</v>
      </c>
      <c r="Q347" s="90"/>
      <c r="R347" s="90">
        <v>324.67356511099996</v>
      </c>
      <c r="S347" s="91">
        <v>4.5204934093000001E-5</v>
      </c>
      <c r="T347" s="91">
        <f t="shared" si="6"/>
        <v>2.1750119365500672E-3</v>
      </c>
      <c r="U347" s="91">
        <f>R347/'סכום נכסי הקרן'!$C$42</f>
        <v>4.0756530113479584E-4</v>
      </c>
    </row>
    <row r="348" spans="2:21">
      <c r="B348" s="86" t="s">
        <v>1117</v>
      </c>
      <c r="C348" s="87" t="s">
        <v>1118</v>
      </c>
      <c r="D348" s="88" t="s">
        <v>29</v>
      </c>
      <c r="E348" s="88" t="s">
        <v>908</v>
      </c>
      <c r="F348" s="87"/>
      <c r="G348" s="88" t="s">
        <v>1011</v>
      </c>
      <c r="H348" s="87" t="s">
        <v>1114</v>
      </c>
      <c r="I348" s="87" t="s">
        <v>957</v>
      </c>
      <c r="J348" s="101"/>
      <c r="K348" s="90">
        <v>5.4600000000041105</v>
      </c>
      <c r="L348" s="88" t="s">
        <v>128</v>
      </c>
      <c r="M348" s="89">
        <v>3.2500000000000001E-2</v>
      </c>
      <c r="N348" s="89">
        <v>6.1800000000020561E-2</v>
      </c>
      <c r="O348" s="90">
        <v>64360.160924000003</v>
      </c>
      <c r="P348" s="102">
        <v>85.942750000000004</v>
      </c>
      <c r="Q348" s="90"/>
      <c r="R348" s="90">
        <v>194.64606777</v>
      </c>
      <c r="S348" s="91">
        <v>9.1943087034285714E-5</v>
      </c>
      <c r="T348" s="91">
        <f t="shared" si="6"/>
        <v>1.3039482307638601E-3</v>
      </c>
      <c r="U348" s="91">
        <f>R348/'סכום נכסי הקרן'!$C$42</f>
        <v>2.4434075252865789E-4</v>
      </c>
    </row>
    <row r="349" spans="2:21">
      <c r="B349" s="86" t="s">
        <v>1119</v>
      </c>
      <c r="C349" s="87" t="s">
        <v>1120</v>
      </c>
      <c r="D349" s="88" t="s">
        <v>29</v>
      </c>
      <c r="E349" s="88" t="s">
        <v>908</v>
      </c>
      <c r="F349" s="87"/>
      <c r="G349" s="88" t="s">
        <v>1011</v>
      </c>
      <c r="H349" s="87" t="s">
        <v>1114</v>
      </c>
      <c r="I349" s="87" t="s">
        <v>957</v>
      </c>
      <c r="J349" s="101"/>
      <c r="K349" s="90">
        <v>4.6700000000036246</v>
      </c>
      <c r="L349" s="88" t="s">
        <v>128</v>
      </c>
      <c r="M349" s="89">
        <v>4.2500000000000003E-2</v>
      </c>
      <c r="N349" s="89">
        <v>6.0000000000085311E-2</v>
      </c>
      <c r="O349" s="90">
        <v>71694.714573999998</v>
      </c>
      <c r="P349" s="102">
        <v>92.913690000000003</v>
      </c>
      <c r="Q349" s="90"/>
      <c r="R349" s="90">
        <v>234.41539804500005</v>
      </c>
      <c r="S349" s="91">
        <v>1.1949119095666667E-4</v>
      </c>
      <c r="T349" s="91">
        <f t="shared" si="6"/>
        <v>1.5703658802178732E-3</v>
      </c>
      <c r="U349" s="91">
        <f>R349/'סכום נכסי הקרן'!$C$42</f>
        <v>2.9426350821687696E-4</v>
      </c>
    </row>
    <row r="350" spans="2:21">
      <c r="B350" s="86" t="s">
        <v>1121</v>
      </c>
      <c r="C350" s="87" t="s">
        <v>1122</v>
      </c>
      <c r="D350" s="88" t="s">
        <v>29</v>
      </c>
      <c r="E350" s="88" t="s">
        <v>908</v>
      </c>
      <c r="F350" s="87"/>
      <c r="G350" s="88" t="s">
        <v>1042</v>
      </c>
      <c r="H350" s="87" t="s">
        <v>1114</v>
      </c>
      <c r="I350" s="87" t="s">
        <v>957</v>
      </c>
      <c r="J350" s="101"/>
      <c r="K350" s="90">
        <v>7.6300000000264694</v>
      </c>
      <c r="L350" s="88" t="s">
        <v>128</v>
      </c>
      <c r="M350" s="89">
        <v>3.2500000000000001E-2</v>
      </c>
      <c r="N350" s="89">
        <v>6.1600000000288757E-2</v>
      </c>
      <c r="O350" s="90">
        <v>21894.19</v>
      </c>
      <c r="P350" s="102">
        <v>80.911169999999998</v>
      </c>
      <c r="Q350" s="90"/>
      <c r="R350" s="90">
        <v>62.338537944999999</v>
      </c>
      <c r="S350" s="91">
        <v>1.8319826894450629E-5</v>
      </c>
      <c r="T350" s="91">
        <f t="shared" si="6"/>
        <v>4.1761042076554508E-4</v>
      </c>
      <c r="U350" s="91">
        <f>R350/'סכום נכסי הקרן'!$C$42</f>
        <v>7.8254061063365681E-5</v>
      </c>
    </row>
    <row r="351" spans="2:21">
      <c r="B351" s="86" t="s">
        <v>1123</v>
      </c>
      <c r="C351" s="87" t="s">
        <v>1124</v>
      </c>
      <c r="D351" s="88" t="s">
        <v>29</v>
      </c>
      <c r="E351" s="88" t="s">
        <v>908</v>
      </c>
      <c r="F351" s="87"/>
      <c r="G351" s="88" t="s">
        <v>1042</v>
      </c>
      <c r="H351" s="87" t="s">
        <v>1114</v>
      </c>
      <c r="I351" s="87" t="s">
        <v>957</v>
      </c>
      <c r="J351" s="101"/>
      <c r="K351" s="90">
        <v>5.7599999999998959</v>
      </c>
      <c r="L351" s="88" t="s">
        <v>128</v>
      </c>
      <c r="M351" s="89">
        <v>4.4999999999999998E-2</v>
      </c>
      <c r="N351" s="89">
        <v>6.2599999999985848E-2</v>
      </c>
      <c r="O351" s="90">
        <v>118666.5098</v>
      </c>
      <c r="P351" s="102">
        <v>91.3005</v>
      </c>
      <c r="Q351" s="90"/>
      <c r="R351" s="90">
        <v>381.25942792899991</v>
      </c>
      <c r="S351" s="91">
        <v>7.9116280952063473E-5</v>
      </c>
      <c r="T351" s="91">
        <f t="shared" si="6"/>
        <v>2.5540847662923268E-3</v>
      </c>
      <c r="U351" s="91">
        <f>R351/'סכום נכסי הקרן'!$C$42</f>
        <v>4.7859798348916547E-4</v>
      </c>
    </row>
    <row r="352" spans="2:21">
      <c r="B352" s="86" t="s">
        <v>1125</v>
      </c>
      <c r="C352" s="87" t="s">
        <v>1126</v>
      </c>
      <c r="D352" s="88" t="s">
        <v>29</v>
      </c>
      <c r="E352" s="88" t="s">
        <v>908</v>
      </c>
      <c r="F352" s="87"/>
      <c r="G352" s="88" t="s">
        <v>1006</v>
      </c>
      <c r="H352" s="87" t="s">
        <v>1105</v>
      </c>
      <c r="I352" s="87" t="s">
        <v>301</v>
      </c>
      <c r="J352" s="101"/>
      <c r="K352" s="90">
        <v>0.58000000050163547</v>
      </c>
      <c r="L352" s="88" t="s">
        <v>128</v>
      </c>
      <c r="M352" s="89">
        <v>6.5000000000000002E-2</v>
      </c>
      <c r="N352" s="89">
        <v>0.11509999998495093</v>
      </c>
      <c r="O352" s="90">
        <v>205.805386</v>
      </c>
      <c r="P352" s="102">
        <v>99.091939999999994</v>
      </c>
      <c r="Q352" s="90"/>
      <c r="R352" s="90">
        <v>0.71765270799999992</v>
      </c>
      <c r="S352" s="91">
        <v>8.2322154399999997E-8</v>
      </c>
      <c r="T352" s="91">
        <f t="shared" si="6"/>
        <v>4.8076079297180703E-6</v>
      </c>
      <c r="U352" s="91">
        <f>R352/'סכום נכסי הקרן'!$C$42</f>
        <v>9.0087513575743246E-7</v>
      </c>
    </row>
    <row r="353" spans="2:21">
      <c r="B353" s="86" t="s">
        <v>1127</v>
      </c>
      <c r="C353" s="87" t="s">
        <v>1128</v>
      </c>
      <c r="D353" s="88" t="s">
        <v>29</v>
      </c>
      <c r="E353" s="88" t="s">
        <v>908</v>
      </c>
      <c r="F353" s="87"/>
      <c r="G353" s="88" t="s">
        <v>1129</v>
      </c>
      <c r="H353" s="87" t="s">
        <v>1105</v>
      </c>
      <c r="I353" s="87" t="s">
        <v>301</v>
      </c>
      <c r="J353" s="101"/>
      <c r="K353" s="90">
        <v>4.7199999999974658</v>
      </c>
      <c r="L353" s="88" t="s">
        <v>128</v>
      </c>
      <c r="M353" s="89">
        <v>5.8749999999999997E-2</v>
      </c>
      <c r="N353" s="89">
        <v>5.8099999999955652E-2</v>
      </c>
      <c r="O353" s="90">
        <v>87576.76</v>
      </c>
      <c r="P353" s="102">
        <v>102.45359999999999</v>
      </c>
      <c r="Q353" s="90"/>
      <c r="R353" s="90">
        <v>315.74417854000001</v>
      </c>
      <c r="S353" s="91">
        <v>8.7576759999999989E-5</v>
      </c>
      <c r="T353" s="91">
        <f t="shared" si="6"/>
        <v>2.1151933234413748E-3</v>
      </c>
      <c r="U353" s="91">
        <f>R353/'סכום נכסי הקרן'!$C$42</f>
        <v>3.9635617135697001E-4</v>
      </c>
    </row>
    <row r="354" spans="2:21">
      <c r="B354" s="86" t="s">
        <v>1130</v>
      </c>
      <c r="C354" s="87" t="s">
        <v>1131</v>
      </c>
      <c r="D354" s="88" t="s">
        <v>29</v>
      </c>
      <c r="E354" s="88" t="s">
        <v>908</v>
      </c>
      <c r="F354" s="87"/>
      <c r="G354" s="88" t="s">
        <v>1025</v>
      </c>
      <c r="H354" s="87" t="s">
        <v>1105</v>
      </c>
      <c r="I354" s="87" t="s">
        <v>301</v>
      </c>
      <c r="J354" s="101"/>
      <c r="K354" s="90">
        <v>5.5100000000008045</v>
      </c>
      <c r="L354" s="88" t="s">
        <v>128</v>
      </c>
      <c r="M354" s="89">
        <v>3.7499999999999999E-2</v>
      </c>
      <c r="N354" s="89">
        <v>6.0300000000011948E-2</v>
      </c>
      <c r="O354" s="90">
        <v>131365.14000000001</v>
      </c>
      <c r="P354" s="102">
        <v>88.655079999999998</v>
      </c>
      <c r="Q354" s="90"/>
      <c r="R354" s="90">
        <v>409.82933581700007</v>
      </c>
      <c r="S354" s="91">
        <v>2.1894190000000001E-4</v>
      </c>
      <c r="T354" s="91">
        <f t="shared" si="6"/>
        <v>2.7454766668349282E-3</v>
      </c>
      <c r="U354" s="91">
        <f>R354/'סכום נכסי הקרן'!$C$42</f>
        <v>5.1446201543702442E-4</v>
      </c>
    </row>
    <row r="355" spans="2:21">
      <c r="B355" s="86" t="s">
        <v>1132</v>
      </c>
      <c r="C355" s="87" t="s">
        <v>1133</v>
      </c>
      <c r="D355" s="88" t="s">
        <v>29</v>
      </c>
      <c r="E355" s="88" t="s">
        <v>908</v>
      </c>
      <c r="F355" s="87"/>
      <c r="G355" s="88" t="s">
        <v>1006</v>
      </c>
      <c r="H355" s="87" t="s">
        <v>1105</v>
      </c>
      <c r="I355" s="87" t="s">
        <v>910</v>
      </c>
      <c r="J355" s="101"/>
      <c r="K355" s="90">
        <v>8.6699999999619344</v>
      </c>
      <c r="L355" s="88" t="s">
        <v>128</v>
      </c>
      <c r="M355" s="89">
        <v>3.2500000000000001E-2</v>
      </c>
      <c r="N355" s="89">
        <v>6.1099999999781156E-2</v>
      </c>
      <c r="O355" s="90">
        <v>35030.703999999998</v>
      </c>
      <c r="P355" s="102">
        <v>78.210750000000004</v>
      </c>
      <c r="Q355" s="90"/>
      <c r="R355" s="90">
        <v>96.412774900999992</v>
      </c>
      <c r="S355" s="91">
        <v>5.0043862857142854E-5</v>
      </c>
      <c r="T355" s="91">
        <f t="shared" si="6"/>
        <v>6.4587622393556267E-4</v>
      </c>
      <c r="U355" s="91">
        <f>R355/'סכום נכסי הקרן'!$C$42</f>
        <v>1.2102772094282846E-4</v>
      </c>
    </row>
    <row r="356" spans="2:21">
      <c r="B356" s="86" t="s">
        <v>1134</v>
      </c>
      <c r="C356" s="87" t="s">
        <v>1135</v>
      </c>
      <c r="D356" s="88" t="s">
        <v>29</v>
      </c>
      <c r="E356" s="88" t="s">
        <v>908</v>
      </c>
      <c r="F356" s="87"/>
      <c r="G356" s="88" t="s">
        <v>1006</v>
      </c>
      <c r="H356" s="87" t="s">
        <v>1105</v>
      </c>
      <c r="I356" s="87" t="s">
        <v>910</v>
      </c>
      <c r="J356" s="101"/>
      <c r="K356" s="90">
        <v>6.5500000000032736</v>
      </c>
      <c r="L356" s="88" t="s">
        <v>128</v>
      </c>
      <c r="M356" s="89">
        <v>3.6249999999999998E-2</v>
      </c>
      <c r="N356" s="89">
        <v>6.3800000000021576E-2</v>
      </c>
      <c r="O356" s="90">
        <v>175153.52</v>
      </c>
      <c r="P356" s="102">
        <v>84.228260000000006</v>
      </c>
      <c r="Q356" s="90"/>
      <c r="R356" s="90">
        <v>519.15373832599994</v>
      </c>
      <c r="S356" s="91">
        <v>1.9461502222222222E-4</v>
      </c>
      <c r="T356" s="91">
        <f t="shared" si="6"/>
        <v>3.4778488275680804E-3</v>
      </c>
      <c r="U356" s="91">
        <f>R356/'סכום נכסי הקרן'!$C$42</f>
        <v>6.5169780491292149E-4</v>
      </c>
    </row>
    <row r="357" spans="2:21">
      <c r="B357" s="86" t="s">
        <v>1136</v>
      </c>
      <c r="C357" s="87" t="s">
        <v>1137</v>
      </c>
      <c r="D357" s="88" t="s">
        <v>29</v>
      </c>
      <c r="E357" s="88" t="s">
        <v>908</v>
      </c>
      <c r="F357" s="87"/>
      <c r="G357" s="88" t="s">
        <v>967</v>
      </c>
      <c r="H357" s="87" t="s">
        <v>1105</v>
      </c>
      <c r="I357" s="87" t="s">
        <v>910</v>
      </c>
      <c r="J357" s="101"/>
      <c r="K357" s="90">
        <v>4.3700000000004655</v>
      </c>
      <c r="L357" s="88" t="s">
        <v>131</v>
      </c>
      <c r="M357" s="89">
        <v>7.4160000000000004E-2</v>
      </c>
      <c r="N357" s="89">
        <v>7.2099999999998443E-2</v>
      </c>
      <c r="O357" s="90">
        <v>105092.11199999999</v>
      </c>
      <c r="P357" s="102">
        <v>101.17834000000001</v>
      </c>
      <c r="Q357" s="90"/>
      <c r="R357" s="90">
        <v>450.58593646700007</v>
      </c>
      <c r="S357" s="91">
        <v>1.6168017230769229E-4</v>
      </c>
      <c r="T357" s="91">
        <f t="shared" si="6"/>
        <v>3.0185081126708332E-3</v>
      </c>
      <c r="U357" s="91">
        <f>R357/'סכום נכסי הקרן'!$C$42</f>
        <v>5.6562409945661149E-4</v>
      </c>
    </row>
    <row r="358" spans="2:21">
      <c r="B358" s="86" t="s">
        <v>1138</v>
      </c>
      <c r="C358" s="87" t="s">
        <v>1139</v>
      </c>
      <c r="D358" s="88" t="s">
        <v>29</v>
      </c>
      <c r="E358" s="88" t="s">
        <v>908</v>
      </c>
      <c r="F358" s="87"/>
      <c r="G358" s="88" t="s">
        <v>1102</v>
      </c>
      <c r="H358" s="87" t="s">
        <v>1105</v>
      </c>
      <c r="I358" s="87" t="s">
        <v>910</v>
      </c>
      <c r="J358" s="101"/>
      <c r="K358" s="90">
        <v>7.1400000000007244</v>
      </c>
      <c r="L358" s="88" t="s">
        <v>128</v>
      </c>
      <c r="M358" s="89">
        <v>5.1249999999999997E-2</v>
      </c>
      <c r="N358" s="89">
        <v>6.4600000000019073E-2</v>
      </c>
      <c r="O358" s="90">
        <v>94145.017000000007</v>
      </c>
      <c r="P358" s="102">
        <v>91.796880000000002</v>
      </c>
      <c r="Q358" s="90"/>
      <c r="R358" s="90">
        <v>304.11966407699998</v>
      </c>
      <c r="S358" s="91">
        <v>1.88290034E-4</v>
      </c>
      <c r="T358" s="91">
        <f t="shared" si="6"/>
        <v>2.037319851651394E-3</v>
      </c>
      <c r="U358" s="91">
        <f>R358/'סכום נכסי הקרן'!$C$42</f>
        <v>3.817638261623785E-4</v>
      </c>
    </row>
    <row r="359" spans="2:21">
      <c r="B359" s="86" t="s">
        <v>1140</v>
      </c>
      <c r="C359" s="87" t="s">
        <v>1141</v>
      </c>
      <c r="D359" s="88" t="s">
        <v>29</v>
      </c>
      <c r="E359" s="88" t="s">
        <v>908</v>
      </c>
      <c r="F359" s="87"/>
      <c r="G359" s="88" t="s">
        <v>1102</v>
      </c>
      <c r="H359" s="87" t="s">
        <v>1105</v>
      </c>
      <c r="I359" s="87" t="s">
        <v>301</v>
      </c>
      <c r="J359" s="101"/>
      <c r="K359" s="90">
        <v>3.6499999999985291</v>
      </c>
      <c r="L359" s="88" t="s">
        <v>128</v>
      </c>
      <c r="M359" s="89">
        <v>6.3750000000000001E-2</v>
      </c>
      <c r="N359" s="89">
        <v>0.12049999999993714</v>
      </c>
      <c r="O359" s="90">
        <v>129175.72099999999</v>
      </c>
      <c r="P359" s="102">
        <v>82.265749999999997</v>
      </c>
      <c r="Q359" s="90"/>
      <c r="R359" s="90">
        <v>373.954895067</v>
      </c>
      <c r="S359" s="91">
        <v>1.29175721E-4</v>
      </c>
      <c r="T359" s="91">
        <f t="shared" si="6"/>
        <v>2.5051511669081563E-3</v>
      </c>
      <c r="U359" s="91">
        <f>R359/'סכום נכסי הקרן'!$C$42</f>
        <v>4.6942854545828605E-4</v>
      </c>
    </row>
    <row r="360" spans="2:21">
      <c r="B360" s="86" t="s">
        <v>1142</v>
      </c>
      <c r="C360" s="87" t="s">
        <v>1143</v>
      </c>
      <c r="D360" s="88" t="s">
        <v>29</v>
      </c>
      <c r="E360" s="88" t="s">
        <v>908</v>
      </c>
      <c r="F360" s="87"/>
      <c r="G360" s="88" t="s">
        <v>978</v>
      </c>
      <c r="H360" s="87" t="s">
        <v>1105</v>
      </c>
      <c r="I360" s="87" t="s">
        <v>301</v>
      </c>
      <c r="J360" s="101"/>
      <c r="K360" s="90">
        <v>6.7699999999926366</v>
      </c>
      <c r="L360" s="88" t="s">
        <v>128</v>
      </c>
      <c r="M360" s="89">
        <v>4.1250000000000002E-2</v>
      </c>
      <c r="N360" s="89">
        <v>8.3599999999921154E-2</v>
      </c>
      <c r="O360" s="90">
        <v>65682.570000000007</v>
      </c>
      <c r="P360" s="102">
        <v>74.630920000000003</v>
      </c>
      <c r="Q360" s="90"/>
      <c r="R360" s="90">
        <v>172.499634851</v>
      </c>
      <c r="S360" s="91">
        <v>6.5682570000000012E-5</v>
      </c>
      <c r="T360" s="91">
        <f t="shared" si="6"/>
        <v>1.155587658401394E-3</v>
      </c>
      <c r="U360" s="91">
        <f>R360/'סכום נכסי הקרן'!$C$42</f>
        <v>2.165401596512922E-4</v>
      </c>
    </row>
    <row r="361" spans="2:21">
      <c r="B361" s="86" t="s">
        <v>1144</v>
      </c>
      <c r="C361" s="87" t="s">
        <v>1145</v>
      </c>
      <c r="D361" s="88" t="s">
        <v>29</v>
      </c>
      <c r="E361" s="88" t="s">
        <v>908</v>
      </c>
      <c r="F361" s="87"/>
      <c r="G361" s="88" t="s">
        <v>978</v>
      </c>
      <c r="H361" s="87" t="s">
        <v>1105</v>
      </c>
      <c r="I361" s="87" t="s">
        <v>301</v>
      </c>
      <c r="J361" s="101"/>
      <c r="K361" s="90">
        <v>1.4499999999995927</v>
      </c>
      <c r="L361" s="88" t="s">
        <v>128</v>
      </c>
      <c r="M361" s="89">
        <v>6.25E-2</v>
      </c>
      <c r="N361" s="89">
        <v>9.2099999999923382E-2</v>
      </c>
      <c r="O361" s="90">
        <v>144501.65400000001</v>
      </c>
      <c r="P361" s="102">
        <v>96.500420000000005</v>
      </c>
      <c r="Q361" s="90"/>
      <c r="R361" s="90">
        <v>490.70589295600001</v>
      </c>
      <c r="S361" s="91">
        <v>1.1115511846153847E-4</v>
      </c>
      <c r="T361" s="91">
        <f t="shared" si="6"/>
        <v>3.2872746327526612E-3</v>
      </c>
      <c r="U361" s="91">
        <f>R361/'סכום נכסי הקרן'!$C$42</f>
        <v>6.1598699901193536E-4</v>
      </c>
    </row>
    <row r="362" spans="2:21">
      <c r="B362" s="86" t="s">
        <v>1146</v>
      </c>
      <c r="C362" s="87" t="s">
        <v>1147</v>
      </c>
      <c r="D362" s="88" t="s">
        <v>29</v>
      </c>
      <c r="E362" s="88" t="s">
        <v>908</v>
      </c>
      <c r="F362" s="87"/>
      <c r="G362" s="88" t="s">
        <v>1001</v>
      </c>
      <c r="H362" s="87" t="s">
        <v>1148</v>
      </c>
      <c r="I362" s="87" t="s">
        <v>301</v>
      </c>
      <c r="J362" s="101"/>
      <c r="K362" s="90">
        <v>2.289999999994186</v>
      </c>
      <c r="L362" s="88" t="s">
        <v>128</v>
      </c>
      <c r="M362" s="89">
        <v>6.5000000000000002E-2</v>
      </c>
      <c r="N362" s="89">
        <v>8.6099999999750348E-2</v>
      </c>
      <c r="O362" s="90">
        <v>43788.38</v>
      </c>
      <c r="P362" s="102">
        <v>94.882829999999998</v>
      </c>
      <c r="Q362" s="90"/>
      <c r="R362" s="90">
        <v>146.20620006500002</v>
      </c>
      <c r="S362" s="91">
        <v>8.7576759999999989E-5</v>
      </c>
      <c r="T362" s="91">
        <f t="shared" si="6"/>
        <v>9.794460175107998E-4</v>
      </c>
      <c r="U362" s="91">
        <f>R362/'סכום נכסי הקרן'!$C$42</f>
        <v>1.8353380244213506E-4</v>
      </c>
    </row>
    <row r="363" spans="2:21">
      <c r="B363" s="86" t="s">
        <v>1149</v>
      </c>
      <c r="C363" s="87" t="s">
        <v>1150</v>
      </c>
      <c r="D363" s="88" t="s">
        <v>29</v>
      </c>
      <c r="E363" s="88" t="s">
        <v>908</v>
      </c>
      <c r="F363" s="87"/>
      <c r="G363" s="88" t="s">
        <v>1001</v>
      </c>
      <c r="H363" s="87" t="s">
        <v>1151</v>
      </c>
      <c r="I363" s="87" t="s">
        <v>957</v>
      </c>
      <c r="J363" s="101"/>
      <c r="K363" s="90">
        <v>6.7800000000048248</v>
      </c>
      <c r="L363" s="88" t="s">
        <v>128</v>
      </c>
      <c r="M363" s="89">
        <v>3.7499999999999999E-2</v>
      </c>
      <c r="N363" s="89">
        <v>6.5700000000045583E-2</v>
      </c>
      <c r="O363" s="90">
        <v>140122.81599999999</v>
      </c>
      <c r="P363" s="102">
        <v>83.1905</v>
      </c>
      <c r="Q363" s="90"/>
      <c r="R363" s="90">
        <v>410.20585790900003</v>
      </c>
      <c r="S363" s="91">
        <v>1.40122816E-4</v>
      </c>
      <c r="T363" s="91">
        <f t="shared" si="6"/>
        <v>2.7479990158416749E-3</v>
      </c>
      <c r="U363" s="91">
        <f>R363/'סכום נכסי הקרן'!$C$42</f>
        <v>5.1493466660515203E-4</v>
      </c>
    </row>
    <row r="364" spans="2:21">
      <c r="B364" s="86" t="s">
        <v>1152</v>
      </c>
      <c r="C364" s="87" t="s">
        <v>1153</v>
      </c>
      <c r="D364" s="88" t="s">
        <v>29</v>
      </c>
      <c r="E364" s="88" t="s">
        <v>908</v>
      </c>
      <c r="F364" s="87"/>
      <c r="G364" s="88" t="s">
        <v>1001</v>
      </c>
      <c r="H364" s="87" t="s">
        <v>1151</v>
      </c>
      <c r="I364" s="87" t="s">
        <v>957</v>
      </c>
      <c r="J364" s="101"/>
      <c r="K364" s="90">
        <v>5.3599999999859911</v>
      </c>
      <c r="L364" s="88" t="s">
        <v>128</v>
      </c>
      <c r="M364" s="89">
        <v>5.8749999999999997E-2</v>
      </c>
      <c r="N364" s="89">
        <v>7.2599999999626436E-2</v>
      </c>
      <c r="O364" s="90">
        <v>13136.513999999999</v>
      </c>
      <c r="P364" s="102">
        <v>92.651259999999994</v>
      </c>
      <c r="Q364" s="90"/>
      <c r="R364" s="90">
        <v>42.830263709999997</v>
      </c>
      <c r="S364" s="91">
        <v>2.6273027999999997E-5</v>
      </c>
      <c r="T364" s="91">
        <f t="shared" si="6"/>
        <v>2.8692306619723939E-4</v>
      </c>
      <c r="U364" s="91">
        <f>R364/'סכום נכסי הקרן'!$C$42</f>
        <v>5.3765169704164049E-5</v>
      </c>
    </row>
    <row r="365" spans="2:21">
      <c r="B365" s="86" t="s">
        <v>1154</v>
      </c>
      <c r="C365" s="87" t="s">
        <v>1155</v>
      </c>
      <c r="D365" s="88" t="s">
        <v>29</v>
      </c>
      <c r="E365" s="88" t="s">
        <v>908</v>
      </c>
      <c r="F365" s="87"/>
      <c r="G365" s="88" t="s">
        <v>991</v>
      </c>
      <c r="H365" s="87" t="s">
        <v>1151</v>
      </c>
      <c r="I365" s="87" t="s">
        <v>957</v>
      </c>
      <c r="J365" s="101"/>
      <c r="K365" s="90">
        <v>4.359999999992529</v>
      </c>
      <c r="L365" s="88" t="s">
        <v>130</v>
      </c>
      <c r="M365" s="89">
        <v>2.6249999999999999E-2</v>
      </c>
      <c r="N365" s="89">
        <v>0.11319999999984075</v>
      </c>
      <c r="O365" s="90">
        <v>79038.025899999993</v>
      </c>
      <c r="P365" s="102">
        <v>68.589439999999996</v>
      </c>
      <c r="Q365" s="90"/>
      <c r="R365" s="90">
        <v>203.456652832</v>
      </c>
      <c r="S365" s="91">
        <v>2.6346008633333331E-4</v>
      </c>
      <c r="T365" s="91">
        <f t="shared" si="6"/>
        <v>1.362970983882945E-3</v>
      </c>
      <c r="U365" s="91">
        <f>R365/'סכום נכסי הקרן'!$C$42</f>
        <v>2.5540074983007078E-4</v>
      </c>
    </row>
    <row r="366" spans="2:21">
      <c r="B366" s="86" t="s">
        <v>1156</v>
      </c>
      <c r="C366" s="87" t="s">
        <v>1157</v>
      </c>
      <c r="D366" s="88" t="s">
        <v>29</v>
      </c>
      <c r="E366" s="88" t="s">
        <v>908</v>
      </c>
      <c r="F366" s="87"/>
      <c r="G366" s="88" t="s">
        <v>1111</v>
      </c>
      <c r="H366" s="87" t="s">
        <v>1148</v>
      </c>
      <c r="I366" s="87" t="s">
        <v>910</v>
      </c>
      <c r="J366" s="101"/>
      <c r="K366" s="90">
        <v>6.8800000000035624</v>
      </c>
      <c r="L366" s="88" t="s">
        <v>128</v>
      </c>
      <c r="M366" s="89">
        <v>0.04</v>
      </c>
      <c r="N366" s="89">
        <v>6.0400000000013936E-2</v>
      </c>
      <c r="O366" s="90">
        <v>167490.55350000001</v>
      </c>
      <c r="P366" s="102">
        <v>87.64967</v>
      </c>
      <c r="Q366" s="90"/>
      <c r="R366" s="90">
        <v>516.60648475699998</v>
      </c>
      <c r="S366" s="91">
        <v>3.3498110700000004E-4</v>
      </c>
      <c r="T366" s="91">
        <f t="shared" si="6"/>
        <v>3.4607845897817345E-3</v>
      </c>
      <c r="U366" s="91">
        <f>R366/'סכום נכסי הקרן'!$C$42</f>
        <v>6.4850021730654764E-4</v>
      </c>
    </row>
    <row r="367" spans="2:21">
      <c r="B367" s="86" t="s">
        <v>1158</v>
      </c>
      <c r="C367" s="87" t="s">
        <v>1159</v>
      </c>
      <c r="D367" s="88" t="s">
        <v>29</v>
      </c>
      <c r="E367" s="88" t="s">
        <v>908</v>
      </c>
      <c r="F367" s="87"/>
      <c r="G367" s="88" t="s">
        <v>996</v>
      </c>
      <c r="H367" s="87" t="s">
        <v>1151</v>
      </c>
      <c r="I367" s="87" t="s">
        <v>957</v>
      </c>
      <c r="J367" s="101"/>
      <c r="K367" s="90">
        <v>7.1499999999913788</v>
      </c>
      <c r="L367" s="88" t="s">
        <v>128</v>
      </c>
      <c r="M367" s="89">
        <v>6.0999999999999999E-2</v>
      </c>
      <c r="N367" s="89">
        <v>7.1099999999903934E-2</v>
      </c>
      <c r="O367" s="90">
        <v>109470.95</v>
      </c>
      <c r="P367" s="102">
        <v>94.85172</v>
      </c>
      <c r="Q367" s="90"/>
      <c r="R367" s="90">
        <v>365.39565154100001</v>
      </c>
      <c r="S367" s="91">
        <v>6.2554828571428575E-5</v>
      </c>
      <c r="T367" s="91">
        <f t="shared" si="6"/>
        <v>2.4478121691042416E-3</v>
      </c>
      <c r="U367" s="91">
        <f>R367/'סכום נכסי הקרן'!$C$42</f>
        <v>4.5868405918029912E-4</v>
      </c>
    </row>
    <row r="368" spans="2:21">
      <c r="B368" s="86" t="s">
        <v>1160</v>
      </c>
      <c r="C368" s="87" t="s">
        <v>1161</v>
      </c>
      <c r="D368" s="88" t="s">
        <v>29</v>
      </c>
      <c r="E368" s="88" t="s">
        <v>908</v>
      </c>
      <c r="F368" s="87"/>
      <c r="G368" s="88" t="s">
        <v>996</v>
      </c>
      <c r="H368" s="87" t="s">
        <v>1151</v>
      </c>
      <c r="I368" s="87" t="s">
        <v>957</v>
      </c>
      <c r="J368" s="101"/>
      <c r="K368" s="90">
        <v>4.0600000000022058</v>
      </c>
      <c r="L368" s="88" t="s">
        <v>128</v>
      </c>
      <c r="M368" s="89">
        <v>7.3499999999999996E-2</v>
      </c>
      <c r="N368" s="89">
        <v>6.7500000000019697E-2</v>
      </c>
      <c r="O368" s="90">
        <v>70061.407999999996</v>
      </c>
      <c r="P368" s="102">
        <v>102.98233</v>
      </c>
      <c r="Q368" s="90"/>
      <c r="R368" s="90">
        <v>253.89892107400001</v>
      </c>
      <c r="S368" s="91">
        <v>1.6926594738266666E-7</v>
      </c>
      <c r="T368" s="91">
        <f t="shared" si="6"/>
        <v>1.7008874246486159E-3</v>
      </c>
      <c r="U368" s="91">
        <f>R368/'סכום נכסי הקרן'!$C$42</f>
        <v>3.1872132919089525E-4</v>
      </c>
    </row>
    <row r="369" spans="2:21">
      <c r="B369" s="86" t="s">
        <v>1162</v>
      </c>
      <c r="C369" s="87" t="s">
        <v>1163</v>
      </c>
      <c r="D369" s="88" t="s">
        <v>29</v>
      </c>
      <c r="E369" s="88" t="s">
        <v>908</v>
      </c>
      <c r="F369" s="87"/>
      <c r="G369" s="88" t="s">
        <v>996</v>
      </c>
      <c r="H369" s="87" t="s">
        <v>1148</v>
      </c>
      <c r="I369" s="87" t="s">
        <v>910</v>
      </c>
      <c r="J369" s="101"/>
      <c r="K369" s="90">
        <v>6.0900000000012744</v>
      </c>
      <c r="L369" s="88" t="s">
        <v>128</v>
      </c>
      <c r="M369" s="89">
        <v>3.7499999999999999E-2</v>
      </c>
      <c r="N369" s="89">
        <v>6.1900000000040728E-2</v>
      </c>
      <c r="O369" s="90">
        <v>105092.11199999999</v>
      </c>
      <c r="P369" s="102">
        <v>86.998080000000002</v>
      </c>
      <c r="Q369" s="90"/>
      <c r="R369" s="90">
        <v>321.73556545100001</v>
      </c>
      <c r="S369" s="91">
        <v>2.6273027999999999E-4</v>
      </c>
      <c r="T369" s="91">
        <f t="shared" si="6"/>
        <v>2.1553300621483269E-3</v>
      </c>
      <c r="U369" s="91">
        <f>R369/'סכום נכסי הקרן'!$C$42</f>
        <v>4.0387720686154506E-4</v>
      </c>
    </row>
    <row r="370" spans="2:21">
      <c r="B370" s="86" t="s">
        <v>1164</v>
      </c>
      <c r="C370" s="87" t="s">
        <v>1165</v>
      </c>
      <c r="D370" s="88" t="s">
        <v>29</v>
      </c>
      <c r="E370" s="88" t="s">
        <v>908</v>
      </c>
      <c r="F370" s="87"/>
      <c r="G370" s="88" t="s">
        <v>1042</v>
      </c>
      <c r="H370" s="87" t="s">
        <v>1151</v>
      </c>
      <c r="I370" s="87" t="s">
        <v>957</v>
      </c>
      <c r="J370" s="101"/>
      <c r="K370" s="90">
        <v>4.7800000000013263</v>
      </c>
      <c r="L370" s="88" t="s">
        <v>128</v>
      </c>
      <c r="M370" s="89">
        <v>5.1249999999999997E-2</v>
      </c>
      <c r="N370" s="89">
        <v>6.5700000000027681E-2</v>
      </c>
      <c r="O370" s="90">
        <v>156180.01494600001</v>
      </c>
      <c r="P370" s="102">
        <v>93.320539999999994</v>
      </c>
      <c r="Q370" s="90"/>
      <c r="R370" s="90">
        <v>512.88733849400001</v>
      </c>
      <c r="S370" s="91">
        <v>2.8396366353818184E-4</v>
      </c>
      <c r="T370" s="91">
        <f t="shared" si="6"/>
        <v>3.4358697572081775E-3</v>
      </c>
      <c r="U370" s="91">
        <f>R370/'סכום נכסי הקרן'!$C$42</f>
        <v>6.4383154350760219E-4</v>
      </c>
    </row>
    <row r="371" spans="2:21">
      <c r="B371" s="86" t="s">
        <v>1166</v>
      </c>
      <c r="C371" s="87" t="s">
        <v>1167</v>
      </c>
      <c r="D371" s="88" t="s">
        <v>29</v>
      </c>
      <c r="E371" s="88" t="s">
        <v>908</v>
      </c>
      <c r="F371" s="87"/>
      <c r="G371" s="88" t="s">
        <v>1016</v>
      </c>
      <c r="H371" s="87" t="s">
        <v>1151</v>
      </c>
      <c r="I371" s="87" t="s">
        <v>957</v>
      </c>
      <c r="J371" s="101"/>
      <c r="K371" s="90">
        <v>6.9700000000066424</v>
      </c>
      <c r="L371" s="88" t="s">
        <v>128</v>
      </c>
      <c r="M371" s="89">
        <v>0.04</v>
      </c>
      <c r="N371" s="89">
        <v>6.540000000005905E-2</v>
      </c>
      <c r="O371" s="90">
        <v>137933.397</v>
      </c>
      <c r="P371" s="102">
        <v>83.735560000000007</v>
      </c>
      <c r="Q371" s="90"/>
      <c r="R371" s="90">
        <v>406.44202359000002</v>
      </c>
      <c r="S371" s="91">
        <v>1.2539399727272727E-4</v>
      </c>
      <c r="T371" s="91">
        <f t="shared" si="6"/>
        <v>2.7227848147156207E-3</v>
      </c>
      <c r="U371" s="91">
        <f>R371/'סכום נכסי הקרן'!$C$42</f>
        <v>5.102098955351073E-4</v>
      </c>
    </row>
    <row r="372" spans="2:21">
      <c r="B372" s="86" t="s">
        <v>1168</v>
      </c>
      <c r="C372" s="87" t="s">
        <v>1169</v>
      </c>
      <c r="D372" s="88" t="s">
        <v>29</v>
      </c>
      <c r="E372" s="88" t="s">
        <v>908</v>
      </c>
      <c r="F372" s="87"/>
      <c r="G372" s="88" t="s">
        <v>1011</v>
      </c>
      <c r="H372" s="87" t="s">
        <v>1151</v>
      </c>
      <c r="I372" s="87" t="s">
        <v>957</v>
      </c>
      <c r="J372" s="101"/>
      <c r="K372" s="90">
        <v>5.5900000000089136</v>
      </c>
      <c r="L372" s="88" t="s">
        <v>128</v>
      </c>
      <c r="M372" s="89">
        <v>4.0910000000000002E-2</v>
      </c>
      <c r="N372" s="89">
        <v>7.3600000000104276E-2</v>
      </c>
      <c r="O372" s="90">
        <v>81402.598419999995</v>
      </c>
      <c r="P372" s="102">
        <v>83.028549999999996</v>
      </c>
      <c r="Q372" s="90"/>
      <c r="R372" s="90">
        <v>237.84005843199998</v>
      </c>
      <c r="S372" s="91">
        <v>1.6280519684E-4</v>
      </c>
      <c r="T372" s="91">
        <f t="shared" si="6"/>
        <v>1.5933079303900467E-3</v>
      </c>
      <c r="U372" s="91">
        <f>R372/'סכום נכסי הקרן'!$C$42</f>
        <v>2.9856251156023465E-4</v>
      </c>
    </row>
    <row r="373" spans="2:21">
      <c r="B373" s="86" t="s">
        <v>1170</v>
      </c>
      <c r="C373" s="87" t="s">
        <v>1171</v>
      </c>
      <c r="D373" s="88" t="s">
        <v>29</v>
      </c>
      <c r="E373" s="88" t="s">
        <v>908</v>
      </c>
      <c r="F373" s="87"/>
      <c r="G373" s="88" t="s">
        <v>978</v>
      </c>
      <c r="H373" s="87" t="s">
        <v>1151</v>
      </c>
      <c r="I373" s="87" t="s">
        <v>957</v>
      </c>
      <c r="J373" s="101"/>
      <c r="K373" s="90">
        <v>4.809999999999091</v>
      </c>
      <c r="L373" s="88" t="s">
        <v>130</v>
      </c>
      <c r="M373" s="89">
        <v>7.1249999999999994E-2</v>
      </c>
      <c r="N373" s="89">
        <v>6.6199999999981829E-2</v>
      </c>
      <c r="O373" s="90">
        <v>131365.14000000001</v>
      </c>
      <c r="P373" s="102">
        <v>102.60978</v>
      </c>
      <c r="Q373" s="90"/>
      <c r="R373" s="90">
        <v>505.87993886599992</v>
      </c>
      <c r="S373" s="91">
        <v>1.7515352000000003E-4</v>
      </c>
      <c r="T373" s="91">
        <f t="shared" si="6"/>
        <v>3.3889266750700736E-3</v>
      </c>
      <c r="U373" s="91">
        <f>R373/'סכום נכסי הקרן'!$C$42</f>
        <v>6.3503509918180279E-4</v>
      </c>
    </row>
    <row r="374" spans="2:21">
      <c r="B374" s="86" t="s">
        <v>1172</v>
      </c>
      <c r="C374" s="87" t="s">
        <v>1173</v>
      </c>
      <c r="D374" s="88" t="s">
        <v>29</v>
      </c>
      <c r="E374" s="88" t="s">
        <v>908</v>
      </c>
      <c r="F374" s="87"/>
      <c r="G374" s="88" t="s">
        <v>1001</v>
      </c>
      <c r="H374" s="87" t="s">
        <v>1151</v>
      </c>
      <c r="I374" s="87" t="s">
        <v>957</v>
      </c>
      <c r="J374" s="101"/>
      <c r="K374" s="90">
        <v>6.3499999999982109</v>
      </c>
      <c r="L374" s="88" t="s">
        <v>128</v>
      </c>
      <c r="M374" s="89">
        <v>0.04</v>
      </c>
      <c r="N374" s="89">
        <v>6.3299999999967771E-2</v>
      </c>
      <c r="O374" s="90">
        <v>109470.95</v>
      </c>
      <c r="P374" s="102">
        <v>87.019329999999997</v>
      </c>
      <c r="Q374" s="90"/>
      <c r="R374" s="90">
        <v>335.22307497600002</v>
      </c>
      <c r="S374" s="91">
        <v>1.4596126666666667E-4</v>
      </c>
      <c r="T374" s="91">
        <f t="shared" si="6"/>
        <v>2.245683873987546E-3</v>
      </c>
      <c r="U374" s="91">
        <f>R374/'סכום נכסי הקרן'!$C$42</f>
        <v>4.2080818453210384E-4</v>
      </c>
    </row>
    <row r="375" spans="2:21">
      <c r="B375" s="86" t="s">
        <v>1174</v>
      </c>
      <c r="C375" s="87" t="s">
        <v>1175</v>
      </c>
      <c r="D375" s="88" t="s">
        <v>29</v>
      </c>
      <c r="E375" s="88" t="s">
        <v>908</v>
      </c>
      <c r="F375" s="87"/>
      <c r="G375" s="88" t="s">
        <v>1176</v>
      </c>
      <c r="H375" s="87" t="s">
        <v>926</v>
      </c>
      <c r="I375" s="87" t="s">
        <v>910</v>
      </c>
      <c r="J375" s="101"/>
      <c r="K375" s="90">
        <v>4.7500000000014246</v>
      </c>
      <c r="L375" s="88" t="s">
        <v>128</v>
      </c>
      <c r="M375" s="89">
        <v>4.6249999999999999E-2</v>
      </c>
      <c r="N375" s="89">
        <v>6.6100000000004003E-2</v>
      </c>
      <c r="O375" s="90">
        <v>109484.086514</v>
      </c>
      <c r="P375" s="102">
        <v>91.143129999999999</v>
      </c>
      <c r="Q375" s="90"/>
      <c r="R375" s="90">
        <v>351.151219626</v>
      </c>
      <c r="S375" s="91">
        <v>1.9906197548E-4</v>
      </c>
      <c r="T375" s="91">
        <f t="shared" si="6"/>
        <v>2.3523876788661539E-3</v>
      </c>
      <c r="U375" s="91">
        <f>R375/'סכום נכסי הקרן'!$C$42</f>
        <v>4.408029108307368E-4</v>
      </c>
    </row>
    <row r="376" spans="2:21">
      <c r="B376" s="86" t="s">
        <v>1177</v>
      </c>
      <c r="C376" s="87" t="s">
        <v>1178</v>
      </c>
      <c r="D376" s="88" t="s">
        <v>29</v>
      </c>
      <c r="E376" s="88" t="s">
        <v>908</v>
      </c>
      <c r="F376" s="87"/>
      <c r="G376" s="88" t="s">
        <v>1176</v>
      </c>
      <c r="H376" s="87" t="s">
        <v>926</v>
      </c>
      <c r="I376" s="87" t="s">
        <v>910</v>
      </c>
      <c r="J376" s="101"/>
      <c r="K376" s="90">
        <v>5.7199999999987536</v>
      </c>
      <c r="L376" s="88" t="s">
        <v>128</v>
      </c>
      <c r="M376" s="89">
        <v>0.04</v>
      </c>
      <c r="N376" s="89">
        <v>6.2099999999980143E-2</v>
      </c>
      <c r="O376" s="90">
        <v>163111.71549999999</v>
      </c>
      <c r="P376" s="102">
        <v>89.431889999999996</v>
      </c>
      <c r="Q376" s="90"/>
      <c r="R376" s="90">
        <v>513.33021246200008</v>
      </c>
      <c r="S376" s="91">
        <v>3.2622343099999996E-4</v>
      </c>
      <c r="T376" s="91">
        <f t="shared" si="6"/>
        <v>3.4388366022805755E-3</v>
      </c>
      <c r="U376" s="91">
        <f>R376/'סכום נכסי הקרן'!$C$42</f>
        <v>6.4438748671188191E-4</v>
      </c>
    </row>
    <row r="377" spans="2:21">
      <c r="B377" s="86" t="s">
        <v>1179</v>
      </c>
      <c r="C377" s="87" t="s">
        <v>1180</v>
      </c>
      <c r="D377" s="88" t="s">
        <v>29</v>
      </c>
      <c r="E377" s="88" t="s">
        <v>908</v>
      </c>
      <c r="F377" s="87"/>
      <c r="G377" s="88" t="s">
        <v>967</v>
      </c>
      <c r="H377" s="87" t="s">
        <v>926</v>
      </c>
      <c r="I377" s="87" t="s">
        <v>910</v>
      </c>
      <c r="J377" s="101"/>
      <c r="K377" s="90">
        <v>4.2699999999992757</v>
      </c>
      <c r="L377" s="88" t="s">
        <v>131</v>
      </c>
      <c r="M377" s="89">
        <v>8.5000000000000006E-2</v>
      </c>
      <c r="N377" s="89">
        <v>8.3099999999991681E-2</v>
      </c>
      <c r="O377" s="90">
        <v>87576.76</v>
      </c>
      <c r="P377" s="102">
        <v>100.37944</v>
      </c>
      <c r="Q377" s="90"/>
      <c r="R377" s="90">
        <v>372.523454501</v>
      </c>
      <c r="S377" s="91">
        <v>1.1676901333333333E-4</v>
      </c>
      <c r="T377" s="91">
        <f t="shared" si="6"/>
        <v>2.4955618419612744E-3</v>
      </c>
      <c r="U377" s="91">
        <f>R377/'סכום נכסי הקרן'!$C$42</f>
        <v>4.6763164676362674E-4</v>
      </c>
    </row>
    <row r="378" spans="2:21">
      <c r="B378" s="86" t="s">
        <v>1181</v>
      </c>
      <c r="C378" s="87" t="s">
        <v>1182</v>
      </c>
      <c r="D378" s="88" t="s">
        <v>29</v>
      </c>
      <c r="E378" s="88" t="s">
        <v>908</v>
      </c>
      <c r="F378" s="87"/>
      <c r="G378" s="88" t="s">
        <v>1102</v>
      </c>
      <c r="H378" s="87" t="s">
        <v>1183</v>
      </c>
      <c r="I378" s="87" t="s">
        <v>957</v>
      </c>
      <c r="J378" s="101"/>
      <c r="K378" s="90">
        <v>6.3200000000040832</v>
      </c>
      <c r="L378" s="88" t="s">
        <v>128</v>
      </c>
      <c r="M378" s="89">
        <v>4.1250000000000002E-2</v>
      </c>
      <c r="N378" s="89">
        <v>7.1800000000056388E-2</v>
      </c>
      <c r="O378" s="90">
        <v>140236.66578800001</v>
      </c>
      <c r="P378" s="102">
        <v>83.384289999999993</v>
      </c>
      <c r="Q378" s="90"/>
      <c r="R378" s="90">
        <v>411.49549812599997</v>
      </c>
      <c r="S378" s="91">
        <v>2.8047333157600005E-4</v>
      </c>
      <c r="T378" s="91">
        <f t="shared" si="6"/>
        <v>2.7566384098892654E-3</v>
      </c>
      <c r="U378" s="91">
        <f>R378/'סכום נכסי הקרן'!$C$42</f>
        <v>5.16553562197152E-4</v>
      </c>
    </row>
    <row r="379" spans="2:21">
      <c r="B379" s="86" t="s">
        <v>1184</v>
      </c>
      <c r="C379" s="87" t="s">
        <v>1185</v>
      </c>
      <c r="D379" s="88" t="s">
        <v>29</v>
      </c>
      <c r="E379" s="88" t="s">
        <v>908</v>
      </c>
      <c r="F379" s="87"/>
      <c r="G379" s="88" t="s">
        <v>1102</v>
      </c>
      <c r="H379" s="87" t="s">
        <v>1183</v>
      </c>
      <c r="I379" s="87" t="s">
        <v>957</v>
      </c>
      <c r="J379" s="101"/>
      <c r="K379" s="90">
        <v>4.8699999999869545</v>
      </c>
      <c r="L379" s="88" t="s">
        <v>128</v>
      </c>
      <c r="M379" s="89">
        <v>0.04</v>
      </c>
      <c r="N379" s="89">
        <v>6.7899999999834371E-2</v>
      </c>
      <c r="O379" s="90">
        <v>65682.570000000007</v>
      </c>
      <c r="P379" s="102">
        <v>88.543329999999997</v>
      </c>
      <c r="Q379" s="90"/>
      <c r="R379" s="90">
        <v>204.65637234099998</v>
      </c>
      <c r="S379" s="91">
        <v>3.2841285000000006E-5</v>
      </c>
      <c r="T379" s="91">
        <f t="shared" si="6"/>
        <v>1.3710079925371447E-3</v>
      </c>
      <c r="U379" s="91">
        <f>R379/'סכום נכסי הקרן'!$C$42</f>
        <v>2.5690676724419471E-4</v>
      </c>
    </row>
    <row r="380" spans="2:21">
      <c r="B380" s="86" t="s">
        <v>1186</v>
      </c>
      <c r="C380" s="87" t="s">
        <v>1187</v>
      </c>
      <c r="D380" s="88" t="s">
        <v>29</v>
      </c>
      <c r="E380" s="88" t="s">
        <v>908</v>
      </c>
      <c r="F380" s="87"/>
      <c r="G380" s="88" t="s">
        <v>973</v>
      </c>
      <c r="H380" s="87" t="s">
        <v>926</v>
      </c>
      <c r="I380" s="87" t="s">
        <v>910</v>
      </c>
      <c r="J380" s="101"/>
      <c r="K380" s="90">
        <v>3.0500000000004626</v>
      </c>
      <c r="L380" s="88" t="s">
        <v>128</v>
      </c>
      <c r="M380" s="89">
        <v>4.3749999999999997E-2</v>
      </c>
      <c r="N380" s="89">
        <v>6.7400000000059204E-2</v>
      </c>
      <c r="O380" s="90">
        <v>65682.570000000007</v>
      </c>
      <c r="P380" s="102">
        <v>93.542460000000005</v>
      </c>
      <c r="Q380" s="90"/>
      <c r="R380" s="90">
        <v>216.211198078</v>
      </c>
      <c r="S380" s="91">
        <v>3.2841285000000006E-5</v>
      </c>
      <c r="T380" s="91">
        <f t="shared" si="6"/>
        <v>1.4484146144595018E-3</v>
      </c>
      <c r="U380" s="91">
        <f>R380/'סכום נכסי הקרן'!$C$42</f>
        <v>2.7141163162836614E-4</v>
      </c>
    </row>
    <row r="381" spans="2:21">
      <c r="B381" s="86" t="s">
        <v>1188</v>
      </c>
      <c r="C381" s="87" t="s">
        <v>1189</v>
      </c>
      <c r="D381" s="88" t="s">
        <v>29</v>
      </c>
      <c r="E381" s="88" t="s">
        <v>908</v>
      </c>
      <c r="F381" s="87"/>
      <c r="G381" s="88" t="s">
        <v>991</v>
      </c>
      <c r="H381" s="87" t="s">
        <v>1190</v>
      </c>
      <c r="I381" s="87" t="s">
        <v>957</v>
      </c>
      <c r="J381" s="101"/>
      <c r="K381" s="90">
        <v>3.479999999999599</v>
      </c>
      <c r="L381" s="88" t="s">
        <v>130</v>
      </c>
      <c r="M381" s="89">
        <v>3.6249999999999998E-2</v>
      </c>
      <c r="N381" s="89">
        <v>0.33840000000001802</v>
      </c>
      <c r="O381" s="90">
        <v>135743.978</v>
      </c>
      <c r="P381" s="102">
        <v>39.178100000000001</v>
      </c>
      <c r="Q381" s="90"/>
      <c r="R381" s="90">
        <v>199.59169279599999</v>
      </c>
      <c r="S381" s="91">
        <v>3.8783993714285714E-4</v>
      </c>
      <c r="T381" s="91">
        <f t="shared" si="6"/>
        <v>1.3370793341894597E-3</v>
      </c>
      <c r="U381" s="91">
        <f>R381/'סכום נכסי הקרן'!$C$42</f>
        <v>2.5054903484549002E-4</v>
      </c>
    </row>
    <row r="382" spans="2:21">
      <c r="B382" s="86" t="s">
        <v>1191</v>
      </c>
      <c r="C382" s="87" t="s">
        <v>1192</v>
      </c>
      <c r="D382" s="88" t="s">
        <v>29</v>
      </c>
      <c r="E382" s="88" t="s">
        <v>908</v>
      </c>
      <c r="F382" s="87"/>
      <c r="G382" s="88" t="s">
        <v>967</v>
      </c>
      <c r="H382" s="87" t="s">
        <v>1193</v>
      </c>
      <c r="I382" s="87" t="s">
        <v>910</v>
      </c>
      <c r="J382" s="101"/>
      <c r="K382" s="90">
        <v>4.190000000002871</v>
      </c>
      <c r="L382" s="88" t="s">
        <v>131</v>
      </c>
      <c r="M382" s="89">
        <v>8.8749999999999996E-2</v>
      </c>
      <c r="N382" s="89">
        <v>9.1600000000088944E-2</v>
      </c>
      <c r="O382" s="90">
        <v>110784.6014</v>
      </c>
      <c r="P382" s="102">
        <v>98.671440000000004</v>
      </c>
      <c r="Q382" s="90"/>
      <c r="R382" s="90">
        <v>463.22377889299997</v>
      </c>
      <c r="S382" s="91">
        <v>8.8627681120000005E-5</v>
      </c>
      <c r="T382" s="91">
        <f t="shared" si="6"/>
        <v>3.1031699425287437E-3</v>
      </c>
      <c r="U382" s="91">
        <f>R382/'סכום נכסי הקרן'!$C$42</f>
        <v>5.8148848327943927E-4</v>
      </c>
    </row>
    <row r="383" spans="2:21">
      <c r="B383" s="86" t="s">
        <v>1194</v>
      </c>
      <c r="C383" s="87" t="s">
        <v>1195</v>
      </c>
      <c r="D383" s="88" t="s">
        <v>29</v>
      </c>
      <c r="E383" s="88" t="s">
        <v>908</v>
      </c>
      <c r="F383" s="87"/>
      <c r="G383" s="88" t="s">
        <v>1102</v>
      </c>
      <c r="H383" s="87" t="s">
        <v>1190</v>
      </c>
      <c r="I383" s="87" t="s">
        <v>957</v>
      </c>
      <c r="J383" s="101"/>
      <c r="K383" s="90">
        <v>6.270000000009925</v>
      </c>
      <c r="L383" s="88" t="s">
        <v>128</v>
      </c>
      <c r="M383" s="89">
        <v>4.4999999999999998E-2</v>
      </c>
      <c r="N383" s="89">
        <v>7.4200000000154406E-2</v>
      </c>
      <c r="O383" s="90">
        <v>30651.866000000002</v>
      </c>
      <c r="P383" s="102">
        <v>84.063500000000005</v>
      </c>
      <c r="Q383" s="90"/>
      <c r="R383" s="90">
        <v>90.674183429999999</v>
      </c>
      <c r="S383" s="91">
        <v>1.1146133090909092E-5</v>
      </c>
      <c r="T383" s="91">
        <f t="shared" si="6"/>
        <v>6.074329803529132E-4</v>
      </c>
      <c r="U383" s="91">
        <f>R383/'סכום נכסי הקרן'!$C$42</f>
        <v>1.1382402155890088E-4</v>
      </c>
    </row>
    <row r="384" spans="2:21">
      <c r="B384" s="86" t="s">
        <v>1196</v>
      </c>
      <c r="C384" s="87" t="s">
        <v>1197</v>
      </c>
      <c r="D384" s="88" t="s">
        <v>29</v>
      </c>
      <c r="E384" s="88" t="s">
        <v>908</v>
      </c>
      <c r="F384" s="87"/>
      <c r="G384" s="88" t="s">
        <v>1102</v>
      </c>
      <c r="H384" s="87" t="s">
        <v>1190</v>
      </c>
      <c r="I384" s="87" t="s">
        <v>957</v>
      </c>
      <c r="J384" s="101"/>
      <c r="K384" s="90">
        <v>5.940000000003316</v>
      </c>
      <c r="L384" s="88" t="s">
        <v>128</v>
      </c>
      <c r="M384" s="89">
        <v>4.7500000000000001E-2</v>
      </c>
      <c r="N384" s="89">
        <v>7.4900000000033162E-2</v>
      </c>
      <c r="O384" s="90">
        <v>140122.81599999999</v>
      </c>
      <c r="P384" s="102">
        <v>85.58014</v>
      </c>
      <c r="Q384" s="90"/>
      <c r="R384" s="90">
        <v>421.98898054000006</v>
      </c>
      <c r="S384" s="91">
        <v>4.5941906885245901E-5</v>
      </c>
      <c r="T384" s="91">
        <f t="shared" si="6"/>
        <v>2.8269350153385738E-3</v>
      </c>
      <c r="U384" s="91">
        <f>R384/'סכום נכסי הקרן'!$C$42</f>
        <v>5.2972611389088934E-4</v>
      </c>
    </row>
    <row r="385" spans="2:21">
      <c r="B385" s="86" t="s">
        <v>1198</v>
      </c>
      <c r="C385" s="87" t="s">
        <v>1199</v>
      </c>
      <c r="D385" s="88" t="s">
        <v>29</v>
      </c>
      <c r="E385" s="88" t="s">
        <v>908</v>
      </c>
      <c r="F385" s="87"/>
      <c r="G385" s="88" t="s">
        <v>996</v>
      </c>
      <c r="H385" s="87" t="s">
        <v>1190</v>
      </c>
      <c r="I385" s="87" t="s">
        <v>957</v>
      </c>
      <c r="J385" s="101"/>
      <c r="K385" s="90">
        <v>5.7800000000089247</v>
      </c>
      <c r="L385" s="88" t="s">
        <v>130</v>
      </c>
      <c r="M385" s="89">
        <v>0.03</v>
      </c>
      <c r="N385" s="89">
        <v>7.4900000000100414E-2</v>
      </c>
      <c r="O385" s="90">
        <v>30651.866000000002</v>
      </c>
      <c r="P385" s="102">
        <v>77.914720000000003</v>
      </c>
      <c r="Q385" s="90"/>
      <c r="R385" s="90">
        <v>89.630327390000005</v>
      </c>
      <c r="S385" s="91">
        <v>9.4313433846153857E-5</v>
      </c>
      <c r="T385" s="91">
        <f t="shared" si="6"/>
        <v>6.0044011246647574E-4</v>
      </c>
      <c r="U385" s="91">
        <f>R385/'סכום נכסי הקרן'!$C$42</f>
        <v>1.1251366079350094E-4</v>
      </c>
    </row>
    <row r="386" spans="2:21">
      <c r="B386" s="86" t="s">
        <v>1200</v>
      </c>
      <c r="C386" s="87" t="s">
        <v>1201</v>
      </c>
      <c r="D386" s="88" t="s">
        <v>29</v>
      </c>
      <c r="E386" s="88" t="s">
        <v>908</v>
      </c>
      <c r="F386" s="87"/>
      <c r="G386" s="88" t="s">
        <v>996</v>
      </c>
      <c r="H386" s="87" t="s">
        <v>1190</v>
      </c>
      <c r="I386" s="87" t="s">
        <v>957</v>
      </c>
      <c r="J386" s="101"/>
      <c r="K386" s="90">
        <v>6.3699999999867769</v>
      </c>
      <c r="L386" s="88" t="s">
        <v>128</v>
      </c>
      <c r="M386" s="89">
        <v>4.2500000000000003E-2</v>
      </c>
      <c r="N386" s="89">
        <v>7.4999999999841638E-2</v>
      </c>
      <c r="O386" s="90">
        <v>87576.76</v>
      </c>
      <c r="P386" s="102">
        <v>81.966859999999997</v>
      </c>
      <c r="Q386" s="90"/>
      <c r="R386" s="90">
        <v>252.60761878200003</v>
      </c>
      <c r="S386" s="91">
        <v>2.1894189999999998E-4</v>
      </c>
      <c r="T386" s="91">
        <f t="shared" si="6"/>
        <v>1.6922368962391527E-3</v>
      </c>
      <c r="U386" s="91">
        <f>R386/'סכום נכסי הקרן'!$C$42</f>
        <v>3.1710034718296647E-4</v>
      </c>
    </row>
    <row r="387" spans="2:21">
      <c r="B387" s="86" t="s">
        <v>1202</v>
      </c>
      <c r="C387" s="87" t="s">
        <v>1203</v>
      </c>
      <c r="D387" s="88" t="s">
        <v>29</v>
      </c>
      <c r="E387" s="88" t="s">
        <v>908</v>
      </c>
      <c r="F387" s="87"/>
      <c r="G387" s="88" t="s">
        <v>1089</v>
      </c>
      <c r="H387" s="87" t="s">
        <v>1193</v>
      </c>
      <c r="I387" s="87" t="s">
        <v>910</v>
      </c>
      <c r="J387" s="101"/>
      <c r="K387" s="90">
        <v>2.76</v>
      </c>
      <c r="L387" s="88" t="s">
        <v>131</v>
      </c>
      <c r="M387" s="89">
        <v>0.06</v>
      </c>
      <c r="N387" s="89">
        <v>9.7199999999975251E-2</v>
      </c>
      <c r="O387" s="90">
        <v>103778.46060000001</v>
      </c>
      <c r="P387" s="102">
        <v>91.829329999999999</v>
      </c>
      <c r="Q387" s="90"/>
      <c r="R387" s="90">
        <v>403.83933274999998</v>
      </c>
      <c r="S387" s="91">
        <v>8.3022768480000005E-5</v>
      </c>
      <c r="T387" s="91">
        <f t="shared" si="6"/>
        <v>2.7053491986000484E-3</v>
      </c>
      <c r="U387" s="91">
        <f>R387/'סכום נכסי הקרן'!$C$42</f>
        <v>5.0694271708279714E-4</v>
      </c>
    </row>
    <row r="388" spans="2:21">
      <c r="B388" s="86" t="s">
        <v>1204</v>
      </c>
      <c r="C388" s="87" t="s">
        <v>1205</v>
      </c>
      <c r="D388" s="88" t="s">
        <v>29</v>
      </c>
      <c r="E388" s="88" t="s">
        <v>908</v>
      </c>
      <c r="F388" s="87"/>
      <c r="G388" s="88" t="s">
        <v>1089</v>
      </c>
      <c r="H388" s="87" t="s">
        <v>1193</v>
      </c>
      <c r="I388" s="87" t="s">
        <v>910</v>
      </c>
      <c r="J388" s="101"/>
      <c r="K388" s="90">
        <v>2.7599999999956664</v>
      </c>
      <c r="L388" s="88" t="s">
        <v>130</v>
      </c>
      <c r="M388" s="89">
        <v>0.05</v>
      </c>
      <c r="N388" s="89">
        <v>8.2699999999833643E-2</v>
      </c>
      <c r="O388" s="90">
        <v>43788.38</v>
      </c>
      <c r="P388" s="102">
        <v>95.466629999999995</v>
      </c>
      <c r="Q388" s="90"/>
      <c r="R388" s="90">
        <v>156.887750243</v>
      </c>
      <c r="S388" s="91">
        <v>4.3788379999999994E-5</v>
      </c>
      <c r="T388" s="91">
        <f t="shared" si="6"/>
        <v>1.0510025026532403E-3</v>
      </c>
      <c r="U388" s="91">
        <f>R388/'סכום נכסי הקרן'!$C$42</f>
        <v>1.9694243709150863E-4</v>
      </c>
    </row>
    <row r="389" spans="2:21">
      <c r="B389" s="86" t="s">
        <v>1206</v>
      </c>
      <c r="C389" s="87" t="s">
        <v>1207</v>
      </c>
      <c r="D389" s="88" t="s">
        <v>29</v>
      </c>
      <c r="E389" s="88" t="s">
        <v>908</v>
      </c>
      <c r="F389" s="87"/>
      <c r="G389" s="88" t="s">
        <v>1111</v>
      </c>
      <c r="H389" s="87" t="s">
        <v>1190</v>
      </c>
      <c r="I389" s="87" t="s">
        <v>957</v>
      </c>
      <c r="J389" s="101"/>
      <c r="K389" s="90">
        <v>6.6900000000063233</v>
      </c>
      <c r="L389" s="88" t="s">
        <v>128</v>
      </c>
      <c r="M389" s="89">
        <v>5.1249999999999997E-2</v>
      </c>
      <c r="N389" s="89">
        <v>7.220000000005633E-2</v>
      </c>
      <c r="O389" s="90">
        <v>131365.14000000001</v>
      </c>
      <c r="P389" s="102">
        <v>87.559169999999995</v>
      </c>
      <c r="Q389" s="90"/>
      <c r="R389" s="90">
        <v>404.76319877600002</v>
      </c>
      <c r="S389" s="91">
        <v>6.5682570000000012E-5</v>
      </c>
      <c r="T389" s="91">
        <f t="shared" si="6"/>
        <v>2.7115382446150395E-3</v>
      </c>
      <c r="U389" s="91">
        <f>R389/'סכום נכסי הקרן'!$C$42</f>
        <v>5.0810245343203202E-4</v>
      </c>
    </row>
    <row r="390" spans="2:21">
      <c r="B390" s="86" t="s">
        <v>1208</v>
      </c>
      <c r="C390" s="87" t="s">
        <v>1209</v>
      </c>
      <c r="D390" s="88" t="s">
        <v>29</v>
      </c>
      <c r="E390" s="88" t="s">
        <v>908</v>
      </c>
      <c r="F390" s="87"/>
      <c r="G390" s="88" t="s">
        <v>695</v>
      </c>
      <c r="H390" s="87" t="s">
        <v>678</v>
      </c>
      <c r="I390" s="87"/>
      <c r="J390" s="101"/>
      <c r="K390" s="90">
        <v>4.2800000000013645</v>
      </c>
      <c r="L390" s="88" t="s">
        <v>128</v>
      </c>
      <c r="M390" s="89">
        <v>2.5000000000000001E-2</v>
      </c>
      <c r="N390" s="89">
        <v>-1.0900000000002172E-2</v>
      </c>
      <c r="O390" s="90">
        <v>78047.392500000002</v>
      </c>
      <c r="P390" s="102">
        <v>117.39283</v>
      </c>
      <c r="Q390" s="90"/>
      <c r="R390" s="90">
        <v>322.41797777699998</v>
      </c>
      <c r="S390" s="91">
        <v>1.8097946086956522E-4</v>
      </c>
      <c r="T390" s="91">
        <f t="shared" si="6"/>
        <v>2.159901592184015E-3</v>
      </c>
      <c r="U390" s="91">
        <f>R390/'סכום נכסי הקרן'!$C$42</f>
        <v>4.0473384446630103E-4</v>
      </c>
    </row>
    <row r="391" spans="2:21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</row>
    <row r="392" spans="2:21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</row>
    <row r="393" spans="2:21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</row>
    <row r="394" spans="2:21">
      <c r="B394" s="95" t="s">
        <v>215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4"/>
      <c r="M394" s="94"/>
      <c r="N394" s="94"/>
      <c r="O394" s="94"/>
      <c r="P394" s="94"/>
      <c r="Q394" s="94"/>
      <c r="R394" s="94"/>
      <c r="S394" s="94"/>
      <c r="T394" s="94"/>
      <c r="U394" s="94"/>
    </row>
    <row r="395" spans="2:21">
      <c r="B395" s="95" t="s">
        <v>109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4"/>
      <c r="M395" s="94"/>
      <c r="N395" s="94"/>
      <c r="O395" s="94"/>
      <c r="P395" s="94"/>
      <c r="Q395" s="94"/>
      <c r="R395" s="94"/>
      <c r="S395" s="94"/>
      <c r="T395" s="94"/>
      <c r="U395" s="94"/>
    </row>
    <row r="396" spans="2:21">
      <c r="B396" s="95" t="s">
        <v>198</v>
      </c>
      <c r="C396" s="105"/>
      <c r="D396" s="105"/>
      <c r="E396" s="105"/>
      <c r="F396" s="105"/>
      <c r="G396" s="105"/>
      <c r="H396" s="105"/>
      <c r="I396" s="105"/>
      <c r="J396" s="105"/>
      <c r="K396" s="105"/>
      <c r="L396" s="94"/>
      <c r="M396" s="94"/>
      <c r="N396" s="94"/>
      <c r="O396" s="94"/>
      <c r="P396" s="94"/>
      <c r="Q396" s="94"/>
      <c r="R396" s="94"/>
      <c r="S396" s="94"/>
      <c r="T396" s="94"/>
      <c r="U396" s="94"/>
    </row>
    <row r="397" spans="2:21">
      <c r="B397" s="95" t="s">
        <v>206</v>
      </c>
      <c r="C397" s="105"/>
      <c r="D397" s="105"/>
      <c r="E397" s="105"/>
      <c r="F397" s="105"/>
      <c r="G397" s="105"/>
      <c r="H397" s="105"/>
      <c r="I397" s="105"/>
      <c r="J397" s="105"/>
      <c r="K397" s="105"/>
      <c r="L397" s="94"/>
      <c r="M397" s="94"/>
      <c r="N397" s="94"/>
      <c r="O397" s="94"/>
      <c r="P397" s="94"/>
      <c r="Q397" s="94"/>
      <c r="R397" s="94"/>
      <c r="S397" s="94"/>
      <c r="T397" s="94"/>
      <c r="U397" s="94"/>
    </row>
    <row r="398" spans="2:21">
      <c r="B398" s="144" t="s">
        <v>211</v>
      </c>
      <c r="C398" s="144"/>
      <c r="D398" s="144"/>
      <c r="E398" s="144"/>
      <c r="F398" s="144"/>
      <c r="G398" s="144"/>
      <c r="H398" s="144"/>
      <c r="I398" s="144"/>
      <c r="J398" s="144"/>
      <c r="K398" s="144"/>
      <c r="L398" s="94"/>
      <c r="M398" s="94"/>
      <c r="N398" s="94"/>
      <c r="O398" s="94"/>
      <c r="P398" s="94"/>
      <c r="Q398" s="94"/>
      <c r="R398" s="94"/>
      <c r="S398" s="94"/>
      <c r="T398" s="94"/>
      <c r="U398" s="94"/>
    </row>
    <row r="399" spans="2:21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</row>
    <row r="400" spans="2:21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</row>
    <row r="401" spans="2:21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</row>
    <row r="402" spans="2:21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</row>
    <row r="403" spans="2:21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</row>
    <row r="404" spans="2:21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</row>
    <row r="405" spans="2:21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</row>
    <row r="406" spans="2:21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</row>
    <row r="407" spans="2:21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</row>
    <row r="408" spans="2:21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</row>
    <row r="409" spans="2:21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</row>
    <row r="410" spans="2:21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</row>
    <row r="411" spans="2:21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</row>
    <row r="412" spans="2:21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</row>
    <row r="413" spans="2:21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</row>
    <row r="414" spans="2:21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</row>
    <row r="415" spans="2:21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</row>
    <row r="416" spans="2:21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</row>
    <row r="417" spans="2:21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</row>
    <row r="418" spans="2:21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</row>
    <row r="419" spans="2:21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</row>
    <row r="420" spans="2:21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</row>
    <row r="421" spans="2:21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</row>
    <row r="422" spans="2:21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</row>
    <row r="423" spans="2:21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</row>
    <row r="424" spans="2:21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</row>
    <row r="425" spans="2:21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</row>
    <row r="426" spans="2:21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</row>
    <row r="427" spans="2:21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</row>
    <row r="428" spans="2:21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</row>
    <row r="429" spans="2:21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</row>
    <row r="430" spans="2:21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</row>
    <row r="431" spans="2:21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</row>
    <row r="432" spans="2:21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</row>
    <row r="433" spans="2:21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</row>
    <row r="434" spans="2:21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</row>
    <row r="435" spans="2:21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</row>
    <row r="436" spans="2:21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</row>
    <row r="437" spans="2:21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</row>
    <row r="438" spans="2:21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</row>
    <row r="439" spans="2:21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</row>
    <row r="440" spans="2:21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</row>
    <row r="441" spans="2:21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</row>
    <row r="442" spans="2:21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</row>
    <row r="443" spans="2:21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</row>
    <row r="444" spans="2:21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</row>
    <row r="445" spans="2:21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</row>
    <row r="446" spans="2:21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</row>
    <row r="447" spans="2:21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</row>
    <row r="448" spans="2:21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</row>
    <row r="449" spans="2:21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</row>
    <row r="450" spans="2:21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</row>
    <row r="451" spans="2:21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</row>
    <row r="452" spans="2:21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</row>
    <row r="453" spans="2:21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</row>
    <row r="454" spans="2:21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</row>
    <row r="455" spans="2:21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</row>
    <row r="456" spans="2:21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</row>
    <row r="457" spans="2:21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</row>
    <row r="458" spans="2:21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</row>
    <row r="459" spans="2:21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</row>
    <row r="460" spans="2:21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</row>
    <row r="461" spans="2:21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</row>
    <row r="462" spans="2:21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</row>
    <row r="463" spans="2:21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</row>
    <row r="464" spans="2:21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</row>
    <row r="465" spans="2:21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</row>
    <row r="466" spans="2:21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</row>
    <row r="467" spans="2:21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</row>
    <row r="468" spans="2:21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</row>
    <row r="469" spans="2:21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</row>
    <row r="470" spans="2:21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</row>
    <row r="471" spans="2:21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</row>
    <row r="472" spans="2:21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</row>
    <row r="473" spans="2:21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</row>
    <row r="474" spans="2:21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</row>
    <row r="475" spans="2:21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</row>
    <row r="476" spans="2:21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</row>
    <row r="477" spans="2:21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</row>
    <row r="478" spans="2:21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</row>
    <row r="479" spans="2:21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</row>
    <row r="480" spans="2:21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</row>
    <row r="481" spans="2:21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</row>
    <row r="482" spans="2:21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</row>
    <row r="483" spans="2:21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</row>
    <row r="484" spans="2:21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</row>
    <row r="485" spans="2:21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</row>
    <row r="486" spans="2:21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</row>
    <row r="487" spans="2:21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</row>
    <row r="488" spans="2:21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</row>
    <row r="489" spans="2:21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</row>
    <row r="490" spans="2:21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</row>
    <row r="491" spans="2:21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</row>
    <row r="492" spans="2:21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</row>
    <row r="493" spans="2:21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</row>
    <row r="494" spans="2:21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</row>
    <row r="495" spans="2:21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</row>
    <row r="496" spans="2:21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</row>
    <row r="497" spans="2:21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</row>
    <row r="498" spans="2:21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</row>
    <row r="499" spans="2:21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</row>
    <row r="500" spans="2:21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</row>
    <row r="501" spans="2:21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</row>
    <row r="502" spans="2:21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</row>
    <row r="503" spans="2:21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</row>
    <row r="504" spans="2:21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</row>
    <row r="505" spans="2:21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</row>
    <row r="506" spans="2:21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</row>
    <row r="507" spans="2:21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</row>
    <row r="508" spans="2:21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</row>
    <row r="509" spans="2:21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</row>
    <row r="510" spans="2:21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</row>
    <row r="511" spans="2:21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</row>
    <row r="512" spans="2:21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</row>
    <row r="513" spans="2:21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</row>
    <row r="514" spans="2:21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</row>
    <row r="515" spans="2:21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</row>
    <row r="516" spans="2:21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</row>
    <row r="517" spans="2:21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</row>
    <row r="518" spans="2:21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</row>
    <row r="519" spans="2:21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</row>
    <row r="520" spans="2:21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</row>
    <row r="521" spans="2:21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</row>
    <row r="522" spans="2:21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</row>
    <row r="523" spans="2:21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</row>
    <row r="524" spans="2:21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</row>
    <row r="525" spans="2:21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</row>
    <row r="526" spans="2:21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</row>
    <row r="527" spans="2:21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</row>
    <row r="528" spans="2:21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</row>
    <row r="529" spans="2:21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</row>
    <row r="530" spans="2:21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</row>
    <row r="531" spans="2:21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</row>
    <row r="532" spans="2:21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</row>
    <row r="533" spans="2:21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</row>
    <row r="534" spans="2:21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</row>
    <row r="535" spans="2:21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</row>
    <row r="536" spans="2:21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</row>
    <row r="537" spans="2:21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</row>
    <row r="538" spans="2:21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</row>
    <row r="539" spans="2:21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</row>
    <row r="540" spans="2:21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</row>
    <row r="541" spans="2:21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</row>
    <row r="542" spans="2:21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</row>
    <row r="543" spans="2:21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</row>
    <row r="544" spans="2:21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</row>
    <row r="545" spans="2:21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</row>
    <row r="546" spans="2:21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</row>
    <row r="547" spans="2:21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</row>
    <row r="548" spans="2:21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</row>
    <row r="549" spans="2:21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</row>
    <row r="550" spans="2:21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</row>
    <row r="551" spans="2:21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</row>
    <row r="552" spans="2:21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</row>
    <row r="553" spans="2:21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</row>
    <row r="554" spans="2:21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</row>
    <row r="555" spans="2:21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</row>
    <row r="556" spans="2:21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</row>
    <row r="557" spans="2:21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</row>
    <row r="558" spans="2:21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</row>
    <row r="559" spans="2:21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</row>
    <row r="560" spans="2:21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</row>
    <row r="561" spans="2:21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</row>
    <row r="562" spans="2:21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</row>
    <row r="563" spans="2:21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</row>
    <row r="564" spans="2:21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</row>
    <row r="565" spans="2:21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</row>
    <row r="566" spans="2:21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</row>
    <row r="567" spans="2:21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</row>
    <row r="568" spans="2:21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</row>
    <row r="569" spans="2:21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</row>
    <row r="570" spans="2:21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</row>
    <row r="571" spans="2:21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</row>
    <row r="572" spans="2:21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</row>
    <row r="573" spans="2:21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</row>
    <row r="574" spans="2:21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</row>
    <row r="575" spans="2:21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</row>
    <row r="576" spans="2:21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</row>
    <row r="577" spans="2:21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</row>
    <row r="578" spans="2:21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</row>
    <row r="579" spans="2:21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</row>
    <row r="580" spans="2:21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</row>
    <row r="581" spans="2:21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</row>
    <row r="582" spans="2:21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</row>
    <row r="583" spans="2:21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</row>
    <row r="584" spans="2:21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</row>
    <row r="585" spans="2:21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</row>
    <row r="586" spans="2:21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</row>
    <row r="587" spans="2:21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</row>
    <row r="588" spans="2:21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</row>
    <row r="589" spans="2:21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</row>
    <row r="590" spans="2:21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</row>
    <row r="591" spans="2:21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</row>
    <row r="592" spans="2:21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</row>
    <row r="593" spans="2:21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</row>
    <row r="594" spans="2:21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</row>
    <row r="595" spans="2:21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</row>
    <row r="596" spans="2:21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</row>
    <row r="597" spans="2:21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</row>
    <row r="598" spans="2:21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</row>
    <row r="599" spans="2:21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</row>
    <row r="600" spans="2:21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</row>
    <row r="601" spans="2:21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</row>
    <row r="602" spans="2:21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</row>
    <row r="603" spans="2:21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</row>
    <row r="604" spans="2:21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</row>
    <row r="605" spans="2:21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</row>
    <row r="606" spans="2:21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</row>
    <row r="607" spans="2:21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</row>
    <row r="608" spans="2:21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</row>
    <row r="609" spans="2:21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</row>
    <row r="610" spans="2:21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</row>
    <row r="611" spans="2:21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</row>
    <row r="612" spans="2:21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</row>
    <row r="613" spans="2:21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</row>
    <row r="614" spans="2:21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</row>
    <row r="615" spans="2:21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</row>
    <row r="616" spans="2:21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</row>
    <row r="617" spans="2:21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</row>
    <row r="618" spans="2:21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</row>
    <row r="619" spans="2:21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</row>
    <row r="620" spans="2:21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</row>
    <row r="621" spans="2:21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</row>
    <row r="622" spans="2:21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</row>
    <row r="623" spans="2:21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</row>
    <row r="624" spans="2:21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</row>
    <row r="625" spans="2:21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</row>
    <row r="626" spans="2:21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</row>
    <row r="627" spans="2:21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</row>
    <row r="628" spans="2:21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</row>
    <row r="629" spans="2:21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</row>
    <row r="630" spans="2:21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</row>
    <row r="631" spans="2:21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</row>
    <row r="632" spans="2:21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</row>
    <row r="633" spans="2:21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</row>
    <row r="634" spans="2:21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</row>
    <row r="635" spans="2:21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</row>
    <row r="636" spans="2:21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</row>
    <row r="637" spans="2:21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</row>
    <row r="638" spans="2:21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</row>
    <row r="639" spans="2:21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</row>
    <row r="640" spans="2:21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</row>
    <row r="641" spans="2:21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</row>
    <row r="642" spans="2:21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</row>
    <row r="643" spans="2:21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</row>
    <row r="644" spans="2:21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</row>
    <row r="645" spans="2:21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</row>
    <row r="646" spans="2:21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</row>
    <row r="647" spans="2:21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</row>
    <row r="648" spans="2:21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</row>
    <row r="649" spans="2:21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</row>
    <row r="650" spans="2:21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</row>
    <row r="651" spans="2:21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</row>
    <row r="652" spans="2:21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</row>
    <row r="653" spans="2:21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</row>
    <row r="654" spans="2:21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</row>
    <row r="655" spans="2:21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</row>
    <row r="656" spans="2:21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</row>
    <row r="657" spans="2:21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</row>
    <row r="658" spans="2:21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</row>
    <row r="659" spans="2:21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</row>
    <row r="660" spans="2:21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</row>
    <row r="661" spans="2:21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</row>
    <row r="662" spans="2:21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</row>
    <row r="663" spans="2:21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</row>
    <row r="664" spans="2:21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</row>
    <row r="665" spans="2:21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</row>
    <row r="666" spans="2:21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</row>
    <row r="667" spans="2:21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</row>
    <row r="668" spans="2:21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</row>
    <row r="669" spans="2:21"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</row>
    <row r="670" spans="2:21"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</row>
    <row r="671" spans="2:21"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</row>
    <row r="672" spans="2:21"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</row>
    <row r="673" spans="2:21"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</row>
    <row r="674" spans="2:21"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</row>
    <row r="675" spans="2:21"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</row>
    <row r="676" spans="2:21"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</row>
    <row r="677" spans="2:21"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</row>
    <row r="678" spans="2:21"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</row>
    <row r="679" spans="2:21"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</row>
    <row r="680" spans="2:21"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</row>
    <row r="681" spans="2:21"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</row>
    <row r="682" spans="2:21"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</row>
    <row r="683" spans="2:21"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</row>
    <row r="684" spans="2:21"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</row>
    <row r="685" spans="2:21"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</row>
    <row r="686" spans="2:21"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</row>
    <row r="687" spans="2:21"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</row>
    <row r="688" spans="2:21"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</row>
    <row r="689" spans="2:21"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</row>
    <row r="690" spans="2:21"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</row>
    <row r="691" spans="2:21"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</row>
    <row r="692" spans="2:21"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</row>
    <row r="693" spans="2:21"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</row>
    <row r="694" spans="2:21"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</row>
    <row r="695" spans="2:21"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</row>
    <row r="696" spans="2:21"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</row>
    <row r="697" spans="2:21"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</row>
    <row r="698" spans="2:21"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</row>
    <row r="699" spans="2:21"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</row>
    <row r="700" spans="2:21"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</row>
    <row r="701" spans="2:21"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</row>
    <row r="702" spans="2:21"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</row>
    <row r="703" spans="2:21"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</row>
    <row r="704" spans="2:21"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</row>
    <row r="705" spans="2:21"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</row>
    <row r="706" spans="2:21"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</row>
    <row r="707" spans="2:21"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</row>
    <row r="708" spans="2:21"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</row>
    <row r="709" spans="2:21"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</row>
    <row r="710" spans="2:21"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</row>
    <row r="711" spans="2:21"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</row>
    <row r="712" spans="2:21"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</row>
    <row r="713" spans="2:21"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</row>
    <row r="714" spans="2:21"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</row>
    <row r="715" spans="2:21"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</row>
    <row r="716" spans="2:21"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</row>
    <row r="717" spans="2:21"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</row>
    <row r="718" spans="2:21"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</row>
    <row r="719" spans="2:21"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</row>
    <row r="720" spans="2:21"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</row>
    <row r="721" spans="2:21"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</row>
    <row r="722" spans="2:21"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</row>
    <row r="723" spans="2:21"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</row>
    <row r="724" spans="2:21"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</row>
    <row r="725" spans="2:21"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</row>
    <row r="726" spans="2:21"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</row>
    <row r="727" spans="2:21"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</row>
    <row r="728" spans="2:21"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</row>
    <row r="729" spans="2:21"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</row>
    <row r="730" spans="2:21"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</row>
    <row r="731" spans="2:21"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</row>
    <row r="732" spans="2:21"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</row>
    <row r="733" spans="2:21"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</row>
    <row r="734" spans="2:21">
      <c r="B734" s="1"/>
      <c r="C734" s="1"/>
      <c r="D734" s="1"/>
      <c r="E734" s="1"/>
      <c r="F734" s="1"/>
    </row>
    <row r="735" spans="2:21">
      <c r="B735" s="1"/>
      <c r="C735" s="1"/>
      <c r="D735" s="1"/>
      <c r="E735" s="1"/>
      <c r="F735" s="1"/>
    </row>
    <row r="736" spans="2:21">
      <c r="B736" s="1"/>
      <c r="C736" s="1"/>
      <c r="D736" s="1"/>
      <c r="E736" s="1"/>
      <c r="F736" s="1"/>
    </row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pans="3:6" s="1" customFormat="1"/>
    <row r="818" spans="3:6" s="1" customFormat="1"/>
    <row r="819" spans="3:6" s="1" customFormat="1"/>
    <row r="820" spans="3:6" s="1" customFormat="1"/>
    <row r="821" spans="3:6" s="1" customFormat="1"/>
    <row r="822" spans="3:6" s="1" customFormat="1"/>
    <row r="823" spans="3:6" s="1" customFormat="1"/>
    <row r="824" spans="3:6" s="1" customFormat="1"/>
    <row r="825" spans="3:6" s="1" customFormat="1"/>
    <row r="826" spans="3:6" s="1" customFormat="1"/>
    <row r="827" spans="3:6" s="1" customFormat="1"/>
    <row r="828" spans="3:6" s="1" customFormat="1"/>
    <row r="829" spans="3:6" s="1" customFormat="1"/>
    <row r="830" spans="3:6" s="1" customFormat="1">
      <c r="C830" s="2"/>
      <c r="D830" s="2"/>
      <c r="E830" s="2"/>
      <c r="F830" s="2"/>
    </row>
  </sheetData>
  <sheetProtection sheet="1" objects="1" scenarios="1"/>
  <mergeCells count="3">
    <mergeCell ref="B6:U6"/>
    <mergeCell ref="B7:U7"/>
    <mergeCell ref="B398:K398"/>
  </mergeCells>
  <phoneticPr fontId="4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6 B398"/>
    <dataValidation type="list" allowBlank="1" showInputMessage="1" showErrorMessage="1" sqref="G555:G827">
      <formula1>#REF!</formula1>
    </dataValidation>
    <dataValidation type="list" allowBlank="1" showInputMessage="1" showErrorMessage="1" sqref="I12:I35 I37:I827 L12:L827 G12:G35 G37:G554 E12:E35 E37:E821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36.42578125" style="2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3.140625" style="1" bestFit="1" customWidth="1"/>
    <col min="10" max="10" width="10.7109375" style="1" bestFit="1" customWidth="1"/>
    <col min="11" max="11" width="9.7109375" style="1" bestFit="1" customWidth="1"/>
    <col min="12" max="12" width="11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142</v>
      </c>
      <c r="C1" s="46" t="s" vm="1">
        <v>224</v>
      </c>
    </row>
    <row r="2" spans="2:15">
      <c r="B2" s="46" t="s">
        <v>141</v>
      </c>
      <c r="C2" s="46" t="s">
        <v>225</v>
      </c>
    </row>
    <row r="3" spans="2:15">
      <c r="B3" s="46" t="s">
        <v>143</v>
      </c>
      <c r="C3" s="46" t="s">
        <v>226</v>
      </c>
    </row>
    <row r="4" spans="2:15">
      <c r="B4" s="46" t="s">
        <v>144</v>
      </c>
      <c r="C4" s="46">
        <v>2145</v>
      </c>
    </row>
    <row r="6" spans="2:15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89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112</v>
      </c>
      <c r="C8" s="29" t="s">
        <v>46</v>
      </c>
      <c r="D8" s="29" t="s">
        <v>116</v>
      </c>
      <c r="E8" s="29" t="s">
        <v>185</v>
      </c>
      <c r="F8" s="29" t="s">
        <v>114</v>
      </c>
      <c r="G8" s="29" t="s">
        <v>66</v>
      </c>
      <c r="H8" s="29" t="s">
        <v>100</v>
      </c>
      <c r="I8" s="12" t="s">
        <v>200</v>
      </c>
      <c r="J8" s="12" t="s">
        <v>199</v>
      </c>
      <c r="K8" s="29" t="s">
        <v>214</v>
      </c>
      <c r="L8" s="12" t="s">
        <v>62</v>
      </c>
      <c r="M8" s="12" t="s">
        <v>59</v>
      </c>
      <c r="N8" s="12" t="s">
        <v>145</v>
      </c>
      <c r="O8" s="13" t="s">
        <v>147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207</v>
      </c>
      <c r="J9" s="15"/>
      <c r="K9" s="15" t="s">
        <v>203</v>
      </c>
      <c r="L9" s="15" t="s">
        <v>203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39.094973292000006</v>
      </c>
      <c r="L11" s="77">
        <f>L12+L180</f>
        <v>121899.116727154</v>
      </c>
      <c r="M11" s="78"/>
      <c r="N11" s="78">
        <f t="shared" ref="N11:N44" si="0">IFERROR(L11/$L$11,0)</f>
        <v>1</v>
      </c>
      <c r="O11" s="78">
        <f>L11/'סכום נכסי הקרן'!$C$42</f>
        <v>0.15302092795877248</v>
      </c>
    </row>
    <row r="12" spans="2:15">
      <c r="B12" s="79" t="s">
        <v>194</v>
      </c>
      <c r="C12" s="80"/>
      <c r="D12" s="81"/>
      <c r="E12" s="81"/>
      <c r="F12" s="80"/>
      <c r="G12" s="81"/>
      <c r="H12" s="81"/>
      <c r="I12" s="83"/>
      <c r="J12" s="100"/>
      <c r="K12" s="83">
        <v>36.783839927999999</v>
      </c>
      <c r="L12" s="83">
        <f>L13+L46+L110</f>
        <v>97522.699703841005</v>
      </c>
      <c r="M12" s="84"/>
      <c r="N12" s="84">
        <f t="shared" si="0"/>
        <v>0.80002794378014586</v>
      </c>
      <c r="O12" s="84">
        <f>L12/'סכום נכסי הקרן'!$C$42</f>
        <v>0.12242101835018659</v>
      </c>
    </row>
    <row r="13" spans="2:15">
      <c r="B13" s="85" t="s">
        <v>1211</v>
      </c>
      <c r="C13" s="80"/>
      <c r="D13" s="81"/>
      <c r="E13" s="81"/>
      <c r="F13" s="80"/>
      <c r="G13" s="81"/>
      <c r="H13" s="81"/>
      <c r="I13" s="83"/>
      <c r="J13" s="100"/>
      <c r="K13" s="83">
        <v>29.653102191999999</v>
      </c>
      <c r="L13" s="83">
        <f>SUM(L14:L44)</f>
        <v>59624.599307779012</v>
      </c>
      <c r="M13" s="84"/>
      <c r="N13" s="84">
        <f t="shared" si="0"/>
        <v>0.48913069190842756</v>
      </c>
      <c r="O13" s="84">
        <f>L13/'סכום נכסי הקרן'!$C$42</f>
        <v>7.4847232368944028E-2</v>
      </c>
    </row>
    <row r="14" spans="2:15">
      <c r="B14" s="86" t="s">
        <v>1212</v>
      </c>
      <c r="C14" s="87" t="s">
        <v>1213</v>
      </c>
      <c r="D14" s="88" t="s">
        <v>117</v>
      </c>
      <c r="E14" s="88" t="s">
        <v>304</v>
      </c>
      <c r="F14" s="87" t="s">
        <v>653</v>
      </c>
      <c r="G14" s="88" t="s">
        <v>356</v>
      </c>
      <c r="H14" s="88" t="s">
        <v>129</v>
      </c>
      <c r="I14" s="90">
        <v>61342.525973000003</v>
      </c>
      <c r="J14" s="102">
        <v>3920</v>
      </c>
      <c r="K14" s="90"/>
      <c r="L14" s="90">
        <v>2404.6270181359996</v>
      </c>
      <c r="M14" s="91">
        <v>2.7334320688043986E-4</v>
      </c>
      <c r="N14" s="91">
        <f t="shared" si="0"/>
        <v>1.9726369498790221E-2</v>
      </c>
      <c r="O14" s="91">
        <f>L14/'סכום נכסי הקרן'!$C$42</f>
        <v>3.0185473659625054E-3</v>
      </c>
    </row>
    <row r="15" spans="2:15">
      <c r="B15" s="86" t="s">
        <v>1214</v>
      </c>
      <c r="C15" s="87" t="s">
        <v>1215</v>
      </c>
      <c r="D15" s="88" t="s">
        <v>117</v>
      </c>
      <c r="E15" s="88" t="s">
        <v>304</v>
      </c>
      <c r="F15" s="87" t="s">
        <v>1210</v>
      </c>
      <c r="G15" s="88" t="s">
        <v>695</v>
      </c>
      <c r="H15" s="88" t="s">
        <v>129</v>
      </c>
      <c r="I15" s="90">
        <v>6798.2613300000003</v>
      </c>
      <c r="J15" s="102">
        <v>30960</v>
      </c>
      <c r="K15" s="90"/>
      <c r="L15" s="90">
        <v>2104.7417102560003</v>
      </c>
      <c r="M15" s="91">
        <v>1.2129413782523797E-4</v>
      </c>
      <c r="N15" s="91">
        <f t="shared" si="0"/>
        <v>1.7266258909545914E-2</v>
      </c>
      <c r="O15" s="91">
        <f>L15/'סכום נכסי הקרן'!$C$42</f>
        <v>2.6420989607151392E-3</v>
      </c>
    </row>
    <row r="16" spans="2:15">
      <c r="B16" s="86" t="s">
        <v>1216</v>
      </c>
      <c r="C16" s="87" t="s">
        <v>1217</v>
      </c>
      <c r="D16" s="88" t="s">
        <v>117</v>
      </c>
      <c r="E16" s="88" t="s">
        <v>304</v>
      </c>
      <c r="F16" s="87" t="s">
        <v>718</v>
      </c>
      <c r="G16" s="88" t="s">
        <v>500</v>
      </c>
      <c r="H16" s="88" t="s">
        <v>129</v>
      </c>
      <c r="I16" s="90">
        <v>209744.777038</v>
      </c>
      <c r="J16" s="102">
        <v>2545</v>
      </c>
      <c r="K16" s="90"/>
      <c r="L16" s="90">
        <v>5338.0045756099998</v>
      </c>
      <c r="M16" s="91">
        <v>1.6270054342023754E-4</v>
      </c>
      <c r="N16" s="91">
        <f t="shared" si="0"/>
        <v>4.3790346631945011E-2</v>
      </c>
      <c r="O16" s="91">
        <f>L16/'סכום נכסי הקרן'!$C$42</f>
        <v>6.700839477256533E-3</v>
      </c>
    </row>
    <row r="17" spans="2:15">
      <c r="B17" s="86" t="s">
        <v>1218</v>
      </c>
      <c r="C17" s="87" t="s">
        <v>1219</v>
      </c>
      <c r="D17" s="88" t="s">
        <v>117</v>
      </c>
      <c r="E17" s="88" t="s">
        <v>304</v>
      </c>
      <c r="F17" s="87" t="s">
        <v>890</v>
      </c>
      <c r="G17" s="88" t="s">
        <v>715</v>
      </c>
      <c r="H17" s="88" t="s">
        <v>129</v>
      </c>
      <c r="I17" s="90">
        <v>4797.3140370000001</v>
      </c>
      <c r="J17" s="102">
        <v>57240</v>
      </c>
      <c r="K17" s="90">
        <v>8.4408740929999997</v>
      </c>
      <c r="L17" s="90">
        <v>2754.423428609</v>
      </c>
      <c r="M17" s="91">
        <v>1.0818355924559796E-4</v>
      </c>
      <c r="N17" s="91">
        <f t="shared" si="0"/>
        <v>2.2595926062156858E-2</v>
      </c>
      <c r="O17" s="91">
        <f>L17/'סכום נכסי הקרן'!$C$42</f>
        <v>3.4576495741190541E-3</v>
      </c>
    </row>
    <row r="18" spans="2:15">
      <c r="B18" s="86" t="s">
        <v>1220</v>
      </c>
      <c r="C18" s="87" t="s">
        <v>1221</v>
      </c>
      <c r="D18" s="88" t="s">
        <v>117</v>
      </c>
      <c r="E18" s="88" t="s">
        <v>304</v>
      </c>
      <c r="F18" s="87" t="s">
        <v>794</v>
      </c>
      <c r="G18" s="88" t="s">
        <v>596</v>
      </c>
      <c r="H18" s="88" t="s">
        <v>129</v>
      </c>
      <c r="I18" s="90">
        <v>1270.5674019999999</v>
      </c>
      <c r="J18" s="102">
        <v>190000</v>
      </c>
      <c r="K18" s="90"/>
      <c r="L18" s="90">
        <v>2414.0780635719998</v>
      </c>
      <c r="M18" s="91">
        <v>3.3108437265640919E-4</v>
      </c>
      <c r="N18" s="91">
        <f t="shared" si="0"/>
        <v>1.9803901196227821E-2</v>
      </c>
      <c r="O18" s="91">
        <f>L18/'סכום נכסי הקרן'!$C$42</f>
        <v>3.0304113382506256E-3</v>
      </c>
    </row>
    <row r="19" spans="2:15">
      <c r="B19" s="86" t="s">
        <v>1222</v>
      </c>
      <c r="C19" s="87" t="s">
        <v>1223</v>
      </c>
      <c r="D19" s="88" t="s">
        <v>117</v>
      </c>
      <c r="E19" s="88" t="s">
        <v>304</v>
      </c>
      <c r="F19" s="87" t="s">
        <v>387</v>
      </c>
      <c r="G19" s="88" t="s">
        <v>338</v>
      </c>
      <c r="H19" s="88" t="s">
        <v>129</v>
      </c>
      <c r="I19" s="90">
        <v>56359.671368000003</v>
      </c>
      <c r="J19" s="102">
        <v>2065</v>
      </c>
      <c r="K19" s="90"/>
      <c r="L19" s="90">
        <v>1163.8272137519998</v>
      </c>
      <c r="M19" s="91">
        <v>1.1995506155813165E-4</v>
      </c>
      <c r="N19" s="91">
        <f t="shared" si="0"/>
        <v>9.5474622376221698E-3</v>
      </c>
      <c r="O19" s="91">
        <f>L19/'סכום נכסי הקרן'!$C$42</f>
        <v>1.4609615312522828E-3</v>
      </c>
    </row>
    <row r="20" spans="2:15">
      <c r="B20" s="86" t="s">
        <v>1224</v>
      </c>
      <c r="C20" s="87" t="s">
        <v>1225</v>
      </c>
      <c r="D20" s="88" t="s">
        <v>117</v>
      </c>
      <c r="E20" s="88" t="s">
        <v>304</v>
      </c>
      <c r="F20" s="87" t="s">
        <v>1226</v>
      </c>
      <c r="G20" s="88" t="s">
        <v>123</v>
      </c>
      <c r="H20" s="88" t="s">
        <v>129</v>
      </c>
      <c r="I20" s="90">
        <v>4140.7941600000004</v>
      </c>
      <c r="J20" s="102">
        <v>5612</v>
      </c>
      <c r="K20" s="90"/>
      <c r="L20" s="90">
        <v>232.38136828399999</v>
      </c>
      <c r="M20" s="91">
        <v>2.3382506348234067E-5</v>
      </c>
      <c r="N20" s="91">
        <f t="shared" si="0"/>
        <v>1.906341690761695E-3</v>
      </c>
      <c r="O20" s="91">
        <f>L20/'סכום נכסי הקרן'!$C$42</f>
        <v>2.9171017452684988E-4</v>
      </c>
    </row>
    <row r="21" spans="2:15">
      <c r="B21" s="86" t="s">
        <v>1227</v>
      </c>
      <c r="C21" s="87" t="s">
        <v>1228</v>
      </c>
      <c r="D21" s="88" t="s">
        <v>117</v>
      </c>
      <c r="E21" s="88" t="s">
        <v>304</v>
      </c>
      <c r="F21" s="87" t="s">
        <v>840</v>
      </c>
      <c r="G21" s="88" t="s">
        <v>695</v>
      </c>
      <c r="H21" s="88" t="s">
        <v>129</v>
      </c>
      <c r="I21" s="90">
        <v>140638.67675300001</v>
      </c>
      <c r="J21" s="102">
        <v>1108</v>
      </c>
      <c r="K21" s="90"/>
      <c r="L21" s="90">
        <v>1558.2765384209999</v>
      </c>
      <c r="M21" s="91">
        <v>2.5672942408031332E-4</v>
      </c>
      <c r="N21" s="91">
        <f t="shared" si="0"/>
        <v>1.2783329200890602E-2</v>
      </c>
      <c r="O21" s="91">
        <f>L21/'סכום נכסי הקרן'!$C$42</f>
        <v>1.9561168967227537E-3</v>
      </c>
    </row>
    <row r="22" spans="2:15">
      <c r="B22" s="86" t="s">
        <v>1229</v>
      </c>
      <c r="C22" s="87" t="s">
        <v>1230</v>
      </c>
      <c r="D22" s="88" t="s">
        <v>117</v>
      </c>
      <c r="E22" s="88" t="s">
        <v>304</v>
      </c>
      <c r="F22" s="87" t="s">
        <v>395</v>
      </c>
      <c r="G22" s="88" t="s">
        <v>338</v>
      </c>
      <c r="H22" s="88" t="s">
        <v>129</v>
      </c>
      <c r="I22" s="90">
        <v>14903.914557</v>
      </c>
      <c r="J22" s="102">
        <v>5626</v>
      </c>
      <c r="K22" s="90"/>
      <c r="L22" s="90">
        <v>838.49423296999998</v>
      </c>
      <c r="M22" s="91">
        <v>1.1996668343344299E-4</v>
      </c>
      <c r="N22" s="91">
        <f t="shared" si="0"/>
        <v>6.8785915393201422E-3</v>
      </c>
      <c r="O22" s="91">
        <f>L22/'סכום נכסי הקרן'!$C$42</f>
        <v>1.0525684603961295E-3</v>
      </c>
    </row>
    <row r="23" spans="2:15">
      <c r="B23" s="86" t="s">
        <v>1231</v>
      </c>
      <c r="C23" s="87" t="s">
        <v>1232</v>
      </c>
      <c r="D23" s="88" t="s">
        <v>117</v>
      </c>
      <c r="E23" s="88" t="s">
        <v>304</v>
      </c>
      <c r="F23" s="87" t="s">
        <v>640</v>
      </c>
      <c r="G23" s="88" t="s">
        <v>641</v>
      </c>
      <c r="H23" s="88" t="s">
        <v>129</v>
      </c>
      <c r="I23" s="90">
        <v>3310.5937979999999</v>
      </c>
      <c r="J23" s="102">
        <v>6569</v>
      </c>
      <c r="K23" s="90"/>
      <c r="L23" s="90">
        <v>217.47290657600001</v>
      </c>
      <c r="M23" s="91">
        <v>3.2705403084771574E-5</v>
      </c>
      <c r="N23" s="91">
        <f t="shared" si="0"/>
        <v>1.7840400522570496E-3</v>
      </c>
      <c r="O23" s="91">
        <f>L23/'סכום נכסי הקרן'!$C$42</f>
        <v>2.7299546431199071E-4</v>
      </c>
    </row>
    <row r="24" spans="2:15">
      <c r="B24" s="86" t="s">
        <v>1233</v>
      </c>
      <c r="C24" s="87" t="s">
        <v>1234</v>
      </c>
      <c r="D24" s="88" t="s">
        <v>117</v>
      </c>
      <c r="E24" s="88" t="s">
        <v>304</v>
      </c>
      <c r="F24" s="87" t="s">
        <v>504</v>
      </c>
      <c r="G24" s="88" t="s">
        <v>152</v>
      </c>
      <c r="H24" s="88" t="s">
        <v>129</v>
      </c>
      <c r="I24" s="90">
        <v>340489.718467</v>
      </c>
      <c r="J24" s="102">
        <v>606.5</v>
      </c>
      <c r="K24" s="90"/>
      <c r="L24" s="90">
        <v>2065.0701425059997</v>
      </c>
      <c r="M24" s="91">
        <v>1.2311752651543635E-4</v>
      </c>
      <c r="N24" s="91">
        <f t="shared" si="0"/>
        <v>1.6940813009566204E-2</v>
      </c>
      <c r="O24" s="91">
        <f>L24/'סכום נכסי הקרן'!$C$42</f>
        <v>2.5922989270998655E-3</v>
      </c>
    </row>
    <row r="25" spans="2:15">
      <c r="B25" s="86" t="s">
        <v>1235</v>
      </c>
      <c r="C25" s="87" t="s">
        <v>1236</v>
      </c>
      <c r="D25" s="88" t="s">
        <v>117</v>
      </c>
      <c r="E25" s="88" t="s">
        <v>304</v>
      </c>
      <c r="F25" s="87" t="s">
        <v>401</v>
      </c>
      <c r="G25" s="88" t="s">
        <v>338</v>
      </c>
      <c r="H25" s="88" t="s">
        <v>129</v>
      </c>
      <c r="I25" s="90">
        <v>665.44310499999995</v>
      </c>
      <c r="J25" s="102">
        <v>36000</v>
      </c>
      <c r="K25" s="90"/>
      <c r="L25" s="90">
        <v>239.55951796600002</v>
      </c>
      <c r="M25" s="91">
        <v>2.7768254044955783E-5</v>
      </c>
      <c r="N25" s="91">
        <f t="shared" si="0"/>
        <v>1.9652276767698367E-3</v>
      </c>
      <c r="O25" s="91">
        <f>L25/'סכום נכסי הקרן'!$C$42</f>
        <v>3.00720962749583E-4</v>
      </c>
    </row>
    <row r="26" spans="2:15">
      <c r="B26" s="86" t="s">
        <v>1237</v>
      </c>
      <c r="C26" s="87" t="s">
        <v>1238</v>
      </c>
      <c r="D26" s="88" t="s">
        <v>117</v>
      </c>
      <c r="E26" s="88" t="s">
        <v>304</v>
      </c>
      <c r="F26" s="87" t="s">
        <v>1239</v>
      </c>
      <c r="G26" s="88" t="s">
        <v>312</v>
      </c>
      <c r="H26" s="88" t="s">
        <v>129</v>
      </c>
      <c r="I26" s="90">
        <v>8496.4630410000009</v>
      </c>
      <c r="J26" s="102">
        <v>13900</v>
      </c>
      <c r="K26" s="90"/>
      <c r="L26" s="90">
        <v>1181.00836271</v>
      </c>
      <c r="M26" s="91">
        <v>8.4685135588503715E-5</v>
      </c>
      <c r="N26" s="91">
        <f t="shared" si="0"/>
        <v>9.6884078770926897E-3</v>
      </c>
      <c r="O26" s="91">
        <f>L26/'סכום נכסי הקרן'!$C$42</f>
        <v>1.4825291637958042E-3</v>
      </c>
    </row>
    <row r="27" spans="2:15">
      <c r="B27" s="86" t="s">
        <v>1240</v>
      </c>
      <c r="C27" s="87" t="s">
        <v>1241</v>
      </c>
      <c r="D27" s="88" t="s">
        <v>117</v>
      </c>
      <c r="E27" s="88" t="s">
        <v>304</v>
      </c>
      <c r="F27" s="87" t="s">
        <v>1242</v>
      </c>
      <c r="G27" s="88" t="s">
        <v>312</v>
      </c>
      <c r="H27" s="88" t="s">
        <v>129</v>
      </c>
      <c r="I27" s="90">
        <v>149862.94812700001</v>
      </c>
      <c r="J27" s="102">
        <v>1848</v>
      </c>
      <c r="K27" s="90"/>
      <c r="L27" s="90">
        <v>2769.4672813840002</v>
      </c>
      <c r="M27" s="91">
        <v>1.2114921583581695E-4</v>
      </c>
      <c r="N27" s="91">
        <f t="shared" si="0"/>
        <v>2.2719338381941526E-2</v>
      </c>
      <c r="O27" s="91">
        <f>L27/'סכום נכסי הקרן'!$C$42</f>
        <v>3.4765342418140487E-3</v>
      </c>
    </row>
    <row r="28" spans="2:15">
      <c r="B28" s="86" t="s">
        <v>1243</v>
      </c>
      <c r="C28" s="87" t="s">
        <v>1244</v>
      </c>
      <c r="D28" s="88" t="s">
        <v>117</v>
      </c>
      <c r="E28" s="88" t="s">
        <v>304</v>
      </c>
      <c r="F28" s="87" t="s">
        <v>538</v>
      </c>
      <c r="G28" s="88" t="s">
        <v>539</v>
      </c>
      <c r="H28" s="88" t="s">
        <v>129</v>
      </c>
      <c r="I28" s="90">
        <v>30560.755809999999</v>
      </c>
      <c r="J28" s="102">
        <v>3750</v>
      </c>
      <c r="K28" s="90"/>
      <c r="L28" s="90">
        <v>1146.0283428600001</v>
      </c>
      <c r="M28" s="91">
        <v>1.2106011627370221E-4</v>
      </c>
      <c r="N28" s="91">
        <f t="shared" si="0"/>
        <v>9.4014491132462241E-3</v>
      </c>
      <c r="O28" s="91">
        <f>L28/'סכום נכסי הקרן'!$C$42</f>
        <v>1.438618467466116E-3</v>
      </c>
    </row>
    <row r="29" spans="2:15">
      <c r="B29" s="86" t="s">
        <v>1245</v>
      </c>
      <c r="C29" s="87" t="s">
        <v>1246</v>
      </c>
      <c r="D29" s="88" t="s">
        <v>117</v>
      </c>
      <c r="E29" s="88" t="s">
        <v>304</v>
      </c>
      <c r="F29" s="87" t="s">
        <v>1247</v>
      </c>
      <c r="G29" s="88" t="s">
        <v>539</v>
      </c>
      <c r="H29" s="88" t="s">
        <v>129</v>
      </c>
      <c r="I29" s="90">
        <v>26033.399946000005</v>
      </c>
      <c r="J29" s="102">
        <v>3101</v>
      </c>
      <c r="K29" s="90"/>
      <c r="L29" s="90">
        <v>807.29573233399981</v>
      </c>
      <c r="M29" s="91">
        <v>1.2332754337737977E-4</v>
      </c>
      <c r="N29" s="91">
        <f t="shared" si="0"/>
        <v>6.6226544868324567E-3</v>
      </c>
      <c r="O29" s="91">
        <f>L29/'סכום נכסי הקרן'!$C$42</f>
        <v>1.0134047351254307E-3</v>
      </c>
    </row>
    <row r="30" spans="2:15">
      <c r="B30" s="86" t="s">
        <v>1248</v>
      </c>
      <c r="C30" s="87" t="s">
        <v>1249</v>
      </c>
      <c r="D30" s="88" t="s">
        <v>117</v>
      </c>
      <c r="E30" s="88" t="s">
        <v>304</v>
      </c>
      <c r="F30" s="87" t="s">
        <v>1250</v>
      </c>
      <c r="G30" s="88" t="s">
        <v>596</v>
      </c>
      <c r="H30" s="88" t="s">
        <v>129</v>
      </c>
      <c r="I30" s="90">
        <v>607.10464999999999</v>
      </c>
      <c r="J30" s="102">
        <v>124000</v>
      </c>
      <c r="K30" s="90"/>
      <c r="L30" s="90">
        <v>752.80976657000008</v>
      </c>
      <c r="M30" s="91">
        <v>7.8820294739684693E-5</v>
      </c>
      <c r="N30" s="91">
        <f t="shared" si="0"/>
        <v>6.1756786003216843E-3</v>
      </c>
      <c r="O30" s="91">
        <f>L30/'סכום נכסי הקרן'!$C$42</f>
        <v>9.4500807019635741E-4</v>
      </c>
    </row>
    <row r="31" spans="2:15">
      <c r="B31" s="86" t="s">
        <v>1251</v>
      </c>
      <c r="C31" s="87" t="s">
        <v>1252</v>
      </c>
      <c r="D31" s="88" t="s">
        <v>117</v>
      </c>
      <c r="E31" s="88" t="s">
        <v>304</v>
      </c>
      <c r="F31" s="87" t="s">
        <v>1253</v>
      </c>
      <c r="G31" s="88" t="s">
        <v>932</v>
      </c>
      <c r="H31" s="88" t="s">
        <v>129</v>
      </c>
      <c r="I31" s="90">
        <v>6990.0947259999994</v>
      </c>
      <c r="J31" s="102">
        <v>15340</v>
      </c>
      <c r="K31" s="90"/>
      <c r="L31" s="90">
        <v>1072.2805303170001</v>
      </c>
      <c r="M31" s="91">
        <v>6.3784516648897422E-5</v>
      </c>
      <c r="N31" s="91">
        <f t="shared" si="0"/>
        <v>8.7964585725184424E-3</v>
      </c>
      <c r="O31" s="91">
        <f>L31/'סכום נכסי הקרן'!$C$42</f>
        <v>1.3460422535176713E-3</v>
      </c>
    </row>
    <row r="32" spans="2:15">
      <c r="B32" s="86" t="s">
        <v>1254</v>
      </c>
      <c r="C32" s="87" t="s">
        <v>1255</v>
      </c>
      <c r="D32" s="88" t="s">
        <v>117</v>
      </c>
      <c r="E32" s="88" t="s">
        <v>304</v>
      </c>
      <c r="F32" s="87" t="s">
        <v>924</v>
      </c>
      <c r="G32" s="88" t="s">
        <v>925</v>
      </c>
      <c r="H32" s="88" t="s">
        <v>129</v>
      </c>
      <c r="I32" s="90">
        <v>26763.150949999996</v>
      </c>
      <c r="J32" s="102">
        <v>3299</v>
      </c>
      <c r="K32" s="90"/>
      <c r="L32" s="90">
        <v>882.91634983099993</v>
      </c>
      <c r="M32" s="91">
        <v>2.4098953838015078E-5</v>
      </c>
      <c r="N32" s="91">
        <f t="shared" si="0"/>
        <v>7.2430085921559697E-3</v>
      </c>
      <c r="O32" s="91">
        <f>L32/'סכום נכסי הקרן'!$C$42</f>
        <v>1.1083318959850689E-3</v>
      </c>
    </row>
    <row r="33" spans="2:15">
      <c r="B33" s="86" t="s">
        <v>1256</v>
      </c>
      <c r="C33" s="87" t="s">
        <v>1257</v>
      </c>
      <c r="D33" s="88" t="s">
        <v>117</v>
      </c>
      <c r="E33" s="88" t="s">
        <v>304</v>
      </c>
      <c r="F33" s="87" t="s">
        <v>319</v>
      </c>
      <c r="G33" s="88" t="s">
        <v>312</v>
      </c>
      <c r="H33" s="88" t="s">
        <v>129</v>
      </c>
      <c r="I33" s="90">
        <v>208526.95705900004</v>
      </c>
      <c r="J33" s="102">
        <v>2931</v>
      </c>
      <c r="K33" s="90"/>
      <c r="L33" s="90">
        <v>6111.9251114129993</v>
      </c>
      <c r="M33" s="91">
        <v>1.3507336998965747E-4</v>
      </c>
      <c r="N33" s="91">
        <f t="shared" si="0"/>
        <v>5.0139207530873919E-2</v>
      </c>
      <c r="O33" s="91">
        <f>L33/'סכום נכסי הקרן'!$C$42</f>
        <v>7.6723480634918011E-3</v>
      </c>
    </row>
    <row r="34" spans="2:15">
      <c r="B34" s="86" t="s">
        <v>1258</v>
      </c>
      <c r="C34" s="87" t="s">
        <v>1259</v>
      </c>
      <c r="D34" s="88" t="s">
        <v>117</v>
      </c>
      <c r="E34" s="88" t="s">
        <v>304</v>
      </c>
      <c r="F34" s="87" t="s">
        <v>432</v>
      </c>
      <c r="G34" s="88" t="s">
        <v>338</v>
      </c>
      <c r="H34" s="88" t="s">
        <v>129</v>
      </c>
      <c r="I34" s="90">
        <v>160307.96614599999</v>
      </c>
      <c r="J34" s="102">
        <v>1120</v>
      </c>
      <c r="K34" s="90"/>
      <c r="L34" s="90">
        <v>1795.449220836</v>
      </c>
      <c r="M34" s="91">
        <v>2.0375802715383242E-4</v>
      </c>
      <c r="N34" s="91">
        <f t="shared" si="0"/>
        <v>1.4728976460549277E-2</v>
      </c>
      <c r="O34" s="91">
        <f>L34/'סכום נכסי הקרן'!$C$42</f>
        <v>2.2538416458761667E-3</v>
      </c>
    </row>
    <row r="35" spans="2:15">
      <c r="B35" s="86" t="s">
        <v>1260</v>
      </c>
      <c r="C35" s="87" t="s">
        <v>1261</v>
      </c>
      <c r="D35" s="88" t="s">
        <v>117</v>
      </c>
      <c r="E35" s="88" t="s">
        <v>304</v>
      </c>
      <c r="F35" s="87" t="s">
        <v>921</v>
      </c>
      <c r="G35" s="88" t="s">
        <v>312</v>
      </c>
      <c r="H35" s="88" t="s">
        <v>129</v>
      </c>
      <c r="I35" s="90">
        <v>34522.840299000003</v>
      </c>
      <c r="J35" s="102">
        <v>11390</v>
      </c>
      <c r="K35" s="90"/>
      <c r="L35" s="90">
        <v>3932.1515100250003</v>
      </c>
      <c r="M35" s="91">
        <v>1.342513264705284E-4</v>
      </c>
      <c r="N35" s="91">
        <f t="shared" si="0"/>
        <v>3.2257424135617892E-2</v>
      </c>
      <c r="O35" s="91">
        <f>L35/'סכום נכסי הקרן'!$C$42</f>
        <v>4.9360609747919545E-3</v>
      </c>
    </row>
    <row r="36" spans="2:15">
      <c r="B36" s="86" t="s">
        <v>1262</v>
      </c>
      <c r="C36" s="87" t="s">
        <v>1263</v>
      </c>
      <c r="D36" s="88" t="s">
        <v>117</v>
      </c>
      <c r="E36" s="88" t="s">
        <v>304</v>
      </c>
      <c r="F36" s="87" t="s">
        <v>445</v>
      </c>
      <c r="G36" s="88" t="s">
        <v>338</v>
      </c>
      <c r="H36" s="88" t="s">
        <v>129</v>
      </c>
      <c r="I36" s="90">
        <v>8765.7108100000005</v>
      </c>
      <c r="J36" s="102">
        <v>25160</v>
      </c>
      <c r="K36" s="90"/>
      <c r="L36" s="90">
        <v>2205.4528397050003</v>
      </c>
      <c r="M36" s="91">
        <v>1.8457546747290162E-4</v>
      </c>
      <c r="N36" s="91">
        <f t="shared" si="0"/>
        <v>1.8092443152327765E-2</v>
      </c>
      <c r="O36" s="91">
        <f>L36/'סכום נכסי הקרן'!$C$42</f>
        <v>2.7685224402105336E-3</v>
      </c>
    </row>
    <row r="37" spans="2:15">
      <c r="B37" s="86" t="s">
        <v>1264</v>
      </c>
      <c r="C37" s="87" t="s">
        <v>1265</v>
      </c>
      <c r="D37" s="88" t="s">
        <v>117</v>
      </c>
      <c r="E37" s="88" t="s">
        <v>304</v>
      </c>
      <c r="F37" s="87" t="s">
        <v>942</v>
      </c>
      <c r="G37" s="88" t="s">
        <v>932</v>
      </c>
      <c r="H37" s="88" t="s">
        <v>129</v>
      </c>
      <c r="I37" s="90">
        <v>1725.979456</v>
      </c>
      <c r="J37" s="102">
        <v>28560</v>
      </c>
      <c r="K37" s="90"/>
      <c r="L37" s="90">
        <v>492.93973252500001</v>
      </c>
      <c r="M37" s="91">
        <v>5.9962771777723489E-5</v>
      </c>
      <c r="N37" s="91">
        <f t="shared" si="0"/>
        <v>4.0438335056056538E-3</v>
      </c>
      <c r="O37" s="91">
        <f>L37/'סכום נכסי הקרן'!$C$42</f>
        <v>6.1879115553855322E-4</v>
      </c>
    </row>
    <row r="38" spans="2:15">
      <c r="B38" s="86" t="s">
        <v>1266</v>
      </c>
      <c r="C38" s="87" t="s">
        <v>1267</v>
      </c>
      <c r="D38" s="88" t="s">
        <v>117</v>
      </c>
      <c r="E38" s="88" t="s">
        <v>304</v>
      </c>
      <c r="F38" s="87" t="s">
        <v>1268</v>
      </c>
      <c r="G38" s="88" t="s">
        <v>123</v>
      </c>
      <c r="H38" s="88" t="s">
        <v>129</v>
      </c>
      <c r="I38" s="90">
        <v>143637.689782</v>
      </c>
      <c r="J38" s="102">
        <v>785</v>
      </c>
      <c r="K38" s="90">
        <v>21.212228098999997</v>
      </c>
      <c r="L38" s="90">
        <v>1148.7680929840001</v>
      </c>
      <c r="M38" s="91">
        <v>1.2236828426438564E-4</v>
      </c>
      <c r="N38" s="91">
        <f t="shared" si="0"/>
        <v>9.4239246667822893E-3</v>
      </c>
      <c r="O38" s="91">
        <f>L38/'סכום נכסי הקרן'!$C$42</f>
        <v>1.4420576975245915E-3</v>
      </c>
    </row>
    <row r="39" spans="2:15">
      <c r="B39" s="86" t="s">
        <v>1269</v>
      </c>
      <c r="C39" s="87" t="s">
        <v>1270</v>
      </c>
      <c r="D39" s="88" t="s">
        <v>117</v>
      </c>
      <c r="E39" s="88" t="s">
        <v>304</v>
      </c>
      <c r="F39" s="87" t="s">
        <v>939</v>
      </c>
      <c r="G39" s="88" t="s">
        <v>153</v>
      </c>
      <c r="H39" s="88" t="s">
        <v>129</v>
      </c>
      <c r="I39" s="90">
        <v>1271.7530919999999</v>
      </c>
      <c r="J39" s="102">
        <v>68000</v>
      </c>
      <c r="K39" s="90"/>
      <c r="L39" s="90">
        <v>864.79210226099997</v>
      </c>
      <c r="M39" s="91">
        <v>2.0017634867768869E-5</v>
      </c>
      <c r="N39" s="91">
        <f t="shared" si="0"/>
        <v>7.0943262386113795E-3</v>
      </c>
      <c r="O39" s="91">
        <f>L39/'סכום נכסי הקרן'!$C$42</f>
        <v>1.0855803842745814E-3</v>
      </c>
    </row>
    <row r="40" spans="2:15">
      <c r="B40" s="86" t="s">
        <v>1271</v>
      </c>
      <c r="C40" s="87" t="s">
        <v>1272</v>
      </c>
      <c r="D40" s="88" t="s">
        <v>117</v>
      </c>
      <c r="E40" s="88" t="s">
        <v>304</v>
      </c>
      <c r="F40" s="87" t="s">
        <v>371</v>
      </c>
      <c r="G40" s="88" t="s">
        <v>338</v>
      </c>
      <c r="H40" s="88" t="s">
        <v>129</v>
      </c>
      <c r="I40" s="90">
        <v>13995.461577000002</v>
      </c>
      <c r="J40" s="102">
        <v>23360</v>
      </c>
      <c r="K40" s="90"/>
      <c r="L40" s="90">
        <v>3269.3398242769999</v>
      </c>
      <c r="M40" s="91">
        <v>1.1540482443872806E-4</v>
      </c>
      <c r="N40" s="91">
        <f t="shared" si="0"/>
        <v>2.682004523129353E-2</v>
      </c>
      <c r="O40" s="91">
        <f>L40/'סכום נכסי הקרן'!$C$42</f>
        <v>4.104028209188787E-3</v>
      </c>
    </row>
    <row r="41" spans="2:15">
      <c r="B41" s="86" t="s">
        <v>1273</v>
      </c>
      <c r="C41" s="87" t="s">
        <v>1274</v>
      </c>
      <c r="D41" s="88" t="s">
        <v>117</v>
      </c>
      <c r="E41" s="88" t="s">
        <v>304</v>
      </c>
      <c r="F41" s="87" t="s">
        <v>343</v>
      </c>
      <c r="G41" s="88" t="s">
        <v>312</v>
      </c>
      <c r="H41" s="88" t="s">
        <v>129</v>
      </c>
      <c r="I41" s="90">
        <v>177929.845103</v>
      </c>
      <c r="J41" s="102">
        <v>3172</v>
      </c>
      <c r="K41" s="90"/>
      <c r="L41" s="90">
        <v>5643.9346866769993</v>
      </c>
      <c r="M41" s="91">
        <v>1.330976359155336E-4</v>
      </c>
      <c r="N41" s="91">
        <f t="shared" si="0"/>
        <v>4.630004579368513E-2</v>
      </c>
      <c r="O41" s="91">
        <f>L41/'סכום נכסי הקרן'!$C$42</f>
        <v>7.0848759718833594E-3</v>
      </c>
    </row>
    <row r="42" spans="2:15">
      <c r="B42" s="86" t="s">
        <v>1275</v>
      </c>
      <c r="C42" s="87" t="s">
        <v>1276</v>
      </c>
      <c r="D42" s="88" t="s">
        <v>117</v>
      </c>
      <c r="E42" s="88" t="s">
        <v>304</v>
      </c>
      <c r="F42" s="87" t="s">
        <v>710</v>
      </c>
      <c r="G42" s="88" t="s">
        <v>711</v>
      </c>
      <c r="H42" s="88" t="s">
        <v>129</v>
      </c>
      <c r="I42" s="90">
        <v>15548.269478</v>
      </c>
      <c r="J42" s="102">
        <v>9329</v>
      </c>
      <c r="K42" s="90"/>
      <c r="L42" s="90">
        <v>1450.498059562</v>
      </c>
      <c r="M42" s="91">
        <v>1.3360752601552871E-4</v>
      </c>
      <c r="N42" s="91">
        <f t="shared" si="0"/>
        <v>1.1899167922673634E-2</v>
      </c>
      <c r="O42" s="91">
        <f>L42/'סכום נכסי הקרן'!$C$42</f>
        <v>1.8208217174647786E-3</v>
      </c>
    </row>
    <row r="43" spans="2:15">
      <c r="B43" s="86" t="s">
        <v>1277</v>
      </c>
      <c r="C43" s="87" t="s">
        <v>1278</v>
      </c>
      <c r="D43" s="88" t="s">
        <v>117</v>
      </c>
      <c r="E43" s="88" t="s">
        <v>304</v>
      </c>
      <c r="F43" s="87" t="s">
        <v>1279</v>
      </c>
      <c r="G43" s="88" t="s">
        <v>641</v>
      </c>
      <c r="H43" s="88" t="s">
        <v>129</v>
      </c>
      <c r="I43" s="90">
        <v>71434.239843999996</v>
      </c>
      <c r="J43" s="102">
        <v>985</v>
      </c>
      <c r="K43" s="90"/>
      <c r="L43" s="90">
        <v>703.62726246400007</v>
      </c>
      <c r="M43" s="91">
        <v>1.4874196181847429E-4</v>
      </c>
      <c r="N43" s="91">
        <f t="shared" si="0"/>
        <v>5.7722096874493712E-3</v>
      </c>
      <c r="O43" s="91">
        <f>L43/'סכום נכסי הקרן'!$C$42</f>
        <v>8.8326888274611892E-4</v>
      </c>
    </row>
    <row r="44" spans="2:15">
      <c r="B44" s="86" t="s">
        <v>1280</v>
      </c>
      <c r="C44" s="87" t="s">
        <v>1281</v>
      </c>
      <c r="D44" s="88" t="s">
        <v>117</v>
      </c>
      <c r="E44" s="88" t="s">
        <v>304</v>
      </c>
      <c r="F44" s="87" t="s">
        <v>819</v>
      </c>
      <c r="G44" s="88" t="s">
        <v>820</v>
      </c>
      <c r="H44" s="88" t="s">
        <v>129</v>
      </c>
      <c r="I44" s="90">
        <v>74260.539323000005</v>
      </c>
      <c r="J44" s="102">
        <v>2778</v>
      </c>
      <c r="K44" s="90"/>
      <c r="L44" s="90">
        <v>2062.9577823860004</v>
      </c>
      <c r="M44" s="91">
        <v>2.0788386097052303E-4</v>
      </c>
      <c r="N44" s="91">
        <f t="shared" si="0"/>
        <v>1.6923484252995082E-2</v>
      </c>
      <c r="O44" s="91">
        <f>L44/'סכום נכסי הקרן'!$C$42</f>
        <v>2.5896472646889813E-3</v>
      </c>
    </row>
    <row r="45" spans="2:15">
      <c r="B45" s="92"/>
      <c r="C45" s="87"/>
      <c r="D45" s="87"/>
      <c r="E45" s="87"/>
      <c r="F45" s="87"/>
      <c r="G45" s="87"/>
      <c r="H45" s="87"/>
      <c r="I45" s="90"/>
      <c r="J45" s="102"/>
      <c r="K45" s="87"/>
      <c r="L45" s="87"/>
      <c r="M45" s="87"/>
      <c r="N45" s="91"/>
      <c r="O45" s="87"/>
    </row>
    <row r="46" spans="2:15">
      <c r="B46" s="85" t="s">
        <v>1282</v>
      </c>
      <c r="C46" s="80"/>
      <c r="D46" s="81"/>
      <c r="E46" s="81"/>
      <c r="F46" s="80"/>
      <c r="G46" s="81"/>
      <c r="H46" s="81"/>
      <c r="I46" s="83"/>
      <c r="J46" s="100"/>
      <c r="K46" s="83">
        <v>7.1307377359999995</v>
      </c>
      <c r="L46" s="83">
        <v>31800.032653268001</v>
      </c>
      <c r="M46" s="84"/>
      <c r="N46" s="84">
        <f t="shared" ref="N46:N77" si="1">IFERROR(L46/$L$11,0)</f>
        <v>0.26087172333205505</v>
      </c>
      <c r="O46" s="84">
        <f>L46/'סכום נכסי הקרן'!$C$42</f>
        <v>3.9918833182475223E-2</v>
      </c>
    </row>
    <row r="47" spans="2:15">
      <c r="B47" s="86" t="s">
        <v>1283</v>
      </c>
      <c r="C47" s="87" t="s">
        <v>1284</v>
      </c>
      <c r="D47" s="88" t="s">
        <v>117</v>
      </c>
      <c r="E47" s="88" t="s">
        <v>304</v>
      </c>
      <c r="F47" s="87" t="s">
        <v>825</v>
      </c>
      <c r="G47" s="88" t="s">
        <v>641</v>
      </c>
      <c r="H47" s="88" t="s">
        <v>129</v>
      </c>
      <c r="I47" s="90">
        <v>38174.649191999997</v>
      </c>
      <c r="J47" s="102">
        <v>1129</v>
      </c>
      <c r="K47" s="90"/>
      <c r="L47" s="90">
        <v>430.99178936499999</v>
      </c>
      <c r="M47" s="91">
        <v>1.8114543967657408E-4</v>
      </c>
      <c r="N47" s="91">
        <f t="shared" si="1"/>
        <v>3.5356432510473892E-3</v>
      </c>
      <c r="O47" s="91">
        <f>L47/'סכום נכסי הקרן'!$C$42</f>
        <v>5.4102741120644273E-4</v>
      </c>
    </row>
    <row r="48" spans="2:15">
      <c r="B48" s="86" t="s">
        <v>1285</v>
      </c>
      <c r="C48" s="87" t="s">
        <v>1286</v>
      </c>
      <c r="D48" s="88" t="s">
        <v>117</v>
      </c>
      <c r="E48" s="88" t="s">
        <v>304</v>
      </c>
      <c r="F48" s="87" t="s">
        <v>1287</v>
      </c>
      <c r="G48" s="88" t="s">
        <v>539</v>
      </c>
      <c r="H48" s="88" t="s">
        <v>129</v>
      </c>
      <c r="I48" s="90">
        <v>1607.0005420000002</v>
      </c>
      <c r="J48" s="102">
        <v>7600</v>
      </c>
      <c r="K48" s="90"/>
      <c r="L48" s="90">
        <v>122.132041171</v>
      </c>
      <c r="M48" s="91">
        <v>1.0950664865951848E-4</v>
      </c>
      <c r="N48" s="91">
        <f t="shared" si="1"/>
        <v>1.0019107968137894E-3</v>
      </c>
      <c r="O48" s="91">
        <f>L48/'סכום נכסי הקרן'!$C$42</f>
        <v>1.533133198603592E-4</v>
      </c>
    </row>
    <row r="49" spans="2:15">
      <c r="B49" s="86" t="s">
        <v>1288</v>
      </c>
      <c r="C49" s="87" t="s">
        <v>1289</v>
      </c>
      <c r="D49" s="88" t="s">
        <v>117</v>
      </c>
      <c r="E49" s="88" t="s">
        <v>304</v>
      </c>
      <c r="F49" s="87" t="s">
        <v>1290</v>
      </c>
      <c r="G49" s="88" t="s">
        <v>124</v>
      </c>
      <c r="H49" s="88" t="s">
        <v>129</v>
      </c>
      <c r="I49" s="90">
        <v>1203.782295</v>
      </c>
      <c r="J49" s="102">
        <v>9582</v>
      </c>
      <c r="K49" s="90"/>
      <c r="L49" s="90">
        <v>115.34642064800001</v>
      </c>
      <c r="M49" s="91">
        <v>1.0700445908841491E-4</v>
      </c>
      <c r="N49" s="91">
        <f t="shared" si="1"/>
        <v>9.4624492568046365E-4</v>
      </c>
      <c r="O49" s="91">
        <f>L49/'סכום נכסי הקרן'!$C$42</f>
        <v>1.4479527660390425E-4</v>
      </c>
    </row>
    <row r="50" spans="2:15">
      <c r="B50" s="86" t="s">
        <v>1291</v>
      </c>
      <c r="C50" s="87" t="s">
        <v>1292</v>
      </c>
      <c r="D50" s="88" t="s">
        <v>117</v>
      </c>
      <c r="E50" s="88" t="s">
        <v>304</v>
      </c>
      <c r="F50" s="87" t="s">
        <v>1293</v>
      </c>
      <c r="G50" s="88" t="s">
        <v>820</v>
      </c>
      <c r="H50" s="88" t="s">
        <v>129</v>
      </c>
      <c r="I50" s="90">
        <v>45912.613206000002</v>
      </c>
      <c r="J50" s="102">
        <v>1336</v>
      </c>
      <c r="K50" s="90"/>
      <c r="L50" s="90">
        <v>613.39251243199999</v>
      </c>
      <c r="M50" s="91">
        <v>3.6700724406764482E-4</v>
      </c>
      <c r="N50" s="91">
        <f t="shared" si="1"/>
        <v>5.0319684744308067E-3</v>
      </c>
      <c r="O50" s="91">
        <f>L50/'סכום נכסי הקרן'!$C$42</f>
        <v>7.6999648541669079E-4</v>
      </c>
    </row>
    <row r="51" spans="2:15">
      <c r="B51" s="86" t="s">
        <v>1294</v>
      </c>
      <c r="C51" s="87" t="s">
        <v>1295</v>
      </c>
      <c r="D51" s="88" t="s">
        <v>117</v>
      </c>
      <c r="E51" s="88" t="s">
        <v>304</v>
      </c>
      <c r="F51" s="87" t="s">
        <v>1296</v>
      </c>
      <c r="G51" s="88" t="s">
        <v>126</v>
      </c>
      <c r="H51" s="88" t="s">
        <v>129</v>
      </c>
      <c r="I51" s="90">
        <v>6698.3898690000005</v>
      </c>
      <c r="J51" s="102">
        <v>688.3</v>
      </c>
      <c r="K51" s="90"/>
      <c r="L51" s="90">
        <v>46.105017466999996</v>
      </c>
      <c r="M51" s="91">
        <v>3.3961553059546411E-5</v>
      </c>
      <c r="N51" s="91">
        <f t="shared" si="1"/>
        <v>3.7822273618435279E-4</v>
      </c>
      <c r="O51" s="91">
        <f>L51/'סכום נכסי הקרן'!$C$42</f>
        <v>5.7875994066035661E-5</v>
      </c>
    </row>
    <row r="52" spans="2:15">
      <c r="B52" s="86" t="s">
        <v>1297</v>
      </c>
      <c r="C52" s="87" t="s">
        <v>1298</v>
      </c>
      <c r="D52" s="88" t="s">
        <v>117</v>
      </c>
      <c r="E52" s="88" t="s">
        <v>304</v>
      </c>
      <c r="F52" s="87" t="s">
        <v>1299</v>
      </c>
      <c r="G52" s="88" t="s">
        <v>491</v>
      </c>
      <c r="H52" s="88" t="s">
        <v>129</v>
      </c>
      <c r="I52" s="90">
        <v>2527.5214460000002</v>
      </c>
      <c r="J52" s="102">
        <v>10150</v>
      </c>
      <c r="K52" s="90"/>
      <c r="L52" s="90">
        <v>256.54342681500003</v>
      </c>
      <c r="M52" s="91">
        <v>1.1675073322533694E-4</v>
      </c>
      <c r="N52" s="91">
        <f t="shared" si="1"/>
        <v>2.1045552560419243E-3</v>
      </c>
      <c r="O52" s="91">
        <f>L52/'סכום נכסי הקרן'!$C$42</f>
        <v>3.2204099822004731E-4</v>
      </c>
    </row>
    <row r="53" spans="2:15">
      <c r="B53" s="86" t="s">
        <v>1300</v>
      </c>
      <c r="C53" s="87" t="s">
        <v>1301</v>
      </c>
      <c r="D53" s="88" t="s">
        <v>117</v>
      </c>
      <c r="E53" s="88" t="s">
        <v>304</v>
      </c>
      <c r="F53" s="87" t="s">
        <v>835</v>
      </c>
      <c r="G53" s="88" t="s">
        <v>695</v>
      </c>
      <c r="H53" s="88" t="s">
        <v>129</v>
      </c>
      <c r="I53" s="90">
        <v>276683.37985700002</v>
      </c>
      <c r="J53" s="102">
        <v>720</v>
      </c>
      <c r="K53" s="90"/>
      <c r="L53" s="90">
        <v>1992.1203349720001</v>
      </c>
      <c r="M53" s="91">
        <v>2.7237199751613321E-4</v>
      </c>
      <c r="N53" s="91">
        <f t="shared" si="1"/>
        <v>1.6342368906830967E-2</v>
      </c>
      <c r="O53" s="91">
        <f>L53/'סכום נכסי הקרן'!$C$42</f>
        <v>2.5007244551678649E-3</v>
      </c>
    </row>
    <row r="54" spans="2:15">
      <c r="B54" s="86" t="s">
        <v>1302</v>
      </c>
      <c r="C54" s="87" t="s">
        <v>1303</v>
      </c>
      <c r="D54" s="88" t="s">
        <v>117</v>
      </c>
      <c r="E54" s="88" t="s">
        <v>304</v>
      </c>
      <c r="F54" s="87" t="s">
        <v>843</v>
      </c>
      <c r="G54" s="88" t="s">
        <v>641</v>
      </c>
      <c r="H54" s="88" t="s">
        <v>129</v>
      </c>
      <c r="I54" s="90">
        <v>3581.1833190000007</v>
      </c>
      <c r="J54" s="102">
        <v>15550</v>
      </c>
      <c r="K54" s="90"/>
      <c r="L54" s="90">
        <v>556.87400613700004</v>
      </c>
      <c r="M54" s="91">
        <v>2.8324222899353476E-4</v>
      </c>
      <c r="N54" s="91">
        <f t="shared" si="1"/>
        <v>4.5683186317374844E-3</v>
      </c>
      <c r="O54" s="91">
        <f>L54/'סכום נכסי הקרן'!$C$42</f>
        <v>6.9904835623981962E-4</v>
      </c>
    </row>
    <row r="55" spans="2:15">
      <c r="B55" s="86" t="s">
        <v>1304</v>
      </c>
      <c r="C55" s="87" t="s">
        <v>1305</v>
      </c>
      <c r="D55" s="88" t="s">
        <v>117</v>
      </c>
      <c r="E55" s="88" t="s">
        <v>304</v>
      </c>
      <c r="F55" s="87" t="s">
        <v>1306</v>
      </c>
      <c r="G55" s="88" t="s">
        <v>596</v>
      </c>
      <c r="H55" s="88" t="s">
        <v>129</v>
      </c>
      <c r="I55" s="90">
        <v>3005.409478</v>
      </c>
      <c r="J55" s="102">
        <v>10470</v>
      </c>
      <c r="K55" s="90"/>
      <c r="L55" s="90">
        <v>314.666372341</v>
      </c>
      <c r="M55" s="91">
        <v>8.2722920295393723E-5</v>
      </c>
      <c r="N55" s="91">
        <f t="shared" si="1"/>
        <v>2.5813671238103858E-3</v>
      </c>
      <c r="O55" s="91">
        <f>L55/'סכום נכסי הקרן'!$C$42</f>
        <v>3.9500319268773274E-4</v>
      </c>
    </row>
    <row r="56" spans="2:15">
      <c r="B56" s="86" t="s">
        <v>1307</v>
      </c>
      <c r="C56" s="87" t="s">
        <v>1308</v>
      </c>
      <c r="D56" s="88" t="s">
        <v>117</v>
      </c>
      <c r="E56" s="88" t="s">
        <v>304</v>
      </c>
      <c r="F56" s="87" t="s">
        <v>867</v>
      </c>
      <c r="G56" s="88" t="s">
        <v>641</v>
      </c>
      <c r="H56" s="88" t="s">
        <v>129</v>
      </c>
      <c r="I56" s="90">
        <v>768.84722899999997</v>
      </c>
      <c r="J56" s="102">
        <v>4084</v>
      </c>
      <c r="K56" s="90"/>
      <c r="L56" s="90">
        <v>31.399720816000002</v>
      </c>
      <c r="M56" s="91">
        <v>1.3439270551836249E-5</v>
      </c>
      <c r="N56" s="91">
        <f t="shared" si="1"/>
        <v>2.5758776321802061E-4</v>
      </c>
      <c r="O56" s="91">
        <f>L56/'סכום נכסי הקרן'!$C$42</f>
        <v>3.9416318558446078E-5</v>
      </c>
    </row>
    <row r="57" spans="2:15">
      <c r="B57" s="86" t="s">
        <v>1309</v>
      </c>
      <c r="C57" s="87" t="s">
        <v>1310</v>
      </c>
      <c r="D57" s="88" t="s">
        <v>117</v>
      </c>
      <c r="E57" s="88" t="s">
        <v>304</v>
      </c>
      <c r="F57" s="87" t="s">
        <v>1311</v>
      </c>
      <c r="G57" s="88" t="s">
        <v>625</v>
      </c>
      <c r="H57" s="88" t="s">
        <v>129</v>
      </c>
      <c r="I57" s="90">
        <v>1127.010655</v>
      </c>
      <c r="J57" s="102">
        <v>7250</v>
      </c>
      <c r="K57" s="90"/>
      <c r="L57" s="90">
        <v>81.708272456000003</v>
      </c>
      <c r="M57" s="91">
        <v>6.226050538037274E-5</v>
      </c>
      <c r="N57" s="91">
        <f t="shared" si="1"/>
        <v>6.7029421254041646E-4</v>
      </c>
      <c r="O57" s="91">
        <f>L57/'סכום נכסי הקרן'!$C$42</f>
        <v>1.0256904240832921E-4</v>
      </c>
    </row>
    <row r="58" spans="2:15">
      <c r="B58" s="86" t="s">
        <v>1312</v>
      </c>
      <c r="C58" s="87" t="s">
        <v>1313</v>
      </c>
      <c r="D58" s="88" t="s">
        <v>117</v>
      </c>
      <c r="E58" s="88" t="s">
        <v>304</v>
      </c>
      <c r="F58" s="87" t="s">
        <v>846</v>
      </c>
      <c r="G58" s="88" t="s">
        <v>356</v>
      </c>
      <c r="H58" s="88" t="s">
        <v>129</v>
      </c>
      <c r="I58" s="90">
        <v>122558.06158599998</v>
      </c>
      <c r="J58" s="102">
        <v>123.1</v>
      </c>
      <c r="K58" s="90"/>
      <c r="L58" s="90">
        <v>150.868973813</v>
      </c>
      <c r="M58" s="91">
        <v>3.8221579743633504E-5</v>
      </c>
      <c r="N58" s="91">
        <f t="shared" si="1"/>
        <v>1.2376543642288159E-3</v>
      </c>
      <c r="O58" s="91">
        <f>L58/'סכום נכסי הקרן'!$C$42</f>
        <v>1.8938701930651798E-4</v>
      </c>
    </row>
    <row r="59" spans="2:15">
      <c r="B59" s="86" t="s">
        <v>1314</v>
      </c>
      <c r="C59" s="87" t="s">
        <v>1315</v>
      </c>
      <c r="D59" s="88" t="s">
        <v>117</v>
      </c>
      <c r="E59" s="88" t="s">
        <v>304</v>
      </c>
      <c r="F59" s="87" t="s">
        <v>644</v>
      </c>
      <c r="G59" s="88" t="s">
        <v>625</v>
      </c>
      <c r="H59" s="88" t="s">
        <v>129</v>
      </c>
      <c r="I59" s="90">
        <v>11574.980157999998</v>
      </c>
      <c r="J59" s="102">
        <v>1070</v>
      </c>
      <c r="K59" s="90">
        <v>3.7039936509999998</v>
      </c>
      <c r="L59" s="90">
        <v>127.55628134099999</v>
      </c>
      <c r="M59" s="91">
        <v>6.9488612928005479E-5</v>
      </c>
      <c r="N59" s="91">
        <f t="shared" si="1"/>
        <v>1.0464085775658931E-3</v>
      </c>
      <c r="O59" s="91">
        <f>L59/'סכום נכסי הקרן'!$C$42</f>
        <v>1.6012241156315211E-4</v>
      </c>
    </row>
    <row r="60" spans="2:15">
      <c r="B60" s="86" t="s">
        <v>1316</v>
      </c>
      <c r="C60" s="87" t="s">
        <v>1317</v>
      </c>
      <c r="D60" s="88" t="s">
        <v>117</v>
      </c>
      <c r="E60" s="88" t="s">
        <v>304</v>
      </c>
      <c r="F60" s="87" t="s">
        <v>595</v>
      </c>
      <c r="G60" s="88" t="s">
        <v>596</v>
      </c>
      <c r="H60" s="88" t="s">
        <v>129</v>
      </c>
      <c r="I60" s="90">
        <v>495087.58289199998</v>
      </c>
      <c r="J60" s="102">
        <v>114</v>
      </c>
      <c r="K60" s="90"/>
      <c r="L60" s="90">
        <v>564.39984449600001</v>
      </c>
      <c r="M60" s="91">
        <v>3.9138731745060995E-4</v>
      </c>
      <c r="N60" s="91">
        <f t="shared" si="1"/>
        <v>4.630056883507142E-3</v>
      </c>
      <c r="O60" s="91">
        <f>L60/'סכום נכסי הקרן'!$C$42</f>
        <v>7.0849560081616512E-4</v>
      </c>
    </row>
    <row r="61" spans="2:15">
      <c r="B61" s="86" t="s">
        <v>1318</v>
      </c>
      <c r="C61" s="87" t="s">
        <v>1319</v>
      </c>
      <c r="D61" s="88" t="s">
        <v>117</v>
      </c>
      <c r="E61" s="88" t="s">
        <v>304</v>
      </c>
      <c r="F61" s="87" t="s">
        <v>1320</v>
      </c>
      <c r="G61" s="88" t="s">
        <v>695</v>
      </c>
      <c r="H61" s="88" t="s">
        <v>129</v>
      </c>
      <c r="I61" s="90">
        <v>28367.408007000002</v>
      </c>
      <c r="J61" s="102">
        <v>832.4</v>
      </c>
      <c r="K61" s="90"/>
      <c r="L61" s="90">
        <v>236.13030423999999</v>
      </c>
      <c r="M61" s="91">
        <v>1.5961597112317574E-4</v>
      </c>
      <c r="N61" s="91">
        <f t="shared" si="1"/>
        <v>1.9370961052041821E-3</v>
      </c>
      <c r="O61" s="91">
        <f>L61/'סכום נכסי הקרן'!$C$42</f>
        <v>2.9641624356366791E-4</v>
      </c>
    </row>
    <row r="62" spans="2:15">
      <c r="B62" s="86" t="s">
        <v>1321</v>
      </c>
      <c r="C62" s="87" t="s">
        <v>1322</v>
      </c>
      <c r="D62" s="88" t="s">
        <v>117</v>
      </c>
      <c r="E62" s="88" t="s">
        <v>304</v>
      </c>
      <c r="F62" s="87" t="s">
        <v>1323</v>
      </c>
      <c r="G62" s="88" t="s">
        <v>124</v>
      </c>
      <c r="H62" s="88" t="s">
        <v>129</v>
      </c>
      <c r="I62" s="90">
        <v>2376.8095659999999</v>
      </c>
      <c r="J62" s="102">
        <v>4269</v>
      </c>
      <c r="K62" s="90"/>
      <c r="L62" s="90">
        <v>101.466000392</v>
      </c>
      <c r="M62" s="91">
        <v>8.6844968251729551E-5</v>
      </c>
      <c r="N62" s="91">
        <f t="shared" si="1"/>
        <v>8.3237683025309101E-4</v>
      </c>
      <c r="O62" s="91">
        <f>L62/'סכום נכסי הקרן'!$C$42</f>
        <v>1.2737107497670964E-4</v>
      </c>
    </row>
    <row r="63" spans="2:15">
      <c r="B63" s="86" t="s">
        <v>1324</v>
      </c>
      <c r="C63" s="87" t="s">
        <v>1325</v>
      </c>
      <c r="D63" s="88" t="s">
        <v>117</v>
      </c>
      <c r="E63" s="88" t="s">
        <v>304</v>
      </c>
      <c r="F63" s="87" t="s">
        <v>1326</v>
      </c>
      <c r="G63" s="88" t="s">
        <v>150</v>
      </c>
      <c r="H63" s="88" t="s">
        <v>129</v>
      </c>
      <c r="I63" s="90">
        <v>2253.2392580000001</v>
      </c>
      <c r="J63" s="102">
        <v>14730</v>
      </c>
      <c r="K63" s="90"/>
      <c r="L63" s="90">
        <v>331.90214277400003</v>
      </c>
      <c r="M63" s="91">
        <v>8.7719286434023586E-5</v>
      </c>
      <c r="N63" s="91">
        <f t="shared" si="1"/>
        <v>2.7227608508180942E-3</v>
      </c>
      <c r="O63" s="91">
        <f>L63/'סכום נכסי הקרן'!$C$42</f>
        <v>4.1663939200200167E-4</v>
      </c>
    </row>
    <row r="64" spans="2:15">
      <c r="B64" s="86" t="s">
        <v>1327</v>
      </c>
      <c r="C64" s="87" t="s">
        <v>1328</v>
      </c>
      <c r="D64" s="88" t="s">
        <v>117</v>
      </c>
      <c r="E64" s="88" t="s">
        <v>304</v>
      </c>
      <c r="F64" s="87" t="s">
        <v>799</v>
      </c>
      <c r="G64" s="88" t="s">
        <v>641</v>
      </c>
      <c r="H64" s="88" t="s">
        <v>129</v>
      </c>
      <c r="I64" s="90">
        <v>3075.593887</v>
      </c>
      <c r="J64" s="102">
        <v>21860</v>
      </c>
      <c r="K64" s="90"/>
      <c r="L64" s="90">
        <v>672.32482376600001</v>
      </c>
      <c r="M64" s="91">
        <v>1.644010634347436E-4</v>
      </c>
      <c r="N64" s="91">
        <f t="shared" si="1"/>
        <v>5.5154199785619473E-3</v>
      </c>
      <c r="O64" s="91">
        <f>L64/'סכום נכסי הקרן'!$C$42</f>
        <v>8.4397468320190222E-4</v>
      </c>
    </row>
    <row r="65" spans="2:15">
      <c r="B65" s="86" t="s">
        <v>1329</v>
      </c>
      <c r="C65" s="87" t="s">
        <v>1330</v>
      </c>
      <c r="D65" s="88" t="s">
        <v>117</v>
      </c>
      <c r="E65" s="88" t="s">
        <v>304</v>
      </c>
      <c r="F65" s="87" t="s">
        <v>1331</v>
      </c>
      <c r="G65" s="88" t="s">
        <v>125</v>
      </c>
      <c r="H65" s="88" t="s">
        <v>129</v>
      </c>
      <c r="I65" s="90">
        <v>2404.4083860000001</v>
      </c>
      <c r="J65" s="102">
        <v>27500</v>
      </c>
      <c r="K65" s="90"/>
      <c r="L65" s="90">
        <v>661.21230610100008</v>
      </c>
      <c r="M65" s="91">
        <v>4.1385503936118795E-4</v>
      </c>
      <c r="N65" s="91">
        <f t="shared" si="1"/>
        <v>5.4242583855713018E-3</v>
      </c>
      <c r="O65" s="91">
        <f>L65/'סכום נכסי הקרן'!$C$42</f>
        <v>8.3002505164827373E-4</v>
      </c>
    </row>
    <row r="66" spans="2:15">
      <c r="B66" s="86" t="s">
        <v>1332</v>
      </c>
      <c r="C66" s="87" t="s">
        <v>1333</v>
      </c>
      <c r="D66" s="88" t="s">
        <v>117</v>
      </c>
      <c r="E66" s="88" t="s">
        <v>304</v>
      </c>
      <c r="F66" s="87" t="s">
        <v>1334</v>
      </c>
      <c r="G66" s="88" t="s">
        <v>1335</v>
      </c>
      <c r="H66" s="88" t="s">
        <v>129</v>
      </c>
      <c r="I66" s="90">
        <v>28214.435118000001</v>
      </c>
      <c r="J66" s="102">
        <v>4892</v>
      </c>
      <c r="K66" s="90"/>
      <c r="L66" s="90">
        <v>1380.2501659740001</v>
      </c>
      <c r="M66" s="91">
        <v>3.9451313207610492E-4</v>
      </c>
      <c r="N66" s="91">
        <f t="shared" si="1"/>
        <v>1.1322888984203265E-2</v>
      </c>
      <c r="O66" s="91">
        <f>L66/'סכום נכסי הקרן'!$C$42</f>
        <v>1.7326389795369465E-3</v>
      </c>
    </row>
    <row r="67" spans="2:15">
      <c r="B67" s="86" t="s">
        <v>1336</v>
      </c>
      <c r="C67" s="87" t="s">
        <v>1337</v>
      </c>
      <c r="D67" s="88" t="s">
        <v>117</v>
      </c>
      <c r="E67" s="88" t="s">
        <v>304</v>
      </c>
      <c r="F67" s="87" t="s">
        <v>1338</v>
      </c>
      <c r="G67" s="88" t="s">
        <v>151</v>
      </c>
      <c r="H67" s="88" t="s">
        <v>129</v>
      </c>
      <c r="I67" s="90">
        <v>12990.431901</v>
      </c>
      <c r="J67" s="102">
        <v>3055</v>
      </c>
      <c r="K67" s="90"/>
      <c r="L67" s="90">
        <v>396.8576945829999</v>
      </c>
      <c r="M67" s="91">
        <v>1.225512443490566E-4</v>
      </c>
      <c r="N67" s="91">
        <f t="shared" si="1"/>
        <v>3.2556240376317401E-3</v>
      </c>
      <c r="O67" s="91">
        <f>L67/'סכום נכסי הקרן'!$C$42</f>
        <v>4.9817861132329445E-4</v>
      </c>
    </row>
    <row r="68" spans="2:15">
      <c r="B68" s="86" t="s">
        <v>1339</v>
      </c>
      <c r="C68" s="87" t="s">
        <v>1340</v>
      </c>
      <c r="D68" s="88" t="s">
        <v>117</v>
      </c>
      <c r="E68" s="88" t="s">
        <v>304</v>
      </c>
      <c r="F68" s="87" t="s">
        <v>1341</v>
      </c>
      <c r="G68" s="88" t="s">
        <v>1335</v>
      </c>
      <c r="H68" s="88" t="s">
        <v>129</v>
      </c>
      <c r="I68" s="90">
        <v>7211.6547490000003</v>
      </c>
      <c r="J68" s="102">
        <v>17440</v>
      </c>
      <c r="K68" s="90"/>
      <c r="L68" s="90">
        <v>1257.7125882810001</v>
      </c>
      <c r="M68" s="91">
        <v>3.1474518446709656E-4</v>
      </c>
      <c r="N68" s="91">
        <f t="shared" si="1"/>
        <v>1.03176513665487E-2</v>
      </c>
      <c r="O68" s="91">
        <f>L68/'סכום נכסי הקרן'!$C$42</f>
        <v>1.5788165864643793E-3</v>
      </c>
    </row>
    <row r="69" spans="2:15">
      <c r="B69" s="86" t="s">
        <v>1342</v>
      </c>
      <c r="C69" s="87" t="s">
        <v>1343</v>
      </c>
      <c r="D69" s="88" t="s">
        <v>117</v>
      </c>
      <c r="E69" s="88" t="s">
        <v>304</v>
      </c>
      <c r="F69" s="87" t="s">
        <v>1344</v>
      </c>
      <c r="G69" s="88" t="s">
        <v>491</v>
      </c>
      <c r="H69" s="88" t="s">
        <v>129</v>
      </c>
      <c r="I69" s="90">
        <v>2467.1616429999999</v>
      </c>
      <c r="J69" s="102">
        <v>18950</v>
      </c>
      <c r="K69" s="90"/>
      <c r="L69" s="90">
        <v>467.52713131399992</v>
      </c>
      <c r="M69" s="91">
        <v>1.7029165404690546E-4</v>
      </c>
      <c r="N69" s="91">
        <f t="shared" si="1"/>
        <v>3.8353611073365106E-3</v>
      </c>
      <c r="O69" s="91">
        <f>L69/'סכום נכסי הקרן'!$C$42</f>
        <v>5.8689051570161798E-4</v>
      </c>
    </row>
    <row r="70" spans="2:15">
      <c r="B70" s="86" t="s">
        <v>1345</v>
      </c>
      <c r="C70" s="87" t="s">
        <v>1346</v>
      </c>
      <c r="D70" s="88" t="s">
        <v>117</v>
      </c>
      <c r="E70" s="88" t="s">
        <v>304</v>
      </c>
      <c r="F70" s="87" t="s">
        <v>1347</v>
      </c>
      <c r="G70" s="88" t="s">
        <v>126</v>
      </c>
      <c r="H70" s="88" t="s">
        <v>129</v>
      </c>
      <c r="I70" s="90">
        <v>20647.616989999999</v>
      </c>
      <c r="J70" s="102">
        <v>1022</v>
      </c>
      <c r="K70" s="90"/>
      <c r="L70" s="90">
        <v>211.01864563900003</v>
      </c>
      <c r="M70" s="91">
        <v>1.0311277920732388E-4</v>
      </c>
      <c r="N70" s="91">
        <f t="shared" si="1"/>
        <v>1.7310924911073939E-3</v>
      </c>
      <c r="O70" s="91">
        <f>L70/'סכום נכסי הקרן'!$C$42</f>
        <v>2.6489337937171654E-4</v>
      </c>
    </row>
    <row r="71" spans="2:15">
      <c r="B71" s="86" t="s">
        <v>1348</v>
      </c>
      <c r="C71" s="87" t="s">
        <v>1349</v>
      </c>
      <c r="D71" s="88" t="s">
        <v>117</v>
      </c>
      <c r="E71" s="88" t="s">
        <v>304</v>
      </c>
      <c r="F71" s="87" t="s">
        <v>1350</v>
      </c>
      <c r="G71" s="88" t="s">
        <v>641</v>
      </c>
      <c r="H71" s="88" t="s">
        <v>129</v>
      </c>
      <c r="I71" s="90">
        <v>47420.829400000002</v>
      </c>
      <c r="J71" s="102">
        <v>765</v>
      </c>
      <c r="K71" s="90"/>
      <c r="L71" s="90">
        <v>362.76934490600007</v>
      </c>
      <c r="M71" s="91">
        <v>1.56719440150314E-4</v>
      </c>
      <c r="N71" s="91">
        <f t="shared" si="1"/>
        <v>2.9759800944085947E-3</v>
      </c>
      <c r="O71" s="91">
        <f>L71/'סכום נכסי הקרן'!$C$42</f>
        <v>4.5538723563323853E-4</v>
      </c>
    </row>
    <row r="72" spans="2:15">
      <c r="B72" s="86" t="s">
        <v>1351</v>
      </c>
      <c r="C72" s="87" t="s">
        <v>1352</v>
      </c>
      <c r="D72" s="88" t="s">
        <v>117</v>
      </c>
      <c r="E72" s="88" t="s">
        <v>304</v>
      </c>
      <c r="F72" s="87" t="s">
        <v>732</v>
      </c>
      <c r="G72" s="88" t="s">
        <v>123</v>
      </c>
      <c r="H72" s="88" t="s">
        <v>129</v>
      </c>
      <c r="I72" s="90">
        <v>1293475.3346150001</v>
      </c>
      <c r="J72" s="102">
        <v>118.6</v>
      </c>
      <c r="K72" s="90"/>
      <c r="L72" s="90">
        <v>1534.061746846</v>
      </c>
      <c r="M72" s="91">
        <v>4.9932321599417662E-4</v>
      </c>
      <c r="N72" s="91">
        <f t="shared" si="1"/>
        <v>1.2584683039826124E-2</v>
      </c>
      <c r="O72" s="91">
        <f>L72/'סכום נכסי הקרן'!$C$42</f>
        <v>1.9257198768212194E-3</v>
      </c>
    </row>
    <row r="73" spans="2:15">
      <c r="B73" s="86" t="s">
        <v>1353</v>
      </c>
      <c r="C73" s="87" t="s">
        <v>1354</v>
      </c>
      <c r="D73" s="88" t="s">
        <v>117</v>
      </c>
      <c r="E73" s="88" t="s">
        <v>304</v>
      </c>
      <c r="F73" s="87" t="s">
        <v>417</v>
      </c>
      <c r="G73" s="88" t="s">
        <v>338</v>
      </c>
      <c r="H73" s="88" t="s">
        <v>129</v>
      </c>
      <c r="I73" s="90">
        <v>689.34610499999997</v>
      </c>
      <c r="J73" s="102">
        <v>67500</v>
      </c>
      <c r="K73" s="90"/>
      <c r="L73" s="90">
        <v>465.308620781</v>
      </c>
      <c r="M73" s="91">
        <v>1.2756465057802739E-4</v>
      </c>
      <c r="N73" s="91">
        <f t="shared" si="1"/>
        <v>3.8171615453334025E-3</v>
      </c>
      <c r="O73" s="91">
        <f>L73/'סכום נכסי הקרן'!$C$42</f>
        <v>5.8410560183545931E-4</v>
      </c>
    </row>
    <row r="74" spans="2:15">
      <c r="B74" s="86" t="s">
        <v>1355</v>
      </c>
      <c r="C74" s="87" t="s">
        <v>1356</v>
      </c>
      <c r="D74" s="88" t="s">
        <v>117</v>
      </c>
      <c r="E74" s="88" t="s">
        <v>304</v>
      </c>
      <c r="F74" s="87" t="s">
        <v>1357</v>
      </c>
      <c r="G74" s="88" t="s">
        <v>539</v>
      </c>
      <c r="H74" s="88" t="s">
        <v>129</v>
      </c>
      <c r="I74" s="90">
        <v>8434.305719</v>
      </c>
      <c r="J74" s="102">
        <v>5918</v>
      </c>
      <c r="K74" s="90"/>
      <c r="L74" s="90">
        <v>499.14221247799998</v>
      </c>
      <c r="M74" s="91">
        <v>1.1388385344146516E-4</v>
      </c>
      <c r="N74" s="91">
        <f t="shared" si="1"/>
        <v>4.0947155802221824E-3</v>
      </c>
      <c r="O74" s="91">
        <f>L74/'סכום נכסי הקרן'!$C$42</f>
        <v>6.2657717781284194E-4</v>
      </c>
    </row>
    <row r="75" spans="2:15">
      <c r="B75" s="86" t="s">
        <v>1358</v>
      </c>
      <c r="C75" s="87" t="s">
        <v>1359</v>
      </c>
      <c r="D75" s="88" t="s">
        <v>117</v>
      </c>
      <c r="E75" s="88" t="s">
        <v>304</v>
      </c>
      <c r="F75" s="87" t="s">
        <v>556</v>
      </c>
      <c r="G75" s="88" t="s">
        <v>338</v>
      </c>
      <c r="H75" s="88" t="s">
        <v>129</v>
      </c>
      <c r="I75" s="90">
        <v>5750.248071</v>
      </c>
      <c r="J75" s="102">
        <v>9700</v>
      </c>
      <c r="K75" s="90"/>
      <c r="L75" s="90">
        <v>557.77406285800009</v>
      </c>
      <c r="M75" s="91">
        <v>1.5774049617477969E-4</v>
      </c>
      <c r="N75" s="91">
        <f t="shared" si="1"/>
        <v>4.5757022514483197E-3</v>
      </c>
      <c r="O75" s="91">
        <f>L75/'סכום נכסי הקרן'!$C$42</f>
        <v>7.0017820457966644E-4</v>
      </c>
    </row>
    <row r="76" spans="2:15">
      <c r="B76" s="86" t="s">
        <v>1360</v>
      </c>
      <c r="C76" s="87" t="s">
        <v>1361</v>
      </c>
      <c r="D76" s="88" t="s">
        <v>117</v>
      </c>
      <c r="E76" s="88" t="s">
        <v>304</v>
      </c>
      <c r="F76" s="87" t="s">
        <v>1362</v>
      </c>
      <c r="G76" s="88" t="s">
        <v>1335</v>
      </c>
      <c r="H76" s="88" t="s">
        <v>129</v>
      </c>
      <c r="I76" s="90">
        <v>18580.574024000001</v>
      </c>
      <c r="J76" s="102">
        <v>7364</v>
      </c>
      <c r="K76" s="90"/>
      <c r="L76" s="90">
        <v>1368.273471125</v>
      </c>
      <c r="M76" s="91">
        <v>2.9542546565477406E-4</v>
      </c>
      <c r="N76" s="91">
        <f t="shared" si="1"/>
        <v>1.1224638109458968E-2</v>
      </c>
      <c r="O76" s="91">
        <f>L76/'סכום נכסי הקרן'!$C$42</f>
        <v>1.7176045395108129E-3</v>
      </c>
    </row>
    <row r="77" spans="2:15">
      <c r="B77" s="86" t="s">
        <v>1363</v>
      </c>
      <c r="C77" s="87" t="s">
        <v>1364</v>
      </c>
      <c r="D77" s="88" t="s">
        <v>117</v>
      </c>
      <c r="E77" s="88" t="s">
        <v>304</v>
      </c>
      <c r="F77" s="87" t="s">
        <v>1365</v>
      </c>
      <c r="G77" s="88" t="s">
        <v>1366</v>
      </c>
      <c r="H77" s="88" t="s">
        <v>129</v>
      </c>
      <c r="I77" s="90">
        <v>27135.286057000001</v>
      </c>
      <c r="J77" s="102">
        <v>3500</v>
      </c>
      <c r="K77" s="90"/>
      <c r="L77" s="90">
        <v>949.73501200300018</v>
      </c>
      <c r="M77" s="91">
        <v>2.48053411950368E-4</v>
      </c>
      <c r="N77" s="91">
        <f t="shared" si="1"/>
        <v>7.7911558139406858E-3</v>
      </c>
      <c r="O77" s="91">
        <f>L77/'סכום נכסי הקרן'!$C$42</f>
        <v>1.192209892520589E-3</v>
      </c>
    </row>
    <row r="78" spans="2:15">
      <c r="B78" s="86" t="s">
        <v>1367</v>
      </c>
      <c r="C78" s="87" t="s">
        <v>1368</v>
      </c>
      <c r="D78" s="88" t="s">
        <v>117</v>
      </c>
      <c r="E78" s="88" t="s">
        <v>304</v>
      </c>
      <c r="F78" s="87" t="s">
        <v>1369</v>
      </c>
      <c r="G78" s="88" t="s">
        <v>539</v>
      </c>
      <c r="H78" s="88" t="s">
        <v>129</v>
      </c>
      <c r="I78" s="90">
        <v>7726.7927670000008</v>
      </c>
      <c r="J78" s="102">
        <v>6853</v>
      </c>
      <c r="K78" s="90"/>
      <c r="L78" s="90">
        <v>529.51710834000005</v>
      </c>
      <c r="M78" s="91">
        <v>1.248612949984172E-4</v>
      </c>
      <c r="N78" s="91">
        <f t="shared" ref="N78:N108" si="2">IFERROR(L78/$L$11,0)</f>
        <v>4.3438961869199984E-3</v>
      </c>
      <c r="O78" s="91">
        <f>L78/'סכום נכסי הקרן'!$C$42</f>
        <v>6.647070254790716E-4</v>
      </c>
    </row>
    <row r="79" spans="2:15">
      <c r="B79" s="86" t="s">
        <v>1370</v>
      </c>
      <c r="C79" s="87" t="s">
        <v>1371</v>
      </c>
      <c r="D79" s="88" t="s">
        <v>117</v>
      </c>
      <c r="E79" s="88" t="s">
        <v>304</v>
      </c>
      <c r="F79" s="87" t="s">
        <v>684</v>
      </c>
      <c r="G79" s="88" t="s">
        <v>338</v>
      </c>
      <c r="H79" s="88" t="s">
        <v>129</v>
      </c>
      <c r="I79" s="90">
        <v>172717.33442200001</v>
      </c>
      <c r="J79" s="102">
        <v>166</v>
      </c>
      <c r="K79" s="90"/>
      <c r="L79" s="90">
        <v>286.71077514000001</v>
      </c>
      <c r="M79" s="91">
        <v>2.5032080227942231E-4</v>
      </c>
      <c r="N79" s="91">
        <f t="shared" si="2"/>
        <v>2.3520332455053213E-3</v>
      </c>
      <c r="O79" s="91">
        <f>L79/'סכום נכסי הקרן'!$C$42</f>
        <v>3.5991030981710759E-4</v>
      </c>
    </row>
    <row r="80" spans="2:15">
      <c r="B80" s="86" t="s">
        <v>1372</v>
      </c>
      <c r="C80" s="87" t="s">
        <v>1373</v>
      </c>
      <c r="D80" s="88" t="s">
        <v>117</v>
      </c>
      <c r="E80" s="88" t="s">
        <v>304</v>
      </c>
      <c r="F80" s="87" t="s">
        <v>1374</v>
      </c>
      <c r="G80" s="88" t="s">
        <v>596</v>
      </c>
      <c r="H80" s="88" t="s">
        <v>129</v>
      </c>
      <c r="I80" s="90">
        <v>4092.5529879999999</v>
      </c>
      <c r="J80" s="102">
        <v>8082</v>
      </c>
      <c r="K80" s="90"/>
      <c r="L80" s="90">
        <v>330.76013251400002</v>
      </c>
      <c r="M80" s="91">
        <v>1.6370211951999999E-4</v>
      </c>
      <c r="N80" s="91">
        <f t="shared" si="2"/>
        <v>2.7133923640672332E-3</v>
      </c>
      <c r="O80" s="91">
        <f>L80/'סכום נכסי הקרן'!$C$42</f>
        <v>4.1520581746581545E-4</v>
      </c>
    </row>
    <row r="81" spans="2:15">
      <c r="B81" s="86" t="s">
        <v>1375</v>
      </c>
      <c r="C81" s="87" t="s">
        <v>1376</v>
      </c>
      <c r="D81" s="88" t="s">
        <v>117</v>
      </c>
      <c r="E81" s="88" t="s">
        <v>304</v>
      </c>
      <c r="F81" s="87" t="s">
        <v>1377</v>
      </c>
      <c r="G81" s="88" t="s">
        <v>123</v>
      </c>
      <c r="H81" s="88" t="s">
        <v>129</v>
      </c>
      <c r="I81" s="90">
        <v>3834.5708800000007</v>
      </c>
      <c r="J81" s="102">
        <v>1781</v>
      </c>
      <c r="K81" s="90"/>
      <c r="L81" s="90">
        <v>68.293707373000004</v>
      </c>
      <c r="M81" s="91">
        <v>4.0938669998781851E-5</v>
      </c>
      <c r="N81" s="91">
        <f t="shared" si="2"/>
        <v>5.6024776230217781E-4</v>
      </c>
      <c r="O81" s="91">
        <f>L81/'סכום נכסי הקרן'!$C$42</f>
        <v>8.5729632474305044E-5</v>
      </c>
    </row>
    <row r="82" spans="2:15">
      <c r="B82" s="86" t="s">
        <v>1378</v>
      </c>
      <c r="C82" s="87" t="s">
        <v>1379</v>
      </c>
      <c r="D82" s="88" t="s">
        <v>117</v>
      </c>
      <c r="E82" s="88" t="s">
        <v>304</v>
      </c>
      <c r="F82" s="87" t="s">
        <v>1380</v>
      </c>
      <c r="G82" s="88" t="s">
        <v>153</v>
      </c>
      <c r="H82" s="88" t="s">
        <v>129</v>
      </c>
      <c r="I82" s="90">
        <v>2798.8302649999996</v>
      </c>
      <c r="J82" s="102">
        <v>6670</v>
      </c>
      <c r="K82" s="90"/>
      <c r="L82" s="90">
        <v>186.68197869399998</v>
      </c>
      <c r="M82" s="91">
        <v>8.4959887637301319E-5</v>
      </c>
      <c r="N82" s="91">
        <f t="shared" si="2"/>
        <v>1.5314465248493067E-3</v>
      </c>
      <c r="O82" s="91">
        <f>L82/'סכום נכסי הקרן'!$C$42</f>
        <v>2.3434336835167824E-4</v>
      </c>
    </row>
    <row r="83" spans="2:15">
      <c r="B83" s="86" t="s">
        <v>1381</v>
      </c>
      <c r="C83" s="87" t="s">
        <v>1382</v>
      </c>
      <c r="D83" s="88" t="s">
        <v>117</v>
      </c>
      <c r="E83" s="88" t="s">
        <v>304</v>
      </c>
      <c r="F83" s="87" t="s">
        <v>1383</v>
      </c>
      <c r="G83" s="88" t="s">
        <v>125</v>
      </c>
      <c r="H83" s="88" t="s">
        <v>129</v>
      </c>
      <c r="I83" s="90">
        <v>200557.29972700001</v>
      </c>
      <c r="J83" s="102">
        <v>277</v>
      </c>
      <c r="K83" s="90"/>
      <c r="L83" s="90">
        <v>555.54372024500003</v>
      </c>
      <c r="M83" s="91">
        <v>3.9425205887621238E-4</v>
      </c>
      <c r="N83" s="91">
        <f t="shared" si="2"/>
        <v>4.5574056249190874E-3</v>
      </c>
      <c r="O83" s="91">
        <f>L83/'סכום נכסי הקרן'!$C$42</f>
        <v>6.9737843780964814E-4</v>
      </c>
    </row>
    <row r="84" spans="2:15">
      <c r="B84" s="86" t="s">
        <v>1384</v>
      </c>
      <c r="C84" s="87" t="s">
        <v>1385</v>
      </c>
      <c r="D84" s="88" t="s">
        <v>117</v>
      </c>
      <c r="E84" s="88" t="s">
        <v>304</v>
      </c>
      <c r="F84" s="87" t="s">
        <v>694</v>
      </c>
      <c r="G84" s="88" t="s">
        <v>695</v>
      </c>
      <c r="H84" s="88" t="s">
        <v>129</v>
      </c>
      <c r="I84" s="90">
        <v>6595.2127929999997</v>
      </c>
      <c r="J84" s="102">
        <v>9351</v>
      </c>
      <c r="K84" s="90"/>
      <c r="L84" s="90">
        <v>616.71834823899997</v>
      </c>
      <c r="M84" s="91">
        <v>1.9600691934110396E-4</v>
      </c>
      <c r="N84" s="91">
        <f t="shared" si="2"/>
        <v>5.059251984732561E-3</v>
      </c>
      <c r="O84" s="91">
        <f>L84/'סכום נכסי הקרן'!$C$42</f>
        <v>7.7417143348103789E-4</v>
      </c>
    </row>
    <row r="85" spans="2:15">
      <c r="B85" s="86" t="s">
        <v>1386</v>
      </c>
      <c r="C85" s="87" t="s">
        <v>1387</v>
      </c>
      <c r="D85" s="88" t="s">
        <v>117</v>
      </c>
      <c r="E85" s="88" t="s">
        <v>304</v>
      </c>
      <c r="F85" s="87" t="s">
        <v>1388</v>
      </c>
      <c r="G85" s="88" t="s">
        <v>123</v>
      </c>
      <c r="H85" s="88" t="s">
        <v>129</v>
      </c>
      <c r="I85" s="90">
        <v>20315.307654</v>
      </c>
      <c r="J85" s="102">
        <v>1623</v>
      </c>
      <c r="K85" s="90"/>
      <c r="L85" s="90">
        <v>329.71744322199999</v>
      </c>
      <c r="M85" s="91">
        <v>2.1573714502193042E-4</v>
      </c>
      <c r="N85" s="91">
        <f t="shared" si="2"/>
        <v>2.7048386573629108E-3</v>
      </c>
      <c r="O85" s="91">
        <f>L85/'סכום נכסי הקרן'!$C$42</f>
        <v>4.1389692132843289E-4</v>
      </c>
    </row>
    <row r="86" spans="2:15">
      <c r="B86" s="86" t="s">
        <v>1389</v>
      </c>
      <c r="C86" s="87" t="s">
        <v>1390</v>
      </c>
      <c r="D86" s="88" t="s">
        <v>117</v>
      </c>
      <c r="E86" s="88" t="s">
        <v>304</v>
      </c>
      <c r="F86" s="87" t="s">
        <v>1391</v>
      </c>
      <c r="G86" s="88" t="s">
        <v>153</v>
      </c>
      <c r="H86" s="88" t="s">
        <v>129</v>
      </c>
      <c r="I86" s="90">
        <v>224.297169</v>
      </c>
      <c r="J86" s="102">
        <v>6433</v>
      </c>
      <c r="K86" s="90"/>
      <c r="L86" s="90">
        <v>14.429036883999999</v>
      </c>
      <c r="M86" s="91">
        <v>4.0677605145138186E-6</v>
      </c>
      <c r="N86" s="91">
        <f t="shared" si="2"/>
        <v>1.1836867461719528E-4</v>
      </c>
      <c r="O86" s="91">
        <f>L86/'סכום נכסי הקרן'!$C$42</f>
        <v>1.8112884431173221E-5</v>
      </c>
    </row>
    <row r="87" spans="2:15">
      <c r="B87" s="86" t="s">
        <v>1392</v>
      </c>
      <c r="C87" s="87" t="s">
        <v>1393</v>
      </c>
      <c r="D87" s="88" t="s">
        <v>117</v>
      </c>
      <c r="E87" s="88" t="s">
        <v>304</v>
      </c>
      <c r="F87" s="87" t="s">
        <v>650</v>
      </c>
      <c r="G87" s="88" t="s">
        <v>152</v>
      </c>
      <c r="H87" s="88" t="s">
        <v>129</v>
      </c>
      <c r="I87" s="90">
        <v>41503.020671999999</v>
      </c>
      <c r="J87" s="102">
        <v>1846</v>
      </c>
      <c r="K87" s="90"/>
      <c r="L87" s="90">
        <v>766.14576161100001</v>
      </c>
      <c r="M87" s="91">
        <v>2.517240915611219E-4</v>
      </c>
      <c r="N87" s="91">
        <f t="shared" si="2"/>
        <v>6.2850805008362702E-3</v>
      </c>
      <c r="O87" s="91">
        <f>L87/'סכום נכסי הקרן'!$C$42</f>
        <v>9.6174885053355256E-4</v>
      </c>
    </row>
    <row r="88" spans="2:15">
      <c r="B88" s="86" t="s">
        <v>1394</v>
      </c>
      <c r="C88" s="87" t="s">
        <v>1395</v>
      </c>
      <c r="D88" s="88" t="s">
        <v>117</v>
      </c>
      <c r="E88" s="88" t="s">
        <v>304</v>
      </c>
      <c r="F88" s="87" t="s">
        <v>1396</v>
      </c>
      <c r="G88" s="88" t="s">
        <v>124</v>
      </c>
      <c r="H88" s="88" t="s">
        <v>129</v>
      </c>
      <c r="I88" s="90">
        <v>2786.5567999999998</v>
      </c>
      <c r="J88" s="102">
        <v>13110</v>
      </c>
      <c r="K88" s="90"/>
      <c r="L88" s="90">
        <v>365.31759652899996</v>
      </c>
      <c r="M88" s="91">
        <v>2.2743926805634274E-4</v>
      </c>
      <c r="N88" s="91">
        <f t="shared" si="2"/>
        <v>2.996884689055524E-3</v>
      </c>
      <c r="O88" s="91">
        <f>L88/'סכום נכסי הקרן'!$C$42</f>
        <v>4.5858607610471365E-4</v>
      </c>
    </row>
    <row r="89" spans="2:15">
      <c r="B89" s="86" t="s">
        <v>1397</v>
      </c>
      <c r="C89" s="87" t="s">
        <v>1398</v>
      </c>
      <c r="D89" s="88" t="s">
        <v>117</v>
      </c>
      <c r="E89" s="88" t="s">
        <v>304</v>
      </c>
      <c r="F89" s="87" t="s">
        <v>1399</v>
      </c>
      <c r="G89" s="88" t="s">
        <v>596</v>
      </c>
      <c r="H89" s="88" t="s">
        <v>129</v>
      </c>
      <c r="I89" s="90">
        <v>1142.248028</v>
      </c>
      <c r="J89" s="102">
        <v>43690</v>
      </c>
      <c r="K89" s="90">
        <v>3.4267440849999997</v>
      </c>
      <c r="L89" s="90">
        <v>502.47490765800001</v>
      </c>
      <c r="M89" s="91">
        <v>1.6794401297857693E-4</v>
      </c>
      <c r="N89" s="91">
        <f t="shared" si="2"/>
        <v>4.1220553614238755E-3</v>
      </c>
      <c r="O89" s="91">
        <f>L89/'סכום נכסי הקרן'!$C$42</f>
        <v>6.3076073650251475E-4</v>
      </c>
    </row>
    <row r="90" spans="2:15">
      <c r="B90" s="86" t="s">
        <v>1400</v>
      </c>
      <c r="C90" s="87" t="s">
        <v>1401</v>
      </c>
      <c r="D90" s="88" t="s">
        <v>117</v>
      </c>
      <c r="E90" s="88" t="s">
        <v>304</v>
      </c>
      <c r="F90" s="87" t="s">
        <v>1402</v>
      </c>
      <c r="G90" s="88" t="s">
        <v>500</v>
      </c>
      <c r="H90" s="88" t="s">
        <v>129</v>
      </c>
      <c r="I90" s="90">
        <v>40648.961457999998</v>
      </c>
      <c r="J90" s="102">
        <v>881.2</v>
      </c>
      <c r="K90" s="90"/>
      <c r="L90" s="90">
        <v>358.19864836400001</v>
      </c>
      <c r="M90" s="91">
        <v>3.8086914515029737E-4</v>
      </c>
      <c r="N90" s="91">
        <f t="shared" si="2"/>
        <v>2.9384843629815111E-3</v>
      </c>
      <c r="O90" s="91">
        <f>L90/'סכום נכסי הקרן'!$C$42</f>
        <v>4.4964960401577326E-4</v>
      </c>
    </row>
    <row r="91" spans="2:15">
      <c r="B91" s="86" t="s">
        <v>1403</v>
      </c>
      <c r="C91" s="87" t="s">
        <v>1404</v>
      </c>
      <c r="D91" s="88" t="s">
        <v>117</v>
      </c>
      <c r="E91" s="88" t="s">
        <v>304</v>
      </c>
      <c r="F91" s="87" t="s">
        <v>1405</v>
      </c>
      <c r="G91" s="88" t="s">
        <v>491</v>
      </c>
      <c r="H91" s="88" t="s">
        <v>129</v>
      </c>
      <c r="I91" s="90">
        <v>1414.7800629999997</v>
      </c>
      <c r="J91" s="102">
        <v>32200</v>
      </c>
      <c r="K91" s="90"/>
      <c r="L91" s="90">
        <v>455.55918016999993</v>
      </c>
      <c r="M91" s="91">
        <v>1.0363887328570037E-4</v>
      </c>
      <c r="N91" s="91">
        <f t="shared" si="2"/>
        <v>3.7371819616189269E-3</v>
      </c>
      <c r="O91" s="91">
        <f>L91/'סכום נכסי הקרן'!$C$42</f>
        <v>5.7186705171771387E-4</v>
      </c>
    </row>
    <row r="92" spans="2:15">
      <c r="B92" s="86" t="s">
        <v>1406</v>
      </c>
      <c r="C92" s="87" t="s">
        <v>1407</v>
      </c>
      <c r="D92" s="88" t="s">
        <v>117</v>
      </c>
      <c r="E92" s="88" t="s">
        <v>304</v>
      </c>
      <c r="F92" s="87" t="s">
        <v>619</v>
      </c>
      <c r="G92" s="88" t="s">
        <v>356</v>
      </c>
      <c r="H92" s="88" t="s">
        <v>129</v>
      </c>
      <c r="I92" s="90">
        <v>2615.4138469999998</v>
      </c>
      <c r="J92" s="102">
        <v>43790</v>
      </c>
      <c r="K92" s="90"/>
      <c r="L92" s="90">
        <v>1145.2897237809998</v>
      </c>
      <c r="M92" s="91">
        <v>2.4598944030503506E-4</v>
      </c>
      <c r="N92" s="91">
        <f t="shared" si="2"/>
        <v>9.3953898480207548E-3</v>
      </c>
      <c r="O92" s="91">
        <f>L92/'סכום נכסי הקרן'!$C$42</f>
        <v>1.4376912730785663E-3</v>
      </c>
    </row>
    <row r="93" spans="2:15">
      <c r="B93" s="86" t="s">
        <v>1408</v>
      </c>
      <c r="C93" s="87" t="s">
        <v>1409</v>
      </c>
      <c r="D93" s="88" t="s">
        <v>117</v>
      </c>
      <c r="E93" s="88" t="s">
        <v>304</v>
      </c>
      <c r="F93" s="87" t="s">
        <v>1410</v>
      </c>
      <c r="G93" s="88" t="s">
        <v>312</v>
      </c>
      <c r="H93" s="88" t="s">
        <v>129</v>
      </c>
      <c r="I93" s="90">
        <v>85.457953000000003</v>
      </c>
      <c r="J93" s="102">
        <v>14660</v>
      </c>
      <c r="K93" s="90"/>
      <c r="L93" s="90">
        <v>12.528135910000001</v>
      </c>
      <c r="M93" s="91">
        <v>2.4104820684721927E-6</v>
      </c>
      <c r="N93" s="91">
        <f t="shared" si="2"/>
        <v>1.0277462418404266E-4</v>
      </c>
      <c r="O93" s="91">
        <f>L93/'סכום נכסי הקרן'!$C$42</f>
        <v>1.5726668363256309E-5</v>
      </c>
    </row>
    <row r="94" spans="2:15">
      <c r="B94" s="86" t="s">
        <v>1411</v>
      </c>
      <c r="C94" s="87" t="s">
        <v>1412</v>
      </c>
      <c r="D94" s="88" t="s">
        <v>117</v>
      </c>
      <c r="E94" s="88" t="s">
        <v>304</v>
      </c>
      <c r="F94" s="87" t="s">
        <v>1413</v>
      </c>
      <c r="G94" s="88" t="s">
        <v>500</v>
      </c>
      <c r="H94" s="88" t="s">
        <v>129</v>
      </c>
      <c r="I94" s="90">
        <v>1660.0254670000002</v>
      </c>
      <c r="J94" s="102">
        <v>15650</v>
      </c>
      <c r="K94" s="90"/>
      <c r="L94" s="90">
        <v>259.79398561199997</v>
      </c>
      <c r="M94" s="91">
        <v>1.7386188634110656E-4</v>
      </c>
      <c r="N94" s="91">
        <f t="shared" si="2"/>
        <v>2.1312212310241356E-3</v>
      </c>
      <c r="O94" s="91">
        <f>L94/'סכום נכסי הקרן'!$C$42</f>
        <v>3.2612145045675069E-4</v>
      </c>
    </row>
    <row r="95" spans="2:15">
      <c r="B95" s="86" t="s">
        <v>1414</v>
      </c>
      <c r="C95" s="87" t="s">
        <v>1415</v>
      </c>
      <c r="D95" s="88" t="s">
        <v>117</v>
      </c>
      <c r="E95" s="88" t="s">
        <v>304</v>
      </c>
      <c r="F95" s="87" t="s">
        <v>814</v>
      </c>
      <c r="G95" s="88" t="s">
        <v>152</v>
      </c>
      <c r="H95" s="88" t="s">
        <v>129</v>
      </c>
      <c r="I95" s="90">
        <v>43643.136935999995</v>
      </c>
      <c r="J95" s="102">
        <v>2549</v>
      </c>
      <c r="K95" s="90"/>
      <c r="L95" s="90">
        <v>1112.463560509</v>
      </c>
      <c r="M95" s="91">
        <v>2.3433769764157292E-4</v>
      </c>
      <c r="N95" s="91">
        <f t="shared" si="2"/>
        <v>9.126100257141485E-3</v>
      </c>
      <c r="O95" s="91">
        <f>L95/'סכום נכסי הקרן'!$C$42</f>
        <v>1.3964843299925822E-3</v>
      </c>
    </row>
    <row r="96" spans="2:15">
      <c r="B96" s="86" t="s">
        <v>1416</v>
      </c>
      <c r="C96" s="87" t="s">
        <v>1417</v>
      </c>
      <c r="D96" s="88" t="s">
        <v>117</v>
      </c>
      <c r="E96" s="88" t="s">
        <v>304</v>
      </c>
      <c r="F96" s="87" t="s">
        <v>1418</v>
      </c>
      <c r="G96" s="88" t="s">
        <v>153</v>
      </c>
      <c r="H96" s="88" t="s">
        <v>129</v>
      </c>
      <c r="I96" s="90">
        <v>78.835750000000004</v>
      </c>
      <c r="J96" s="102">
        <v>8798</v>
      </c>
      <c r="K96" s="90"/>
      <c r="L96" s="90">
        <v>6.9359692850000005</v>
      </c>
      <c r="M96" s="91">
        <v>1.7651256405530417E-6</v>
      </c>
      <c r="N96" s="91">
        <f t="shared" si="2"/>
        <v>5.6899257937403558E-5</v>
      </c>
      <c r="O96" s="91">
        <f>L96/'סכום נכסי הקרן'!$C$42</f>
        <v>8.7067772497470443E-6</v>
      </c>
    </row>
    <row r="97" spans="2:15">
      <c r="B97" s="86" t="s">
        <v>1419</v>
      </c>
      <c r="C97" s="87" t="s">
        <v>1420</v>
      </c>
      <c r="D97" s="88" t="s">
        <v>117</v>
      </c>
      <c r="E97" s="88" t="s">
        <v>304</v>
      </c>
      <c r="F97" s="87" t="s">
        <v>673</v>
      </c>
      <c r="G97" s="88" t="s">
        <v>674</v>
      </c>
      <c r="H97" s="88" t="s">
        <v>129</v>
      </c>
      <c r="I97" s="90">
        <v>5229.3960379999999</v>
      </c>
      <c r="J97" s="102">
        <v>29690</v>
      </c>
      <c r="K97" s="90"/>
      <c r="L97" s="90">
        <v>1552.6076835630001</v>
      </c>
      <c r="M97" s="91">
        <v>3.2362857617614359E-4</v>
      </c>
      <c r="N97" s="91">
        <f t="shared" si="2"/>
        <v>1.2736824722349644E-2</v>
      </c>
      <c r="O97" s="91">
        <f>L97/'סכום נכסי הקרן'!$C$42</f>
        <v>1.9490007382621773E-3</v>
      </c>
    </row>
    <row r="98" spans="2:15">
      <c r="B98" s="86" t="s">
        <v>1421</v>
      </c>
      <c r="C98" s="87" t="s">
        <v>1422</v>
      </c>
      <c r="D98" s="88" t="s">
        <v>117</v>
      </c>
      <c r="E98" s="88" t="s">
        <v>304</v>
      </c>
      <c r="F98" s="87" t="s">
        <v>931</v>
      </c>
      <c r="G98" s="88" t="s">
        <v>932</v>
      </c>
      <c r="H98" s="88" t="s">
        <v>129</v>
      </c>
      <c r="I98" s="90">
        <v>3631.4773740000001</v>
      </c>
      <c r="J98" s="102">
        <v>7615</v>
      </c>
      <c r="K98" s="90"/>
      <c r="L98" s="90">
        <v>276.537002051</v>
      </c>
      <c r="M98" s="91">
        <v>8.2042286956948232E-5</v>
      </c>
      <c r="N98" s="91">
        <f t="shared" si="2"/>
        <v>2.2685726482331368E-3</v>
      </c>
      <c r="O98" s="91">
        <f>L98/'סכום נכסי הקרן'!$C$42</f>
        <v>3.471390917745245E-4</v>
      </c>
    </row>
    <row r="99" spans="2:15">
      <c r="B99" s="86" t="s">
        <v>1423</v>
      </c>
      <c r="C99" s="87" t="s">
        <v>1424</v>
      </c>
      <c r="D99" s="88" t="s">
        <v>117</v>
      </c>
      <c r="E99" s="88" t="s">
        <v>304</v>
      </c>
      <c r="F99" s="87" t="s">
        <v>864</v>
      </c>
      <c r="G99" s="88" t="s">
        <v>641</v>
      </c>
      <c r="H99" s="88" t="s">
        <v>129</v>
      </c>
      <c r="I99" s="90">
        <v>8195.7141150000007</v>
      </c>
      <c r="J99" s="102">
        <v>3382</v>
      </c>
      <c r="K99" s="90"/>
      <c r="L99" s="90">
        <v>277.17905137300005</v>
      </c>
      <c r="M99" s="91">
        <v>1.5132826229950614E-4</v>
      </c>
      <c r="N99" s="91">
        <f t="shared" si="2"/>
        <v>2.2738397029849538E-3</v>
      </c>
      <c r="O99" s="91">
        <f>L99/'סכום נכסי הקרן'!$C$42</f>
        <v>3.4794506138025722E-4</v>
      </c>
    </row>
    <row r="100" spans="2:15">
      <c r="B100" s="86" t="s">
        <v>1425</v>
      </c>
      <c r="C100" s="87" t="s">
        <v>1426</v>
      </c>
      <c r="D100" s="88" t="s">
        <v>117</v>
      </c>
      <c r="E100" s="88" t="s">
        <v>304</v>
      </c>
      <c r="F100" s="87" t="s">
        <v>478</v>
      </c>
      <c r="G100" s="88" t="s">
        <v>338</v>
      </c>
      <c r="H100" s="88" t="s">
        <v>129</v>
      </c>
      <c r="I100" s="90">
        <v>3445.3682429999999</v>
      </c>
      <c r="J100" s="102">
        <v>20750</v>
      </c>
      <c r="K100" s="90"/>
      <c r="L100" s="90">
        <v>714.91391032700005</v>
      </c>
      <c r="M100" s="91">
        <v>2.8242660935016604E-4</v>
      </c>
      <c r="N100" s="91">
        <f t="shared" si="2"/>
        <v>5.8647997583705811E-3</v>
      </c>
      <c r="O100" s="91">
        <f>L100/'סכום נכסי הקרן'!$C$42</f>
        <v>8.9743710131825094E-4</v>
      </c>
    </row>
    <row r="101" spans="2:15">
      <c r="B101" s="86" t="s">
        <v>1427</v>
      </c>
      <c r="C101" s="87" t="s">
        <v>1428</v>
      </c>
      <c r="D101" s="88" t="s">
        <v>117</v>
      </c>
      <c r="E101" s="88" t="s">
        <v>304</v>
      </c>
      <c r="F101" s="87" t="s">
        <v>481</v>
      </c>
      <c r="G101" s="88" t="s">
        <v>338</v>
      </c>
      <c r="H101" s="88" t="s">
        <v>129</v>
      </c>
      <c r="I101" s="90">
        <v>40307.085498</v>
      </c>
      <c r="J101" s="102">
        <v>1742</v>
      </c>
      <c r="K101" s="90"/>
      <c r="L101" s="90">
        <v>702.14942938000002</v>
      </c>
      <c r="M101" s="91">
        <v>2.0822196147450903E-4</v>
      </c>
      <c r="N101" s="91">
        <f t="shared" si="2"/>
        <v>5.7600862765200874E-3</v>
      </c>
      <c r="O101" s="91">
        <f>L101/'סכום נכסי הקרן'!$C$42</f>
        <v>8.8141374715569436E-4</v>
      </c>
    </row>
    <row r="102" spans="2:15">
      <c r="B102" s="86" t="s">
        <v>1429</v>
      </c>
      <c r="C102" s="87" t="s">
        <v>1430</v>
      </c>
      <c r="D102" s="88" t="s">
        <v>117</v>
      </c>
      <c r="E102" s="88" t="s">
        <v>304</v>
      </c>
      <c r="F102" s="87" t="s">
        <v>1431</v>
      </c>
      <c r="G102" s="88" t="s">
        <v>491</v>
      </c>
      <c r="H102" s="88" t="s">
        <v>129</v>
      </c>
      <c r="I102" s="90">
        <v>2688.3274560000004</v>
      </c>
      <c r="J102" s="102">
        <v>6630</v>
      </c>
      <c r="K102" s="90"/>
      <c r="L102" s="90">
        <v>178.23611032400001</v>
      </c>
      <c r="M102" s="91">
        <v>5.549474195631718E-5</v>
      </c>
      <c r="N102" s="91">
        <f t="shared" si="2"/>
        <v>1.4621608023866548E-3</v>
      </c>
      <c r="O102" s="91">
        <f>L102/'סכום נכסי הקרן'!$C$42</f>
        <v>2.237412028061493E-4</v>
      </c>
    </row>
    <row r="103" spans="2:15">
      <c r="B103" s="86" t="s">
        <v>1432</v>
      </c>
      <c r="C103" s="87" t="s">
        <v>1433</v>
      </c>
      <c r="D103" s="88" t="s">
        <v>117</v>
      </c>
      <c r="E103" s="88" t="s">
        <v>304</v>
      </c>
      <c r="F103" s="87" t="s">
        <v>1434</v>
      </c>
      <c r="G103" s="88" t="s">
        <v>491</v>
      </c>
      <c r="H103" s="88" t="s">
        <v>129</v>
      </c>
      <c r="I103" s="90">
        <v>1265.8498709999999</v>
      </c>
      <c r="J103" s="102">
        <v>24600</v>
      </c>
      <c r="K103" s="90"/>
      <c r="L103" s="90">
        <v>311.39906816800004</v>
      </c>
      <c r="M103" s="91">
        <v>9.1890838376858526E-5</v>
      </c>
      <c r="N103" s="91">
        <f t="shared" si="2"/>
        <v>2.5545637780542952E-3</v>
      </c>
      <c r="O103" s="91">
        <f>L103/'סכום נכסי הקרן'!$C$42</f>
        <v>3.9090171984773597E-4</v>
      </c>
    </row>
    <row r="104" spans="2:15">
      <c r="B104" s="86" t="s">
        <v>1435</v>
      </c>
      <c r="C104" s="87" t="s">
        <v>1436</v>
      </c>
      <c r="D104" s="88" t="s">
        <v>117</v>
      </c>
      <c r="E104" s="88" t="s">
        <v>304</v>
      </c>
      <c r="F104" s="87" t="s">
        <v>1437</v>
      </c>
      <c r="G104" s="88" t="s">
        <v>123</v>
      </c>
      <c r="H104" s="88" t="s">
        <v>129</v>
      </c>
      <c r="I104" s="90">
        <v>124873.09097999999</v>
      </c>
      <c r="J104" s="102">
        <v>232.4</v>
      </c>
      <c r="K104" s="90"/>
      <c r="L104" s="90">
        <v>290.20506342499999</v>
      </c>
      <c r="M104" s="91">
        <v>1.1110979352431919E-4</v>
      </c>
      <c r="N104" s="91">
        <f t="shared" si="2"/>
        <v>2.3806986565338621E-3</v>
      </c>
      <c r="O104" s="91">
        <f>L104/'סכום נכסי הקרן'!$C$42</f>
        <v>3.6429671761301459E-4</v>
      </c>
    </row>
    <row r="105" spans="2:15">
      <c r="B105" s="86" t="s">
        <v>1438</v>
      </c>
      <c r="C105" s="87" t="s">
        <v>1439</v>
      </c>
      <c r="D105" s="88" t="s">
        <v>117</v>
      </c>
      <c r="E105" s="88" t="s">
        <v>304</v>
      </c>
      <c r="F105" s="87" t="s">
        <v>1440</v>
      </c>
      <c r="G105" s="88" t="s">
        <v>695</v>
      </c>
      <c r="H105" s="88" t="s">
        <v>129</v>
      </c>
      <c r="I105" s="90">
        <v>94290.710430000021</v>
      </c>
      <c r="J105" s="102">
        <v>306</v>
      </c>
      <c r="K105" s="90"/>
      <c r="L105" s="90">
        <v>288.529573916</v>
      </c>
      <c r="M105" s="91">
        <v>1.0285027659524063E-4</v>
      </c>
      <c r="N105" s="91">
        <f t="shared" si="2"/>
        <v>2.3669537701558074E-3</v>
      </c>
      <c r="O105" s="91">
        <f>L105/'סכום נכסי הקרן'!$C$42</f>
        <v>3.6219346234475674E-4</v>
      </c>
    </row>
    <row r="106" spans="2:15">
      <c r="B106" s="86" t="s">
        <v>1441</v>
      </c>
      <c r="C106" s="87" t="s">
        <v>1442</v>
      </c>
      <c r="D106" s="88" t="s">
        <v>117</v>
      </c>
      <c r="E106" s="88" t="s">
        <v>304</v>
      </c>
      <c r="F106" s="87" t="s">
        <v>490</v>
      </c>
      <c r="G106" s="88" t="s">
        <v>491</v>
      </c>
      <c r="H106" s="88" t="s">
        <v>129</v>
      </c>
      <c r="I106" s="90">
        <v>90384.927406000017</v>
      </c>
      <c r="J106" s="102">
        <v>2029</v>
      </c>
      <c r="K106" s="90"/>
      <c r="L106" s="90">
        <v>1833.910177065</v>
      </c>
      <c r="M106" s="91">
        <v>3.4023025581842581E-4</v>
      </c>
      <c r="N106" s="91">
        <f t="shared" si="2"/>
        <v>1.5044491102998138E-2</v>
      </c>
      <c r="O106" s="91">
        <f>L106/'סכום נכסי הקרן'!$C$42</f>
        <v>2.3021219892482717E-3</v>
      </c>
    </row>
    <row r="107" spans="2:15">
      <c r="B107" s="86" t="s">
        <v>1443</v>
      </c>
      <c r="C107" s="87" t="s">
        <v>1444</v>
      </c>
      <c r="D107" s="88" t="s">
        <v>117</v>
      </c>
      <c r="E107" s="88" t="s">
        <v>304</v>
      </c>
      <c r="F107" s="87" t="s">
        <v>1445</v>
      </c>
      <c r="G107" s="88" t="s">
        <v>124</v>
      </c>
      <c r="H107" s="88" t="s">
        <v>129</v>
      </c>
      <c r="I107" s="90">
        <v>1111.0732190000001</v>
      </c>
      <c r="J107" s="102">
        <v>35260</v>
      </c>
      <c r="K107" s="90"/>
      <c r="L107" s="90">
        <v>391.76441713900005</v>
      </c>
      <c r="M107" s="91">
        <v>1.2940520493766541E-4</v>
      </c>
      <c r="N107" s="91">
        <f t="shared" si="2"/>
        <v>3.2138413112203575E-3</v>
      </c>
      <c r="O107" s="91">
        <f>L107/'סכום נכסי הקרן'!$C$42</f>
        <v>4.9178497975517726E-4</v>
      </c>
    </row>
    <row r="108" spans="2:15">
      <c r="B108" s="86" t="s">
        <v>1446</v>
      </c>
      <c r="C108" s="87" t="s">
        <v>1447</v>
      </c>
      <c r="D108" s="88" t="s">
        <v>117</v>
      </c>
      <c r="E108" s="88" t="s">
        <v>304</v>
      </c>
      <c r="F108" s="87" t="s">
        <v>1448</v>
      </c>
      <c r="G108" s="88" t="s">
        <v>711</v>
      </c>
      <c r="H108" s="88" t="s">
        <v>129</v>
      </c>
      <c r="I108" s="90">
        <v>12469.110006999999</v>
      </c>
      <c r="J108" s="102">
        <v>1780</v>
      </c>
      <c r="K108" s="90"/>
      <c r="L108" s="90">
        <v>221.95015812599996</v>
      </c>
      <c r="M108" s="91">
        <v>1.2458548148221862E-4</v>
      </c>
      <c r="N108" s="91">
        <f t="shared" si="2"/>
        <v>1.8207692072354351E-3</v>
      </c>
      <c r="O108" s="91">
        <f>L108/'סכום נכסי הקרן'!$C$42</f>
        <v>2.7861579368992483E-4</v>
      </c>
    </row>
    <row r="109" spans="2:15">
      <c r="B109" s="92"/>
      <c r="C109" s="87"/>
      <c r="D109" s="87"/>
      <c r="E109" s="87"/>
      <c r="F109" s="87"/>
      <c r="G109" s="87"/>
      <c r="H109" s="87"/>
      <c r="I109" s="90"/>
      <c r="J109" s="102"/>
      <c r="K109" s="87"/>
      <c r="L109" s="87"/>
      <c r="M109" s="87"/>
      <c r="N109" s="91"/>
      <c r="O109" s="87"/>
    </row>
    <row r="110" spans="2:15">
      <c r="B110" s="85" t="s">
        <v>30</v>
      </c>
      <c r="C110" s="80"/>
      <c r="D110" s="81"/>
      <c r="E110" s="81"/>
      <c r="F110" s="80"/>
      <c r="G110" s="81"/>
      <c r="H110" s="81"/>
      <c r="I110" s="83"/>
      <c r="J110" s="100"/>
      <c r="K110" s="83"/>
      <c r="L110" s="83">
        <f>SUM(L111:L178)</f>
        <v>6098.0677427940018</v>
      </c>
      <c r="M110" s="84"/>
      <c r="N110" s="84">
        <f t="shared" ref="N110:N141" si="3">IFERROR(L110/$L$11,0)</f>
        <v>5.002552853966339E-2</v>
      </c>
      <c r="O110" s="84">
        <f>L110/'סכום נכסי הקרן'!$C$42</f>
        <v>7.6549527987673487E-3</v>
      </c>
    </row>
    <row r="111" spans="2:15">
      <c r="B111" s="86" t="s">
        <v>1449</v>
      </c>
      <c r="C111" s="87" t="s">
        <v>1450</v>
      </c>
      <c r="D111" s="88" t="s">
        <v>117</v>
      </c>
      <c r="E111" s="88" t="s">
        <v>304</v>
      </c>
      <c r="F111" s="87" t="s">
        <v>1451</v>
      </c>
      <c r="G111" s="88" t="s">
        <v>1452</v>
      </c>
      <c r="H111" s="88" t="s">
        <v>129</v>
      </c>
      <c r="I111" s="90">
        <v>76278.920574999996</v>
      </c>
      <c r="J111" s="102">
        <v>176.1</v>
      </c>
      <c r="K111" s="90"/>
      <c r="L111" s="90">
        <v>134.32717912999999</v>
      </c>
      <c r="M111" s="91">
        <v>2.5695847995481748E-4</v>
      </c>
      <c r="N111" s="91">
        <f t="shared" si="3"/>
        <v>1.101953670678875E-3</v>
      </c>
      <c r="O111" s="91">
        <f>L111/'סכום נכסי הקרן'!$C$42</f>
        <v>1.6862197325485701E-4</v>
      </c>
    </row>
    <row r="112" spans="2:15">
      <c r="B112" s="86" t="s">
        <v>1453</v>
      </c>
      <c r="C112" s="87" t="s">
        <v>1454</v>
      </c>
      <c r="D112" s="88" t="s">
        <v>117</v>
      </c>
      <c r="E112" s="88" t="s">
        <v>304</v>
      </c>
      <c r="F112" s="87" t="s">
        <v>624</v>
      </c>
      <c r="G112" s="88" t="s">
        <v>625</v>
      </c>
      <c r="H112" s="88" t="s">
        <v>129</v>
      </c>
      <c r="I112" s="90">
        <v>30900.596167</v>
      </c>
      <c r="J112" s="102">
        <v>521.79999999999995</v>
      </c>
      <c r="K112" s="90"/>
      <c r="L112" s="90">
        <v>161.239310789</v>
      </c>
      <c r="M112" s="91">
        <v>1.874404416727384E-4</v>
      </c>
      <c r="N112" s="91">
        <f t="shared" si="3"/>
        <v>1.3227274743089477E-3</v>
      </c>
      <c r="O112" s="91">
        <f>L112/'סכום נכסי הקרן'!$C$42</f>
        <v>2.0240498555531856E-4</v>
      </c>
    </row>
    <row r="113" spans="2:15">
      <c r="B113" s="86" t="s">
        <v>1455</v>
      </c>
      <c r="C113" s="87" t="s">
        <v>1456</v>
      </c>
      <c r="D113" s="88" t="s">
        <v>117</v>
      </c>
      <c r="E113" s="88" t="s">
        <v>304</v>
      </c>
      <c r="F113" s="87" t="s">
        <v>1457</v>
      </c>
      <c r="G113" s="88" t="s">
        <v>1458</v>
      </c>
      <c r="H113" s="88" t="s">
        <v>129</v>
      </c>
      <c r="I113" s="90">
        <v>1053.087949</v>
      </c>
      <c r="J113" s="102">
        <v>2109</v>
      </c>
      <c r="K113" s="90"/>
      <c r="L113" s="90">
        <v>22.209624834</v>
      </c>
      <c r="M113" s="91">
        <v>2.3564307262749842E-4</v>
      </c>
      <c r="N113" s="91">
        <f t="shared" si="3"/>
        <v>1.8219676590201762E-4</v>
      </c>
      <c r="O113" s="91">
        <f>L113/'סכום נכסי הקרן'!$C$42</f>
        <v>2.7879918189413975E-5</v>
      </c>
    </row>
    <row r="114" spans="2:15">
      <c r="B114" s="86" t="s">
        <v>1459</v>
      </c>
      <c r="C114" s="87" t="s">
        <v>1460</v>
      </c>
      <c r="D114" s="88" t="s">
        <v>117</v>
      </c>
      <c r="E114" s="88" t="s">
        <v>304</v>
      </c>
      <c r="F114" s="87" t="s">
        <v>1461</v>
      </c>
      <c r="G114" s="88" t="s">
        <v>125</v>
      </c>
      <c r="H114" s="88" t="s">
        <v>129</v>
      </c>
      <c r="I114" s="90">
        <v>13764.986838000001</v>
      </c>
      <c r="J114" s="102">
        <v>491.3</v>
      </c>
      <c r="K114" s="90"/>
      <c r="L114" s="90">
        <v>67.627380329000005</v>
      </c>
      <c r="M114" s="91">
        <v>2.5022008277939028E-4</v>
      </c>
      <c r="N114" s="91">
        <f t="shared" si="3"/>
        <v>5.5478154513924761E-4</v>
      </c>
      <c r="O114" s="91">
        <f>L114/'סכום נכסי הקרן'!$C$42</f>
        <v>8.4893186851609301E-5</v>
      </c>
    </row>
    <row r="115" spans="2:15">
      <c r="B115" s="86" t="s">
        <v>1462</v>
      </c>
      <c r="C115" s="87" t="s">
        <v>1463</v>
      </c>
      <c r="D115" s="88" t="s">
        <v>117</v>
      </c>
      <c r="E115" s="88" t="s">
        <v>304</v>
      </c>
      <c r="F115" s="87" t="s">
        <v>1464</v>
      </c>
      <c r="G115" s="88" t="s">
        <v>125</v>
      </c>
      <c r="H115" s="88" t="s">
        <v>129</v>
      </c>
      <c r="I115" s="90">
        <v>6052.8890549999996</v>
      </c>
      <c r="J115" s="102">
        <v>2967</v>
      </c>
      <c r="K115" s="90"/>
      <c r="L115" s="90">
        <v>179.58921825199999</v>
      </c>
      <c r="M115" s="91">
        <v>3.5821530673243475E-4</v>
      </c>
      <c r="N115" s="91">
        <f t="shared" si="3"/>
        <v>1.4732610298889481E-3</v>
      </c>
      <c r="O115" s="91">
        <f>L115/'סכום נכסי הקרן'!$C$42</f>
        <v>2.2543976991910367E-4</v>
      </c>
    </row>
    <row r="116" spans="2:15">
      <c r="B116" s="86" t="s">
        <v>1465</v>
      </c>
      <c r="C116" s="87" t="s">
        <v>1466</v>
      </c>
      <c r="D116" s="88" t="s">
        <v>117</v>
      </c>
      <c r="E116" s="88" t="s">
        <v>304</v>
      </c>
      <c r="F116" s="87" t="s">
        <v>1467</v>
      </c>
      <c r="G116" s="88" t="s">
        <v>596</v>
      </c>
      <c r="H116" s="88" t="s">
        <v>129</v>
      </c>
      <c r="I116" s="90">
        <v>1986.6608999999999</v>
      </c>
      <c r="J116" s="102">
        <v>9900</v>
      </c>
      <c r="K116" s="90"/>
      <c r="L116" s="90">
        <v>196.67942910000002</v>
      </c>
      <c r="M116" s="91">
        <v>4.9666522499999994E-4</v>
      </c>
      <c r="N116" s="91">
        <f t="shared" si="3"/>
        <v>1.6134606581295113E-3</v>
      </c>
      <c r="O116" s="91">
        <f>L116/'סכום נכסי הקרן'!$C$42</f>
        <v>2.468932471319496E-4</v>
      </c>
    </row>
    <row r="117" spans="2:15">
      <c r="B117" s="86" t="s">
        <v>1468</v>
      </c>
      <c r="C117" s="87" t="s">
        <v>1469</v>
      </c>
      <c r="D117" s="88" t="s">
        <v>117</v>
      </c>
      <c r="E117" s="88" t="s">
        <v>304</v>
      </c>
      <c r="F117" s="87" t="s">
        <v>1470</v>
      </c>
      <c r="G117" s="88" t="s">
        <v>124</v>
      </c>
      <c r="H117" s="88" t="s">
        <v>129</v>
      </c>
      <c r="I117" s="90">
        <v>7568.232</v>
      </c>
      <c r="J117" s="102">
        <v>628.1</v>
      </c>
      <c r="K117" s="90"/>
      <c r="L117" s="90">
        <v>47.536065192000002</v>
      </c>
      <c r="M117" s="91">
        <v>1.3392169777496133E-4</v>
      </c>
      <c r="N117" s="91">
        <f t="shared" si="3"/>
        <v>3.8996234319236016E-4</v>
      </c>
      <c r="O117" s="91">
        <f>L117/'סכום נכסי הקרן'!$C$42</f>
        <v>5.9672399624272259E-5</v>
      </c>
    </row>
    <row r="118" spans="2:15">
      <c r="B118" s="86" t="s">
        <v>1471</v>
      </c>
      <c r="C118" s="87" t="s">
        <v>1472</v>
      </c>
      <c r="D118" s="88" t="s">
        <v>117</v>
      </c>
      <c r="E118" s="88" t="s">
        <v>304</v>
      </c>
      <c r="F118" s="87" t="s">
        <v>1473</v>
      </c>
      <c r="G118" s="88" t="s">
        <v>695</v>
      </c>
      <c r="H118" s="88" t="s">
        <v>129</v>
      </c>
      <c r="I118" s="90">
        <v>611.03697799999998</v>
      </c>
      <c r="J118" s="102">
        <v>5349</v>
      </c>
      <c r="K118" s="90"/>
      <c r="L118" s="90">
        <v>32.684367936000001</v>
      </c>
      <c r="M118" s="91">
        <v>4.7554124798286599E-5</v>
      </c>
      <c r="N118" s="91">
        <f t="shared" si="3"/>
        <v>2.6812637214720112E-4</v>
      </c>
      <c r="O118" s="91">
        <f>L118/'סכום נכסי הקרן'!$C$42</f>
        <v>4.1028946276183883E-5</v>
      </c>
    </row>
    <row r="119" spans="2:15">
      <c r="B119" s="86" t="s">
        <v>1474</v>
      </c>
      <c r="C119" s="87" t="s">
        <v>1475</v>
      </c>
      <c r="D119" s="88" t="s">
        <v>117</v>
      </c>
      <c r="E119" s="88" t="s">
        <v>304</v>
      </c>
      <c r="F119" s="87" t="s">
        <v>1476</v>
      </c>
      <c r="G119" s="88" t="s">
        <v>1477</v>
      </c>
      <c r="H119" s="88" t="s">
        <v>129</v>
      </c>
      <c r="I119" s="90">
        <v>6896.6996209999998</v>
      </c>
      <c r="J119" s="102">
        <v>284.8</v>
      </c>
      <c r="K119" s="90"/>
      <c r="L119" s="90">
        <v>19.641800534000001</v>
      </c>
      <c r="M119" s="91">
        <v>3.5507286806962508E-4</v>
      </c>
      <c r="N119" s="91">
        <f t="shared" si="3"/>
        <v>1.6113160670363277E-4</v>
      </c>
      <c r="O119" s="91">
        <f>L119/'סכום נכסי הקרן'!$C$42</f>
        <v>2.4656507981277853E-5</v>
      </c>
    </row>
    <row r="120" spans="2:15">
      <c r="B120" s="86" t="s">
        <v>1478</v>
      </c>
      <c r="C120" s="87" t="s">
        <v>1479</v>
      </c>
      <c r="D120" s="88" t="s">
        <v>117</v>
      </c>
      <c r="E120" s="88" t="s">
        <v>304</v>
      </c>
      <c r="F120" s="87" t="s">
        <v>1480</v>
      </c>
      <c r="G120" s="88" t="s">
        <v>151</v>
      </c>
      <c r="H120" s="88" t="s">
        <v>129</v>
      </c>
      <c r="I120" s="90">
        <v>550.99882400000001</v>
      </c>
      <c r="J120" s="102">
        <v>2845</v>
      </c>
      <c r="K120" s="90"/>
      <c r="L120" s="90">
        <v>15.675916539999999</v>
      </c>
      <c r="M120" s="91">
        <v>5.4399521204208541E-5</v>
      </c>
      <c r="N120" s="91">
        <f t="shared" si="3"/>
        <v>1.2859745797081781E-4</v>
      </c>
      <c r="O120" s="91">
        <f>L120/'סכום נכסי הקרן'!$C$42</f>
        <v>1.9678102351833782E-5</v>
      </c>
    </row>
    <row r="121" spans="2:15">
      <c r="B121" s="86" t="s">
        <v>1481</v>
      </c>
      <c r="C121" s="87" t="s">
        <v>1482</v>
      </c>
      <c r="D121" s="88" t="s">
        <v>117</v>
      </c>
      <c r="E121" s="88" t="s">
        <v>304</v>
      </c>
      <c r="F121" s="87" t="s">
        <v>1483</v>
      </c>
      <c r="G121" s="88" t="s">
        <v>1458</v>
      </c>
      <c r="H121" s="88" t="s">
        <v>129</v>
      </c>
      <c r="I121" s="90">
        <v>4139.3804149999996</v>
      </c>
      <c r="J121" s="102">
        <v>492.5</v>
      </c>
      <c r="K121" s="90"/>
      <c r="L121" s="90">
        <v>20.386448530000003</v>
      </c>
      <c r="M121" s="91">
        <v>7.9724793790519709E-5</v>
      </c>
      <c r="N121" s="91">
        <f t="shared" si="3"/>
        <v>1.6724033017918299E-4</v>
      </c>
      <c r="O121" s="91">
        <f>L121/'סכום נכסי הקרן'!$C$42</f>
        <v>2.5591270516150082E-5</v>
      </c>
    </row>
    <row r="122" spans="2:15">
      <c r="B122" s="86" t="s">
        <v>1484</v>
      </c>
      <c r="C122" s="87" t="s">
        <v>1485</v>
      </c>
      <c r="D122" s="88" t="s">
        <v>117</v>
      </c>
      <c r="E122" s="88" t="s">
        <v>304</v>
      </c>
      <c r="F122" s="87" t="s">
        <v>1486</v>
      </c>
      <c r="G122" s="88" t="s">
        <v>596</v>
      </c>
      <c r="H122" s="88" t="s">
        <v>129</v>
      </c>
      <c r="I122" s="90">
        <v>4339.3057319999998</v>
      </c>
      <c r="J122" s="102">
        <v>2258</v>
      </c>
      <c r="K122" s="90"/>
      <c r="L122" s="90">
        <v>97.981523436999993</v>
      </c>
      <c r="M122" s="91">
        <v>1.5500967222211625E-4</v>
      </c>
      <c r="N122" s="91">
        <f t="shared" si="3"/>
        <v>8.0379190651816944E-4</v>
      </c>
      <c r="O122" s="91">
        <f>L122/'סכום נכסי הקרן'!$C$42</f>
        <v>1.2299698342116118E-4</v>
      </c>
    </row>
    <row r="123" spans="2:15">
      <c r="B123" s="86" t="s">
        <v>1487</v>
      </c>
      <c r="C123" s="87" t="s">
        <v>1488</v>
      </c>
      <c r="D123" s="88" t="s">
        <v>117</v>
      </c>
      <c r="E123" s="88" t="s">
        <v>304</v>
      </c>
      <c r="F123" s="87" t="s">
        <v>1489</v>
      </c>
      <c r="G123" s="88" t="s">
        <v>125</v>
      </c>
      <c r="H123" s="88" t="s">
        <v>129</v>
      </c>
      <c r="I123" s="90">
        <v>2316.4970640000001</v>
      </c>
      <c r="J123" s="102">
        <v>1997</v>
      </c>
      <c r="K123" s="90"/>
      <c r="L123" s="90">
        <v>46.260446374000004</v>
      </c>
      <c r="M123" s="91">
        <v>3.5069720388076131E-4</v>
      </c>
      <c r="N123" s="91">
        <f t="shared" si="3"/>
        <v>3.7949779798277341E-4</v>
      </c>
      <c r="O123" s="91">
        <f>L123/'סכום נכסי הקרן'!$C$42</f>
        <v>5.8071105205634765E-5</v>
      </c>
    </row>
    <row r="124" spans="2:15">
      <c r="B124" s="86" t="s">
        <v>1490</v>
      </c>
      <c r="C124" s="87" t="s">
        <v>1491</v>
      </c>
      <c r="D124" s="88" t="s">
        <v>117</v>
      </c>
      <c r="E124" s="88" t="s">
        <v>304</v>
      </c>
      <c r="F124" s="87" t="s">
        <v>1492</v>
      </c>
      <c r="G124" s="88" t="s">
        <v>596</v>
      </c>
      <c r="H124" s="88" t="s">
        <v>129</v>
      </c>
      <c r="I124" s="90">
        <v>1009.911374</v>
      </c>
      <c r="J124" s="102">
        <v>14640</v>
      </c>
      <c r="K124" s="90"/>
      <c r="L124" s="90">
        <v>147.85102516200001</v>
      </c>
      <c r="M124" s="91">
        <v>1.9954723974286576E-4</v>
      </c>
      <c r="N124" s="91">
        <f t="shared" si="3"/>
        <v>1.2128966077164776E-3</v>
      </c>
      <c r="O124" s="91">
        <f>L124/'סכום נכסי הקרן'!$C$42</f>
        <v>1.8559856443082264E-4</v>
      </c>
    </row>
    <row r="125" spans="2:15">
      <c r="B125" s="86" t="s">
        <v>1493</v>
      </c>
      <c r="C125" s="87" t="s">
        <v>1494</v>
      </c>
      <c r="D125" s="88" t="s">
        <v>117</v>
      </c>
      <c r="E125" s="88" t="s">
        <v>304</v>
      </c>
      <c r="F125" s="87" t="s">
        <v>1495</v>
      </c>
      <c r="G125" s="88" t="s">
        <v>1496</v>
      </c>
      <c r="H125" s="88" t="s">
        <v>129</v>
      </c>
      <c r="I125" s="90">
        <v>3110.347839</v>
      </c>
      <c r="J125" s="102">
        <v>503</v>
      </c>
      <c r="K125" s="90"/>
      <c r="L125" s="90">
        <v>15.645049632000003</v>
      </c>
      <c r="M125" s="91">
        <v>1.0573290541111087E-4</v>
      </c>
      <c r="N125" s="91">
        <f t="shared" si="3"/>
        <v>1.2834424114014061E-4</v>
      </c>
      <c r="O125" s="91">
        <f>L125/'סכום נכסי הקרן'!$C$42</f>
        <v>1.9639354877428783E-5</v>
      </c>
    </row>
    <row r="126" spans="2:15">
      <c r="B126" s="86" t="s">
        <v>1497</v>
      </c>
      <c r="C126" s="87" t="s">
        <v>1498</v>
      </c>
      <c r="D126" s="88" t="s">
        <v>117</v>
      </c>
      <c r="E126" s="88" t="s">
        <v>304</v>
      </c>
      <c r="F126" s="87" t="s">
        <v>1499</v>
      </c>
      <c r="G126" s="88" t="s">
        <v>695</v>
      </c>
      <c r="H126" s="88" t="s">
        <v>129</v>
      </c>
      <c r="I126" s="90">
        <v>6306.86</v>
      </c>
      <c r="J126" s="102">
        <v>1292</v>
      </c>
      <c r="K126" s="90"/>
      <c r="L126" s="90">
        <v>81.48463120000001</v>
      </c>
      <c r="M126" s="91">
        <v>1.3842781232099407E-4</v>
      </c>
      <c r="N126" s="91">
        <f t="shared" si="3"/>
        <v>6.6845957040350442E-4</v>
      </c>
      <c r="O126" s="91">
        <f>L126/'סכום נכסי הקרן'!$C$42</f>
        <v>1.0228830376606666E-4</v>
      </c>
    </row>
    <row r="127" spans="2:15">
      <c r="B127" s="86" t="s">
        <v>1500</v>
      </c>
      <c r="C127" s="87" t="s">
        <v>1501</v>
      </c>
      <c r="D127" s="88" t="s">
        <v>117</v>
      </c>
      <c r="E127" s="88" t="s">
        <v>304</v>
      </c>
      <c r="F127" s="87" t="s">
        <v>1502</v>
      </c>
      <c r="G127" s="88" t="s">
        <v>1366</v>
      </c>
      <c r="H127" s="88" t="s">
        <v>129</v>
      </c>
      <c r="I127" s="90">
        <v>6390.4795029999987</v>
      </c>
      <c r="J127" s="102">
        <v>111.5</v>
      </c>
      <c r="K127" s="90"/>
      <c r="L127" s="90">
        <v>7.1253846620000001</v>
      </c>
      <c r="M127" s="91">
        <v>6.5175231706825397E-5</v>
      </c>
      <c r="N127" s="91">
        <f t="shared" si="3"/>
        <v>5.8453127908618909E-5</v>
      </c>
      <c r="O127" s="91">
        <f>L127/'סכום נכסי הקרן'!$C$42</f>
        <v>8.9445518746696875E-6</v>
      </c>
    </row>
    <row r="128" spans="2:15">
      <c r="B128" s="86" t="s">
        <v>1503</v>
      </c>
      <c r="C128" s="87" t="s">
        <v>1504</v>
      </c>
      <c r="D128" s="88" t="s">
        <v>117</v>
      </c>
      <c r="E128" s="88" t="s">
        <v>304</v>
      </c>
      <c r="F128" s="87" t="s">
        <v>1505</v>
      </c>
      <c r="G128" s="88" t="s">
        <v>1496</v>
      </c>
      <c r="H128" s="88" t="s">
        <v>129</v>
      </c>
      <c r="I128" s="90">
        <v>6939.3056139999999</v>
      </c>
      <c r="J128" s="102">
        <v>4395</v>
      </c>
      <c r="K128" s="90"/>
      <c r="L128" s="90">
        <v>304.98248173300004</v>
      </c>
      <c r="M128" s="91">
        <v>2.8059447396776998E-4</v>
      </c>
      <c r="N128" s="91">
        <f t="shared" si="3"/>
        <v>2.5019252798659758E-3</v>
      </c>
      <c r="O128" s="91">
        <f>L128/'סכום נכסי הקרן'!$C$42</f>
        <v>3.8284692800860318E-4</v>
      </c>
    </row>
    <row r="129" spans="2:15">
      <c r="B129" s="86" t="s">
        <v>1506</v>
      </c>
      <c r="C129" s="87" t="s">
        <v>1507</v>
      </c>
      <c r="D129" s="88" t="s">
        <v>117</v>
      </c>
      <c r="E129" s="88" t="s">
        <v>304</v>
      </c>
      <c r="F129" s="87" t="s">
        <v>1508</v>
      </c>
      <c r="G129" s="88" t="s">
        <v>820</v>
      </c>
      <c r="H129" s="88" t="s">
        <v>129</v>
      </c>
      <c r="I129" s="90">
        <v>1917.6953860000001</v>
      </c>
      <c r="J129" s="102">
        <v>7824</v>
      </c>
      <c r="K129" s="90"/>
      <c r="L129" s="90">
        <v>150.040486993</v>
      </c>
      <c r="M129" s="91">
        <v>2.1670292169397297E-4</v>
      </c>
      <c r="N129" s="91">
        <f t="shared" si="3"/>
        <v>1.2308578685507185E-3</v>
      </c>
      <c r="O129" s="91">
        <f>L129/'סכום נכסי הקרן'!$C$42</f>
        <v>1.8834701323098773E-4</v>
      </c>
    </row>
    <row r="130" spans="2:15">
      <c r="B130" s="86" t="s">
        <v>1509</v>
      </c>
      <c r="C130" s="87" t="s">
        <v>1510</v>
      </c>
      <c r="D130" s="88" t="s">
        <v>117</v>
      </c>
      <c r="E130" s="88" t="s">
        <v>304</v>
      </c>
      <c r="F130" s="87" t="s">
        <v>1511</v>
      </c>
      <c r="G130" s="88" t="s">
        <v>124</v>
      </c>
      <c r="H130" s="88" t="s">
        <v>129</v>
      </c>
      <c r="I130" s="90">
        <v>26110.400399999999</v>
      </c>
      <c r="J130" s="102">
        <v>232.9</v>
      </c>
      <c r="K130" s="90"/>
      <c r="L130" s="90">
        <v>60.811122531999999</v>
      </c>
      <c r="M130" s="91">
        <v>1.7436781883227708E-4</v>
      </c>
      <c r="N130" s="91">
        <f t="shared" si="3"/>
        <v>4.988643409788862E-4</v>
      </c>
      <c r="O130" s="91">
        <f>L130/'סכום נכסי הקרן'!$C$42</f>
        <v>7.6336684382130647E-5</v>
      </c>
    </row>
    <row r="131" spans="2:15">
      <c r="B131" s="86" t="s">
        <v>1512</v>
      </c>
      <c r="C131" s="87" t="s">
        <v>1513</v>
      </c>
      <c r="D131" s="88" t="s">
        <v>117</v>
      </c>
      <c r="E131" s="88" t="s">
        <v>304</v>
      </c>
      <c r="F131" s="87" t="s">
        <v>1514</v>
      </c>
      <c r="G131" s="88" t="s">
        <v>151</v>
      </c>
      <c r="H131" s="88" t="s">
        <v>129</v>
      </c>
      <c r="I131" s="90">
        <v>3048.500121</v>
      </c>
      <c r="J131" s="102">
        <v>479.4</v>
      </c>
      <c r="K131" s="90"/>
      <c r="L131" s="90">
        <v>14.614509591000003</v>
      </c>
      <c r="M131" s="91">
        <v>2.0024326886071799E-4</v>
      </c>
      <c r="N131" s="91">
        <f t="shared" si="3"/>
        <v>1.1989020087579112E-4</v>
      </c>
      <c r="O131" s="91">
        <f>L131/'סכום נכסי הקרן'!$C$42</f>
        <v>1.8345709791177193E-5</v>
      </c>
    </row>
    <row r="132" spans="2:15">
      <c r="B132" s="86" t="s">
        <v>1515</v>
      </c>
      <c r="C132" s="87" t="s">
        <v>1516</v>
      </c>
      <c r="D132" s="88" t="s">
        <v>117</v>
      </c>
      <c r="E132" s="88" t="s">
        <v>304</v>
      </c>
      <c r="F132" s="87" t="s">
        <v>1517</v>
      </c>
      <c r="G132" s="88" t="s">
        <v>125</v>
      </c>
      <c r="H132" s="88" t="s">
        <v>129</v>
      </c>
      <c r="I132" s="90">
        <v>24596.754000000001</v>
      </c>
      <c r="J132" s="102">
        <v>429.8</v>
      </c>
      <c r="K132" s="90"/>
      <c r="L132" s="90">
        <v>105.716848692</v>
      </c>
      <c r="M132" s="91">
        <v>3.0848678238746977E-4</v>
      </c>
      <c r="N132" s="91">
        <f t="shared" si="3"/>
        <v>8.6724868506328338E-4</v>
      </c>
      <c r="O132" s="91">
        <f>L132/'סכום נכסי הקרן'!$C$42</f>
        <v>1.3270719855940885E-4</v>
      </c>
    </row>
    <row r="133" spans="2:15">
      <c r="B133" s="86" t="s">
        <v>1518</v>
      </c>
      <c r="C133" s="87" t="s">
        <v>1519</v>
      </c>
      <c r="D133" s="88" t="s">
        <v>117</v>
      </c>
      <c r="E133" s="88" t="s">
        <v>304</v>
      </c>
      <c r="F133" s="87" t="s">
        <v>1520</v>
      </c>
      <c r="G133" s="88" t="s">
        <v>151</v>
      </c>
      <c r="H133" s="88" t="s">
        <v>129</v>
      </c>
      <c r="I133" s="90">
        <v>25450.132073000001</v>
      </c>
      <c r="J133" s="102">
        <v>174.8</v>
      </c>
      <c r="K133" s="90"/>
      <c r="L133" s="90">
        <v>44.486830858000005</v>
      </c>
      <c r="M133" s="91">
        <v>2.3530181718998353E-4</v>
      </c>
      <c r="N133" s="91">
        <f t="shared" si="3"/>
        <v>3.6494793442658479E-4</v>
      </c>
      <c r="O133" s="91">
        <f>L133/'סכום נכסי הקרן'!$C$42</f>
        <v>5.5844671582593257E-5</v>
      </c>
    </row>
    <row r="134" spans="2:15">
      <c r="B134" s="86" t="s">
        <v>1521</v>
      </c>
      <c r="C134" s="87" t="s">
        <v>1522</v>
      </c>
      <c r="D134" s="88" t="s">
        <v>117</v>
      </c>
      <c r="E134" s="88" t="s">
        <v>304</v>
      </c>
      <c r="F134" s="87" t="s">
        <v>1523</v>
      </c>
      <c r="G134" s="88" t="s">
        <v>500</v>
      </c>
      <c r="H134" s="88" t="s">
        <v>129</v>
      </c>
      <c r="I134" s="90">
        <v>8535.3408600000002</v>
      </c>
      <c r="J134" s="102">
        <v>934</v>
      </c>
      <c r="K134" s="90"/>
      <c r="L134" s="90">
        <v>79.720083686999999</v>
      </c>
      <c r="M134" s="91">
        <v>2.4933925137177854E-4</v>
      </c>
      <c r="N134" s="91">
        <f t="shared" si="3"/>
        <v>6.5398409625425709E-4</v>
      </c>
      <c r="O134" s="91">
        <f>L134/'סכום נכסי הקרן'!$C$42</f>
        <v>1.000732532791056E-4</v>
      </c>
    </row>
    <row r="135" spans="2:15">
      <c r="B135" s="86" t="s">
        <v>1524</v>
      </c>
      <c r="C135" s="87" t="s">
        <v>1525</v>
      </c>
      <c r="D135" s="88" t="s">
        <v>117</v>
      </c>
      <c r="E135" s="88" t="s">
        <v>304</v>
      </c>
      <c r="F135" s="87" t="s">
        <v>1526</v>
      </c>
      <c r="G135" s="88" t="s">
        <v>153</v>
      </c>
      <c r="H135" s="88" t="s">
        <v>129</v>
      </c>
      <c r="I135" s="90">
        <v>2117.4967109999998</v>
      </c>
      <c r="J135" s="102">
        <v>2186</v>
      </c>
      <c r="K135" s="90"/>
      <c r="L135" s="90">
        <v>46.288478096000006</v>
      </c>
      <c r="M135" s="91">
        <v>1.8030553904585308E-4</v>
      </c>
      <c r="N135" s="91">
        <f t="shared" si="3"/>
        <v>3.7972775635123924E-4</v>
      </c>
      <c r="O135" s="91">
        <f>L135/'סכום נכסי הקרן'!$C$42</f>
        <v>5.8106293648569289E-5</v>
      </c>
    </row>
    <row r="136" spans="2:15">
      <c r="B136" s="86" t="s">
        <v>1527</v>
      </c>
      <c r="C136" s="87" t="s">
        <v>1528</v>
      </c>
      <c r="D136" s="88" t="s">
        <v>117</v>
      </c>
      <c r="E136" s="88" t="s">
        <v>304</v>
      </c>
      <c r="F136" s="87" t="s">
        <v>748</v>
      </c>
      <c r="G136" s="88" t="s">
        <v>126</v>
      </c>
      <c r="H136" s="88" t="s">
        <v>129</v>
      </c>
      <c r="I136" s="90">
        <v>10053.825441000001</v>
      </c>
      <c r="J136" s="102">
        <v>1011</v>
      </c>
      <c r="K136" s="90"/>
      <c r="L136" s="90">
        <v>101.64417521</v>
      </c>
      <c r="M136" s="91">
        <v>1.4764267996353014E-4</v>
      </c>
      <c r="N136" s="91">
        <f t="shared" si="3"/>
        <v>8.3383848824359816E-4</v>
      </c>
      <c r="O136" s="91">
        <f>L136/'סכום נכסי הקרן'!$C$42</f>
        <v>1.2759473923877539E-4</v>
      </c>
    </row>
    <row r="137" spans="2:15">
      <c r="B137" s="86" t="s">
        <v>1529</v>
      </c>
      <c r="C137" s="87" t="s">
        <v>1530</v>
      </c>
      <c r="D137" s="88" t="s">
        <v>117</v>
      </c>
      <c r="E137" s="88" t="s">
        <v>304</v>
      </c>
      <c r="F137" s="87" t="s">
        <v>1531</v>
      </c>
      <c r="G137" s="88" t="s">
        <v>500</v>
      </c>
      <c r="H137" s="88" t="s">
        <v>129</v>
      </c>
      <c r="I137" s="90">
        <v>5328.8205319999997</v>
      </c>
      <c r="J137" s="102">
        <v>785.9</v>
      </c>
      <c r="K137" s="90"/>
      <c r="L137" s="90">
        <v>41.879200557999994</v>
      </c>
      <c r="M137" s="91">
        <v>3.5104758406370794E-4</v>
      </c>
      <c r="N137" s="91">
        <f t="shared" si="3"/>
        <v>3.4355622651260003E-4</v>
      </c>
      <c r="O137" s="91">
        <f>L137/'סכום נכסי הקרן'!$C$42</f>
        <v>5.2571292586972291E-5</v>
      </c>
    </row>
    <row r="138" spans="2:15">
      <c r="B138" s="86" t="s">
        <v>1532</v>
      </c>
      <c r="C138" s="87" t="s">
        <v>1533</v>
      </c>
      <c r="D138" s="88" t="s">
        <v>117</v>
      </c>
      <c r="E138" s="88" t="s">
        <v>304</v>
      </c>
      <c r="F138" s="87" t="s">
        <v>1534</v>
      </c>
      <c r="G138" s="88" t="s">
        <v>151</v>
      </c>
      <c r="H138" s="88" t="s">
        <v>129</v>
      </c>
      <c r="I138" s="90">
        <v>6409.6618179999987</v>
      </c>
      <c r="J138" s="102">
        <v>617.79999999999995</v>
      </c>
      <c r="K138" s="90"/>
      <c r="L138" s="90">
        <v>39.598890711999999</v>
      </c>
      <c r="M138" s="91">
        <v>3.2643896990593369E-4</v>
      </c>
      <c r="N138" s="91">
        <f t="shared" si="3"/>
        <v>3.2484969354317747E-4</v>
      </c>
      <c r="O138" s="91">
        <f>L138/'סכום נכסי הקרן'!$C$42</f>
        <v>4.970880155309988E-5</v>
      </c>
    </row>
    <row r="139" spans="2:15">
      <c r="B139" s="86" t="s">
        <v>1535</v>
      </c>
      <c r="C139" s="87" t="s">
        <v>1536</v>
      </c>
      <c r="D139" s="88" t="s">
        <v>117</v>
      </c>
      <c r="E139" s="88" t="s">
        <v>304</v>
      </c>
      <c r="F139" s="87" t="s">
        <v>1537</v>
      </c>
      <c r="G139" s="88" t="s">
        <v>1366</v>
      </c>
      <c r="H139" s="88" t="s">
        <v>129</v>
      </c>
      <c r="I139" s="90">
        <v>26533.887127999998</v>
      </c>
      <c r="J139" s="102">
        <v>41.8</v>
      </c>
      <c r="K139" s="90"/>
      <c r="L139" s="90">
        <v>11.091164812999999</v>
      </c>
      <c r="M139" s="91">
        <v>2.9172369547615147E-4</v>
      </c>
      <c r="N139" s="91">
        <f t="shared" si="3"/>
        <v>9.0986424764875697E-5</v>
      </c>
      <c r="O139" s="91">
        <f>L139/'סכום נכסי הקרן'!$C$42</f>
        <v>1.3922827149172318E-5</v>
      </c>
    </row>
    <row r="140" spans="2:15">
      <c r="B140" s="86" t="s">
        <v>1538</v>
      </c>
      <c r="C140" s="87" t="s">
        <v>1539</v>
      </c>
      <c r="D140" s="88" t="s">
        <v>117</v>
      </c>
      <c r="E140" s="88" t="s">
        <v>304</v>
      </c>
      <c r="F140" s="87" t="s">
        <v>1540</v>
      </c>
      <c r="G140" s="88" t="s">
        <v>491</v>
      </c>
      <c r="H140" s="88" t="s">
        <v>129</v>
      </c>
      <c r="I140" s="90">
        <v>15941.197262</v>
      </c>
      <c r="J140" s="102">
        <v>87.1</v>
      </c>
      <c r="K140" s="90"/>
      <c r="L140" s="90">
        <v>13.884782805999999</v>
      </c>
      <c r="M140" s="91">
        <v>9.1170684892006847E-5</v>
      </c>
      <c r="N140" s="91">
        <f t="shared" si="3"/>
        <v>1.1390388362762478E-4</v>
      </c>
      <c r="O140" s="91">
        <f>L140/'סכום נכסי הקרן'!$C$42</f>
        <v>1.7429677970807175E-5</v>
      </c>
    </row>
    <row r="141" spans="2:15">
      <c r="B141" s="86" t="s">
        <v>1541</v>
      </c>
      <c r="C141" s="87" t="s">
        <v>1542</v>
      </c>
      <c r="D141" s="88" t="s">
        <v>117</v>
      </c>
      <c r="E141" s="88" t="s">
        <v>304</v>
      </c>
      <c r="F141" s="87" t="s">
        <v>1543</v>
      </c>
      <c r="G141" s="88" t="s">
        <v>711</v>
      </c>
      <c r="H141" s="88" t="s">
        <v>129</v>
      </c>
      <c r="I141" s="90">
        <v>3696.5925499999998</v>
      </c>
      <c r="J141" s="102">
        <v>1998</v>
      </c>
      <c r="K141" s="90"/>
      <c r="L141" s="90">
        <v>73.857919156000008</v>
      </c>
      <c r="M141" s="91">
        <v>2.5969601538705151E-4</v>
      </c>
      <c r="N141" s="91">
        <f t="shared" si="3"/>
        <v>6.0589380086580697E-4</v>
      </c>
      <c r="O141" s="91">
        <f>L141/'סכום נכסי הקרן'!$C$42</f>
        <v>9.2714431652953487E-5</v>
      </c>
    </row>
    <row r="142" spans="2:15">
      <c r="B142" s="86" t="s">
        <v>1544</v>
      </c>
      <c r="C142" s="87" t="s">
        <v>1545</v>
      </c>
      <c r="D142" s="88" t="s">
        <v>117</v>
      </c>
      <c r="E142" s="88" t="s">
        <v>304</v>
      </c>
      <c r="F142" s="87" t="s">
        <v>1546</v>
      </c>
      <c r="G142" s="88" t="s">
        <v>1547</v>
      </c>
      <c r="H142" s="88" t="s">
        <v>129</v>
      </c>
      <c r="I142" s="90">
        <v>22642.576581999998</v>
      </c>
      <c r="J142" s="102">
        <v>567.5</v>
      </c>
      <c r="K142" s="90"/>
      <c r="L142" s="90">
        <v>128.496622121</v>
      </c>
      <c r="M142" s="91">
        <v>2.4062420616597374E-4</v>
      </c>
      <c r="N142" s="91">
        <f t="shared" ref="N142:N178" si="4">IFERROR(L142/$L$11,0)</f>
        <v>1.0541226677516717E-3</v>
      </c>
      <c r="O142" s="91">
        <f>L142/'סכום נכסי הקרן'!$C$42</f>
        <v>1.613028288017376E-4</v>
      </c>
    </row>
    <row r="143" spans="2:15">
      <c r="B143" s="86" t="s">
        <v>1548</v>
      </c>
      <c r="C143" s="87" t="s">
        <v>1549</v>
      </c>
      <c r="D143" s="88" t="s">
        <v>117</v>
      </c>
      <c r="E143" s="88" t="s">
        <v>304</v>
      </c>
      <c r="F143" s="87" t="s">
        <v>1550</v>
      </c>
      <c r="G143" s="88" t="s">
        <v>820</v>
      </c>
      <c r="H143" s="88" t="s">
        <v>129</v>
      </c>
      <c r="I143" s="90">
        <v>3195.5103159999999</v>
      </c>
      <c r="J143" s="102">
        <v>194.8</v>
      </c>
      <c r="K143" s="90"/>
      <c r="L143" s="90">
        <v>6.2248541070000005</v>
      </c>
      <c r="M143" s="91">
        <v>4.3444896230932553E-5</v>
      </c>
      <c r="N143" s="91">
        <f t="shared" si="4"/>
        <v>5.1065621098248407E-5</v>
      </c>
      <c r="O143" s="91">
        <f>L143/'סכום נכסי הקרן'!$C$42</f>
        <v>7.8141087272450418E-6</v>
      </c>
    </row>
    <row r="144" spans="2:15">
      <c r="B144" s="86" t="s">
        <v>1551</v>
      </c>
      <c r="C144" s="87" t="s">
        <v>1552</v>
      </c>
      <c r="D144" s="88" t="s">
        <v>117</v>
      </c>
      <c r="E144" s="88" t="s">
        <v>304</v>
      </c>
      <c r="F144" s="87" t="s">
        <v>1553</v>
      </c>
      <c r="G144" s="88" t="s">
        <v>695</v>
      </c>
      <c r="H144" s="88" t="s">
        <v>129</v>
      </c>
      <c r="I144" s="90">
        <v>7218.9139450000002</v>
      </c>
      <c r="J144" s="102">
        <v>477.5</v>
      </c>
      <c r="K144" s="90"/>
      <c r="L144" s="90">
        <v>34.470314088000002</v>
      </c>
      <c r="M144" s="91">
        <v>9.9258472280465906E-5</v>
      </c>
      <c r="N144" s="91">
        <f t="shared" si="4"/>
        <v>2.8277739013609656E-4</v>
      </c>
      <c r="O144" s="91">
        <f>L144/'סכום נכסי הקרן'!$C$42</f>
        <v>4.3270858644385334E-5</v>
      </c>
    </row>
    <row r="145" spans="2:15">
      <c r="B145" s="86" t="s">
        <v>1554</v>
      </c>
      <c r="C145" s="87" t="s">
        <v>1555</v>
      </c>
      <c r="D145" s="88" t="s">
        <v>117</v>
      </c>
      <c r="E145" s="88" t="s">
        <v>304</v>
      </c>
      <c r="F145" s="87" t="s">
        <v>1556</v>
      </c>
      <c r="G145" s="88" t="s">
        <v>491</v>
      </c>
      <c r="H145" s="88" t="s">
        <v>129</v>
      </c>
      <c r="I145" s="90">
        <v>10600.664891</v>
      </c>
      <c r="J145" s="102">
        <v>517.5</v>
      </c>
      <c r="K145" s="90"/>
      <c r="L145" s="90">
        <v>54.858440809999998</v>
      </c>
      <c r="M145" s="91">
        <v>8.5519617284347422E-5</v>
      </c>
      <c r="N145" s="91">
        <f t="shared" si="4"/>
        <v>4.5003148737155564E-4</v>
      </c>
      <c r="O145" s="91">
        <f>L145/'סכום נכסי הקרן'!$C$42</f>
        <v>6.8864235808262046E-5</v>
      </c>
    </row>
    <row r="146" spans="2:15">
      <c r="B146" s="86" t="s">
        <v>1557</v>
      </c>
      <c r="C146" s="87" t="s">
        <v>1558</v>
      </c>
      <c r="D146" s="88" t="s">
        <v>117</v>
      </c>
      <c r="E146" s="88" t="s">
        <v>304</v>
      </c>
      <c r="F146" s="87" t="s">
        <v>1559</v>
      </c>
      <c r="G146" s="88" t="s">
        <v>674</v>
      </c>
      <c r="H146" s="88" t="s">
        <v>129</v>
      </c>
      <c r="I146" s="90">
        <v>2543.0899300000001</v>
      </c>
      <c r="J146" s="102">
        <v>9226</v>
      </c>
      <c r="K146" s="90"/>
      <c r="L146" s="90">
        <v>234.62547697499997</v>
      </c>
      <c r="M146" s="91">
        <v>4.2886786260861502E-5</v>
      </c>
      <c r="N146" s="91">
        <f t="shared" si="4"/>
        <v>1.9247512473790983E-3</v>
      </c>
      <c r="O146" s="91">
        <f>L146/'סכום נכסי הקרן'!$C$42</f>
        <v>2.945272219637545E-4</v>
      </c>
    </row>
    <row r="147" spans="2:15">
      <c r="B147" s="86" t="s">
        <v>1560</v>
      </c>
      <c r="C147" s="87" t="s">
        <v>1561</v>
      </c>
      <c r="D147" s="88" t="s">
        <v>117</v>
      </c>
      <c r="E147" s="88" t="s">
        <v>304</v>
      </c>
      <c r="F147" s="87" t="s">
        <v>1562</v>
      </c>
      <c r="G147" s="88" t="s">
        <v>125</v>
      </c>
      <c r="H147" s="88" t="s">
        <v>129</v>
      </c>
      <c r="I147" s="90">
        <v>3699.6576839999998</v>
      </c>
      <c r="J147" s="102">
        <v>1431</v>
      </c>
      <c r="K147" s="90"/>
      <c r="L147" s="90">
        <v>52.942101462000004</v>
      </c>
      <c r="M147" s="91">
        <v>3.2102053749710622E-4</v>
      </c>
      <c r="N147" s="91">
        <f t="shared" si="4"/>
        <v>4.343107881618204E-4</v>
      </c>
      <c r="O147" s="91">
        <f>L147/'סכום נכסי הקרן'!$C$42</f>
        <v>6.6458639827027629E-5</v>
      </c>
    </row>
    <row r="148" spans="2:15">
      <c r="B148" s="86" t="s">
        <v>1563</v>
      </c>
      <c r="C148" s="87" t="s">
        <v>1564</v>
      </c>
      <c r="D148" s="88" t="s">
        <v>117</v>
      </c>
      <c r="E148" s="88" t="s">
        <v>304</v>
      </c>
      <c r="F148" s="87" t="s">
        <v>1565</v>
      </c>
      <c r="G148" s="88" t="s">
        <v>641</v>
      </c>
      <c r="H148" s="88" t="s">
        <v>129</v>
      </c>
      <c r="I148" s="90">
        <v>1551.897506</v>
      </c>
      <c r="J148" s="102">
        <v>27470</v>
      </c>
      <c r="K148" s="90"/>
      <c r="L148" s="90">
        <v>426.30624487099999</v>
      </c>
      <c r="M148" s="91">
        <v>4.2515503458448212E-4</v>
      </c>
      <c r="N148" s="91">
        <f t="shared" si="4"/>
        <v>3.4972053638846166E-3</v>
      </c>
      <c r="O148" s="91">
        <f>L148/'סכום נכסי הקרן'!$C$42</f>
        <v>5.3514561004402062E-4</v>
      </c>
    </row>
    <row r="149" spans="2:15">
      <c r="B149" s="86" t="s">
        <v>1566</v>
      </c>
      <c r="C149" s="87" t="s">
        <v>1567</v>
      </c>
      <c r="D149" s="88" t="s">
        <v>117</v>
      </c>
      <c r="E149" s="88" t="s">
        <v>304</v>
      </c>
      <c r="F149" s="87" t="s">
        <v>1568</v>
      </c>
      <c r="G149" s="88" t="s">
        <v>1366</v>
      </c>
      <c r="H149" s="88" t="s">
        <v>129</v>
      </c>
      <c r="I149" s="90">
        <v>4512.5583299999998</v>
      </c>
      <c r="J149" s="102">
        <v>764.2</v>
      </c>
      <c r="K149" s="90"/>
      <c r="L149" s="90">
        <v>34.484970758000003</v>
      </c>
      <c r="M149" s="91">
        <v>2.0631155371371313E-4</v>
      </c>
      <c r="N149" s="91">
        <f t="shared" si="4"/>
        <v>2.8289762620009368E-4</v>
      </c>
      <c r="O149" s="91">
        <f>L149/'סכום נכסי הקרן'!$C$42</f>
        <v>4.3289257278472288E-5</v>
      </c>
    </row>
    <row r="150" spans="2:15">
      <c r="B150" s="86" t="s">
        <v>1569</v>
      </c>
      <c r="C150" s="87" t="s">
        <v>1570</v>
      </c>
      <c r="D150" s="88" t="s">
        <v>117</v>
      </c>
      <c r="E150" s="88" t="s">
        <v>304</v>
      </c>
      <c r="F150" s="87" t="s">
        <v>1571</v>
      </c>
      <c r="G150" s="88" t="s">
        <v>711</v>
      </c>
      <c r="H150" s="88" t="s">
        <v>129</v>
      </c>
      <c r="I150" s="90">
        <v>155.89350200000001</v>
      </c>
      <c r="J150" s="102">
        <v>11570</v>
      </c>
      <c r="K150" s="90"/>
      <c r="L150" s="90">
        <v>18.036878133999998</v>
      </c>
      <c r="M150" s="91">
        <v>4.6887745637062294E-5</v>
      </c>
      <c r="N150" s="91">
        <f t="shared" si="4"/>
        <v>1.4796561794924097E-4</v>
      </c>
      <c r="O150" s="91">
        <f>L150/'סכום נכסי הקרן'!$C$42</f>
        <v>2.2641836164586056E-5</v>
      </c>
    </row>
    <row r="151" spans="2:15">
      <c r="B151" s="86" t="s">
        <v>1572</v>
      </c>
      <c r="C151" s="87" t="s">
        <v>1573</v>
      </c>
      <c r="D151" s="88" t="s">
        <v>117</v>
      </c>
      <c r="E151" s="88" t="s">
        <v>304</v>
      </c>
      <c r="F151" s="87" t="s">
        <v>1574</v>
      </c>
      <c r="G151" s="88" t="s">
        <v>124</v>
      </c>
      <c r="H151" s="88" t="s">
        <v>129</v>
      </c>
      <c r="I151" s="90">
        <v>10025.583322</v>
      </c>
      <c r="J151" s="102">
        <v>1324</v>
      </c>
      <c r="K151" s="90"/>
      <c r="L151" s="90">
        <v>132.73872318400001</v>
      </c>
      <c r="M151" s="91">
        <v>2.5304281288286273E-4</v>
      </c>
      <c r="N151" s="91">
        <f t="shared" si="4"/>
        <v>1.0889227645603718E-3</v>
      </c>
      <c r="O151" s="91">
        <f>L151/'סכום נכסי הקרן'!$C$42</f>
        <v>1.6662797190846005E-4</v>
      </c>
    </row>
    <row r="152" spans="2:15">
      <c r="B152" s="86" t="s">
        <v>1577</v>
      </c>
      <c r="C152" s="87" t="s">
        <v>1578</v>
      </c>
      <c r="D152" s="88" t="s">
        <v>117</v>
      </c>
      <c r="E152" s="88" t="s">
        <v>304</v>
      </c>
      <c r="F152" s="87" t="s">
        <v>1579</v>
      </c>
      <c r="G152" s="88" t="s">
        <v>491</v>
      </c>
      <c r="H152" s="88" t="s">
        <v>129</v>
      </c>
      <c r="I152" s="90">
        <v>14100.805059</v>
      </c>
      <c r="J152" s="102">
        <v>587.6</v>
      </c>
      <c r="K152" s="90"/>
      <c r="L152" s="90">
        <v>82.85633052099999</v>
      </c>
      <c r="M152" s="91">
        <v>1.0159620617186357E-4</v>
      </c>
      <c r="N152" s="91">
        <f t="shared" si="4"/>
        <v>6.7971231248916081E-4</v>
      </c>
      <c r="O152" s="91">
        <f>L152/'סכום נכסי הקרן'!$C$42</f>
        <v>1.0401020880209453E-4</v>
      </c>
    </row>
    <row r="153" spans="2:15">
      <c r="B153" s="86" t="s">
        <v>1580</v>
      </c>
      <c r="C153" s="87" t="s">
        <v>1581</v>
      </c>
      <c r="D153" s="88" t="s">
        <v>117</v>
      </c>
      <c r="E153" s="88" t="s">
        <v>304</v>
      </c>
      <c r="F153" s="87" t="s">
        <v>691</v>
      </c>
      <c r="G153" s="88" t="s">
        <v>356</v>
      </c>
      <c r="H153" s="88" t="s">
        <v>129</v>
      </c>
      <c r="I153" s="90">
        <v>37676.235610999996</v>
      </c>
      <c r="J153" s="102">
        <v>370</v>
      </c>
      <c r="K153" s="90"/>
      <c r="L153" s="90">
        <v>139.402071761</v>
      </c>
      <c r="M153" s="91">
        <v>7.2230206010106412E-5</v>
      </c>
      <c r="N153" s="91">
        <f t="shared" si="4"/>
        <v>1.1435855771869353E-3</v>
      </c>
      <c r="O153" s="91">
        <f>L153/'סכום נכסי הקרן'!$C$42</f>
        <v>1.7499252622141327E-4</v>
      </c>
    </row>
    <row r="154" spans="2:15">
      <c r="B154" s="86" t="s">
        <v>1582</v>
      </c>
      <c r="C154" s="87" t="s">
        <v>1583</v>
      </c>
      <c r="D154" s="88" t="s">
        <v>117</v>
      </c>
      <c r="E154" s="88" t="s">
        <v>304</v>
      </c>
      <c r="F154" s="87" t="s">
        <v>1584</v>
      </c>
      <c r="G154" s="88" t="s">
        <v>151</v>
      </c>
      <c r="H154" s="88" t="s">
        <v>129</v>
      </c>
      <c r="I154" s="90">
        <v>2081.2638000000002</v>
      </c>
      <c r="J154" s="102">
        <v>514.5</v>
      </c>
      <c r="K154" s="90"/>
      <c r="L154" s="90">
        <v>10.708102250999998</v>
      </c>
      <c r="M154" s="91">
        <v>2.7455690601845857E-4</v>
      </c>
      <c r="N154" s="91">
        <f t="shared" si="4"/>
        <v>8.7843969164828922E-5</v>
      </c>
      <c r="O154" s="91">
        <f>L154/'סכום נכסי הקרן'!$C$42</f>
        <v>1.3441965677183919E-5</v>
      </c>
    </row>
    <row r="155" spans="2:15">
      <c r="B155" s="86" t="s">
        <v>1585</v>
      </c>
      <c r="C155" s="87" t="s">
        <v>1586</v>
      </c>
      <c r="D155" s="88" t="s">
        <v>117</v>
      </c>
      <c r="E155" s="88" t="s">
        <v>304</v>
      </c>
      <c r="F155" s="87" t="s">
        <v>1587</v>
      </c>
      <c r="G155" s="88" t="s">
        <v>695</v>
      </c>
      <c r="H155" s="88" t="s">
        <v>129</v>
      </c>
      <c r="I155" s="90">
        <v>6817.1575030000004</v>
      </c>
      <c r="J155" s="102">
        <v>911.3</v>
      </c>
      <c r="K155" s="90"/>
      <c r="L155" s="90">
        <v>62.124756327</v>
      </c>
      <c r="M155" s="91">
        <v>2.4379279696724049E-4</v>
      </c>
      <c r="N155" s="91">
        <f t="shared" si="4"/>
        <v>5.0964074223813641E-4</v>
      </c>
      <c r="O155" s="91">
        <f>L155/'סכום נכסי הקרן'!$C$42</f>
        <v>7.7985699302877222E-5</v>
      </c>
    </row>
    <row r="156" spans="2:15">
      <c r="B156" s="86" t="s">
        <v>1588</v>
      </c>
      <c r="C156" s="87" t="s">
        <v>1589</v>
      </c>
      <c r="D156" s="88" t="s">
        <v>117</v>
      </c>
      <c r="E156" s="88" t="s">
        <v>304</v>
      </c>
      <c r="F156" s="87" t="s">
        <v>1590</v>
      </c>
      <c r="G156" s="88" t="s">
        <v>356</v>
      </c>
      <c r="H156" s="88" t="s">
        <v>129</v>
      </c>
      <c r="I156" s="90">
        <v>3940.8004759999999</v>
      </c>
      <c r="J156" s="102">
        <v>6090</v>
      </c>
      <c r="K156" s="90"/>
      <c r="L156" s="90">
        <v>239.99474901299999</v>
      </c>
      <c r="M156" s="91">
        <v>2.4583957223121096E-4</v>
      </c>
      <c r="N156" s="91">
        <f t="shared" si="4"/>
        <v>1.9687980967916172E-3</v>
      </c>
      <c r="O156" s="91">
        <f>L156/'סכום נכסי הקרן'!$C$42</f>
        <v>3.0126731173451844E-4</v>
      </c>
    </row>
    <row r="157" spans="2:15">
      <c r="B157" s="86" t="s">
        <v>1591</v>
      </c>
      <c r="C157" s="87" t="s">
        <v>1592</v>
      </c>
      <c r="D157" s="88" t="s">
        <v>117</v>
      </c>
      <c r="E157" s="88" t="s">
        <v>304</v>
      </c>
      <c r="F157" s="87" t="s">
        <v>1593</v>
      </c>
      <c r="G157" s="88" t="s">
        <v>153</v>
      </c>
      <c r="H157" s="88" t="s">
        <v>129</v>
      </c>
      <c r="I157" s="90">
        <v>41603.224064000002</v>
      </c>
      <c r="J157" s="102">
        <v>60.1</v>
      </c>
      <c r="K157" s="90"/>
      <c r="L157" s="90">
        <v>25.003537671999997</v>
      </c>
      <c r="M157" s="91">
        <v>3.0309004743479768E-4</v>
      </c>
      <c r="N157" s="91">
        <f t="shared" si="4"/>
        <v>2.0511664352716559E-4</v>
      </c>
      <c r="O157" s="91">
        <f>L157/'סכום נכסי הקרן'!$C$42</f>
        <v>3.1387139132315623E-5</v>
      </c>
    </row>
    <row r="158" spans="2:15">
      <c r="B158" s="86" t="s">
        <v>1594</v>
      </c>
      <c r="C158" s="87" t="s">
        <v>1595</v>
      </c>
      <c r="D158" s="88" t="s">
        <v>117</v>
      </c>
      <c r="E158" s="88" t="s">
        <v>304</v>
      </c>
      <c r="F158" s="87" t="s">
        <v>1596</v>
      </c>
      <c r="G158" s="88" t="s">
        <v>1452</v>
      </c>
      <c r="H158" s="88" t="s">
        <v>129</v>
      </c>
      <c r="I158" s="90">
        <v>1245.726762</v>
      </c>
      <c r="J158" s="102">
        <v>722.4</v>
      </c>
      <c r="K158" s="90"/>
      <c r="L158" s="90">
        <v>8.9991301260000007</v>
      </c>
      <c r="M158" s="91">
        <v>6.6803919772666698E-5</v>
      </c>
      <c r="N158" s="91">
        <f t="shared" si="4"/>
        <v>7.3824407982731288E-5</v>
      </c>
      <c r="O158" s="91">
        <f>L158/'סכום נכסי הקרן'!$C$42</f>
        <v>1.1296679415524552E-5</v>
      </c>
    </row>
    <row r="159" spans="2:15">
      <c r="B159" s="86" t="s">
        <v>1597</v>
      </c>
      <c r="C159" s="87" t="s">
        <v>1598</v>
      </c>
      <c r="D159" s="88" t="s">
        <v>117</v>
      </c>
      <c r="E159" s="88" t="s">
        <v>304</v>
      </c>
      <c r="F159" s="87" t="s">
        <v>1599</v>
      </c>
      <c r="G159" s="88" t="s">
        <v>151</v>
      </c>
      <c r="H159" s="88" t="s">
        <v>129</v>
      </c>
      <c r="I159" s="90">
        <v>16965.771895999998</v>
      </c>
      <c r="J159" s="102">
        <v>239</v>
      </c>
      <c r="K159" s="90"/>
      <c r="L159" s="90">
        <v>40.548194832</v>
      </c>
      <c r="M159" s="91">
        <v>2.2180789324315514E-4</v>
      </c>
      <c r="N159" s="91">
        <f t="shared" si="4"/>
        <v>3.3263731453246506E-4</v>
      </c>
      <c r="O159" s="91">
        <f>L159/'סכום נכסי הקרן'!$C$42</f>
        <v>5.090047054347188E-5</v>
      </c>
    </row>
    <row r="160" spans="2:15">
      <c r="B160" s="86" t="s">
        <v>1600</v>
      </c>
      <c r="C160" s="87" t="s">
        <v>1601</v>
      </c>
      <c r="D160" s="88" t="s">
        <v>117</v>
      </c>
      <c r="E160" s="88" t="s">
        <v>304</v>
      </c>
      <c r="F160" s="87" t="s">
        <v>1602</v>
      </c>
      <c r="G160" s="88" t="s">
        <v>641</v>
      </c>
      <c r="H160" s="88" t="s">
        <v>129</v>
      </c>
      <c r="I160" s="90">
        <v>48.22549999999999</v>
      </c>
      <c r="J160" s="102">
        <v>93.5</v>
      </c>
      <c r="K160" s="90"/>
      <c r="L160" s="90">
        <v>4.5090864000000001E-2</v>
      </c>
      <c r="M160" s="91">
        <v>7.0344650937342773E-6</v>
      </c>
      <c r="N160" s="91">
        <f t="shared" si="4"/>
        <v>3.6990312325992148E-7</v>
      </c>
      <c r="O160" s="91">
        <f>L160/'סכום נכסי הקרן'!$C$42</f>
        <v>5.6602919176081379E-8</v>
      </c>
    </row>
    <row r="161" spans="2:15">
      <c r="B161" s="86" t="s">
        <v>1603</v>
      </c>
      <c r="C161" s="87" t="s">
        <v>1604</v>
      </c>
      <c r="D161" s="88" t="s">
        <v>117</v>
      </c>
      <c r="E161" s="88" t="s">
        <v>304</v>
      </c>
      <c r="F161" s="87" t="s">
        <v>1605</v>
      </c>
      <c r="G161" s="88" t="s">
        <v>1606</v>
      </c>
      <c r="H161" s="88" t="s">
        <v>129</v>
      </c>
      <c r="I161" s="90">
        <v>5124.3237499999996</v>
      </c>
      <c r="J161" s="102">
        <v>801.2</v>
      </c>
      <c r="K161" s="90"/>
      <c r="L161" s="90">
        <v>41.056081884999998</v>
      </c>
      <c r="M161" s="91">
        <v>1.0265545820285688E-4</v>
      </c>
      <c r="N161" s="91">
        <f t="shared" si="4"/>
        <v>3.3680376845466041E-4</v>
      </c>
      <c r="O161" s="91">
        <f>L161/'סכום נכסי הקרן'!$C$42</f>
        <v>5.1538025188943677E-5</v>
      </c>
    </row>
    <row r="162" spans="2:15">
      <c r="B162" s="86" t="s">
        <v>1607</v>
      </c>
      <c r="C162" s="87" t="s">
        <v>1608</v>
      </c>
      <c r="D162" s="88" t="s">
        <v>117</v>
      </c>
      <c r="E162" s="88" t="s">
        <v>304</v>
      </c>
      <c r="F162" s="87" t="s">
        <v>1609</v>
      </c>
      <c r="G162" s="88" t="s">
        <v>500</v>
      </c>
      <c r="H162" s="88" t="s">
        <v>129</v>
      </c>
      <c r="I162" s="90">
        <v>2328.199443</v>
      </c>
      <c r="J162" s="102">
        <v>511.5</v>
      </c>
      <c r="K162" s="90"/>
      <c r="L162" s="90">
        <v>11.908740166999999</v>
      </c>
      <c r="M162" s="91">
        <v>1.5512153664035933E-4</v>
      </c>
      <c r="N162" s="91">
        <f t="shared" si="4"/>
        <v>9.7693408178299227E-5</v>
      </c>
      <c r="O162" s="91">
        <f>L162/'סכום נכסי הקרן'!$C$42</f>
        <v>1.4949135974898481E-5</v>
      </c>
    </row>
    <row r="163" spans="2:15">
      <c r="B163" s="86" t="s">
        <v>1610</v>
      </c>
      <c r="C163" s="87" t="s">
        <v>1611</v>
      </c>
      <c r="D163" s="88" t="s">
        <v>117</v>
      </c>
      <c r="E163" s="88" t="s">
        <v>304</v>
      </c>
      <c r="F163" s="87" t="s">
        <v>1612</v>
      </c>
      <c r="G163" s="88" t="s">
        <v>500</v>
      </c>
      <c r="H163" s="88" t="s">
        <v>129</v>
      </c>
      <c r="I163" s="90">
        <v>5107.9795219999996</v>
      </c>
      <c r="J163" s="102">
        <v>2399</v>
      </c>
      <c r="K163" s="90"/>
      <c r="L163" s="90">
        <v>122.54042874000001</v>
      </c>
      <c r="M163" s="91">
        <v>1.9855715547775635E-4</v>
      </c>
      <c r="N163" s="91">
        <f t="shared" si="4"/>
        <v>1.0052610062325673E-3</v>
      </c>
      <c r="O163" s="91">
        <f>L163/'סכום נכסי הקרן'!$C$42</f>
        <v>1.5382597201447681E-4</v>
      </c>
    </row>
    <row r="164" spans="2:15">
      <c r="B164" s="86" t="s">
        <v>1613</v>
      </c>
      <c r="C164" s="87" t="s">
        <v>1614</v>
      </c>
      <c r="D164" s="88" t="s">
        <v>117</v>
      </c>
      <c r="E164" s="88" t="s">
        <v>304</v>
      </c>
      <c r="F164" s="87" t="s">
        <v>1615</v>
      </c>
      <c r="G164" s="88" t="s">
        <v>610</v>
      </c>
      <c r="H164" s="88" t="s">
        <v>129</v>
      </c>
      <c r="I164" s="90">
        <v>71308.181479999999</v>
      </c>
      <c r="J164" s="102">
        <v>188</v>
      </c>
      <c r="K164" s="90"/>
      <c r="L164" s="90">
        <v>134.05938118200001</v>
      </c>
      <c r="M164" s="91">
        <v>3.0904335035319622E-4</v>
      </c>
      <c r="N164" s="91">
        <f t="shared" si="4"/>
        <v>1.0997567889032718E-3</v>
      </c>
      <c r="O164" s="91">
        <f>L164/'סכום נכסי הקרן'!$C$42</f>
        <v>1.6828580436693854E-4</v>
      </c>
    </row>
    <row r="165" spans="2:15">
      <c r="B165" s="86" t="s">
        <v>1616</v>
      </c>
      <c r="C165" s="87" t="s">
        <v>1617</v>
      </c>
      <c r="D165" s="88" t="s">
        <v>117</v>
      </c>
      <c r="E165" s="88" t="s">
        <v>304</v>
      </c>
      <c r="F165" s="87" t="s">
        <v>1618</v>
      </c>
      <c r="G165" s="88" t="s">
        <v>820</v>
      </c>
      <c r="H165" s="88" t="s">
        <v>129</v>
      </c>
      <c r="I165" s="90">
        <v>28380.87</v>
      </c>
      <c r="J165" s="102">
        <v>417.8</v>
      </c>
      <c r="K165" s="90"/>
      <c r="L165" s="90">
        <v>118.57527486000002</v>
      </c>
      <c r="M165" s="91">
        <v>9.8712636082223229E-5</v>
      </c>
      <c r="N165" s="91">
        <f t="shared" si="4"/>
        <v>9.7273284699352081E-4</v>
      </c>
      <c r="O165" s="91">
        <f>L165/'סכום נכסי הקרן'!$C$42</f>
        <v>1.4884848290292721E-4</v>
      </c>
    </row>
    <row r="166" spans="2:15">
      <c r="B166" s="86" t="s">
        <v>1619</v>
      </c>
      <c r="C166" s="87" t="s">
        <v>1620</v>
      </c>
      <c r="D166" s="88" t="s">
        <v>117</v>
      </c>
      <c r="E166" s="88" t="s">
        <v>304</v>
      </c>
      <c r="F166" s="87" t="s">
        <v>1621</v>
      </c>
      <c r="G166" s="88" t="s">
        <v>596</v>
      </c>
      <c r="H166" s="88" t="s">
        <v>129</v>
      </c>
      <c r="I166" s="90">
        <v>23846.237659999999</v>
      </c>
      <c r="J166" s="102">
        <v>486.3</v>
      </c>
      <c r="K166" s="90"/>
      <c r="L166" s="90">
        <v>115.96425374099999</v>
      </c>
      <c r="M166" s="91">
        <v>1.5637114735703885E-4</v>
      </c>
      <c r="N166" s="91">
        <f t="shared" si="4"/>
        <v>9.5131332247929269E-4</v>
      </c>
      <c r="O166" s="91">
        <f>L166/'סכום נכסי הקרן'!$C$42</f>
        <v>1.4557084738532435E-4</v>
      </c>
    </row>
    <row r="167" spans="2:15">
      <c r="B167" s="86" t="s">
        <v>1622</v>
      </c>
      <c r="C167" s="87" t="s">
        <v>1623</v>
      </c>
      <c r="D167" s="88" t="s">
        <v>117</v>
      </c>
      <c r="E167" s="88" t="s">
        <v>304</v>
      </c>
      <c r="F167" s="87" t="s">
        <v>1624</v>
      </c>
      <c r="G167" s="88" t="s">
        <v>820</v>
      </c>
      <c r="H167" s="88" t="s">
        <v>129</v>
      </c>
      <c r="I167" s="90">
        <v>442.73211199999997</v>
      </c>
      <c r="J167" s="102">
        <v>21880</v>
      </c>
      <c r="K167" s="90"/>
      <c r="L167" s="90">
        <v>96.869786041999987</v>
      </c>
      <c r="M167" s="91">
        <v>1.9584119214267987E-4</v>
      </c>
      <c r="N167" s="91">
        <f t="shared" si="4"/>
        <v>7.9467176336333093E-4</v>
      </c>
      <c r="O167" s="91">
        <f>L167/'סכום נכסי הקרן'!$C$42</f>
        <v>1.2160141065249097E-4</v>
      </c>
    </row>
    <row r="168" spans="2:15">
      <c r="B168" s="86" t="s">
        <v>1625</v>
      </c>
      <c r="C168" s="87" t="s">
        <v>1626</v>
      </c>
      <c r="D168" s="88" t="s">
        <v>117</v>
      </c>
      <c r="E168" s="88" t="s">
        <v>304</v>
      </c>
      <c r="F168" s="87" t="s">
        <v>1627</v>
      </c>
      <c r="G168" s="88" t="s">
        <v>1628</v>
      </c>
      <c r="H168" s="88" t="s">
        <v>129</v>
      </c>
      <c r="I168" s="90">
        <v>2092.8526550000001</v>
      </c>
      <c r="J168" s="102">
        <v>1372</v>
      </c>
      <c r="K168" s="90"/>
      <c r="L168" s="90">
        <v>28.713938429999999</v>
      </c>
      <c r="M168" s="91">
        <v>4.6694658995441275E-5</v>
      </c>
      <c r="N168" s="91">
        <f t="shared" si="4"/>
        <v>2.3555493428447245E-4</v>
      </c>
      <c r="O168" s="91">
        <f>L168/'סכום נכסי הקרן'!$C$42</f>
        <v>3.6044834629477648E-5</v>
      </c>
    </row>
    <row r="169" spans="2:15">
      <c r="B169" s="86" t="s">
        <v>1629</v>
      </c>
      <c r="C169" s="87" t="s">
        <v>1630</v>
      </c>
      <c r="D169" s="88" t="s">
        <v>117</v>
      </c>
      <c r="E169" s="88" t="s">
        <v>304</v>
      </c>
      <c r="F169" s="87" t="s">
        <v>698</v>
      </c>
      <c r="G169" s="88" t="s">
        <v>596</v>
      </c>
      <c r="H169" s="88" t="s">
        <v>129</v>
      </c>
      <c r="I169" s="90">
        <v>3380.1305560000001</v>
      </c>
      <c r="J169" s="102">
        <v>8</v>
      </c>
      <c r="K169" s="90"/>
      <c r="L169" s="90">
        <v>0.27041043799999998</v>
      </c>
      <c r="M169" s="91">
        <v>1.3751620405168114E-4</v>
      </c>
      <c r="N169" s="91">
        <f t="shared" si="4"/>
        <v>2.2183133500897952E-6</v>
      </c>
      <c r="O169" s="91">
        <f>L169/'סכום נכסי הקרן'!$C$42</f>
        <v>3.3944836733407381E-7</v>
      </c>
    </row>
    <row r="170" spans="2:15">
      <c r="B170" s="86" t="s">
        <v>1631</v>
      </c>
      <c r="C170" s="87" t="s">
        <v>1632</v>
      </c>
      <c r="D170" s="88" t="s">
        <v>117</v>
      </c>
      <c r="E170" s="88" t="s">
        <v>304</v>
      </c>
      <c r="F170" s="87" t="s">
        <v>1633</v>
      </c>
      <c r="G170" s="88" t="s">
        <v>711</v>
      </c>
      <c r="H170" s="88" t="s">
        <v>129</v>
      </c>
      <c r="I170" s="90">
        <v>2691.2569920000005</v>
      </c>
      <c r="J170" s="102">
        <v>7804</v>
      </c>
      <c r="K170" s="90"/>
      <c r="L170" s="90">
        <v>210.02569568199999</v>
      </c>
      <c r="M170" s="91">
        <v>2.1397334262821316E-4</v>
      </c>
      <c r="N170" s="91">
        <f t="shared" si="4"/>
        <v>1.722946821280905E-3</v>
      </c>
      <c r="O170" s="91">
        <f>L170/'סכום נכסי הקרן'!$C$42</f>
        <v>2.6364692141602142E-4</v>
      </c>
    </row>
    <row r="171" spans="2:15">
      <c r="B171" s="86" t="s">
        <v>1634</v>
      </c>
      <c r="C171" s="87" t="s">
        <v>1635</v>
      </c>
      <c r="D171" s="88" t="s">
        <v>117</v>
      </c>
      <c r="E171" s="88" t="s">
        <v>304</v>
      </c>
      <c r="F171" s="87" t="s">
        <v>1636</v>
      </c>
      <c r="G171" s="88" t="s">
        <v>500</v>
      </c>
      <c r="H171" s="88" t="s">
        <v>129</v>
      </c>
      <c r="I171" s="90">
        <v>26109.586814999999</v>
      </c>
      <c r="J171" s="102">
        <v>409.9</v>
      </c>
      <c r="K171" s="90"/>
      <c r="L171" s="90">
        <v>107.02319636099999</v>
      </c>
      <c r="M171" s="91">
        <v>3.0574344240197722E-4</v>
      </c>
      <c r="N171" s="91">
        <f t="shared" si="4"/>
        <v>8.7796531455227287E-4</v>
      </c>
      <c r="O171" s="91">
        <f>L171/'סכום נכסי הקרן'!$C$42</f>
        <v>1.3434706714840437E-4</v>
      </c>
    </row>
    <row r="172" spans="2:15">
      <c r="B172" s="86" t="s">
        <v>1637</v>
      </c>
      <c r="C172" s="87" t="s">
        <v>1638</v>
      </c>
      <c r="D172" s="88" t="s">
        <v>117</v>
      </c>
      <c r="E172" s="88" t="s">
        <v>304</v>
      </c>
      <c r="F172" s="87" t="s">
        <v>887</v>
      </c>
      <c r="G172" s="88" t="s">
        <v>338</v>
      </c>
      <c r="H172" s="88" t="s">
        <v>129</v>
      </c>
      <c r="I172" s="90">
        <v>35003.072999999997</v>
      </c>
      <c r="J172" s="102">
        <v>1023</v>
      </c>
      <c r="K172" s="90"/>
      <c r="L172" s="90">
        <v>358.08143678999994</v>
      </c>
      <c r="M172" s="91">
        <v>4.9230611382074479E-4</v>
      </c>
      <c r="N172" s="91">
        <f t="shared" si="4"/>
        <v>2.937522817261189E-3</v>
      </c>
      <c r="O172" s="91">
        <f>L172/'סכום נכסי הקרן'!$C$42</f>
        <v>4.4950246739737477E-4</v>
      </c>
    </row>
    <row r="173" spans="2:15">
      <c r="B173" s="86" t="s">
        <v>1639</v>
      </c>
      <c r="C173" s="87" t="s">
        <v>1640</v>
      </c>
      <c r="D173" s="88" t="s">
        <v>117</v>
      </c>
      <c r="E173" s="88" t="s">
        <v>304</v>
      </c>
      <c r="F173" s="87" t="s">
        <v>1641</v>
      </c>
      <c r="G173" s="88" t="s">
        <v>153</v>
      </c>
      <c r="H173" s="88" t="s">
        <v>129</v>
      </c>
      <c r="I173" s="90">
        <v>5931.6018299999996</v>
      </c>
      <c r="J173" s="102">
        <v>55.3</v>
      </c>
      <c r="K173" s="90"/>
      <c r="L173" s="90">
        <v>3.280175812</v>
      </c>
      <c r="M173" s="91">
        <v>1.5107419973054418E-4</v>
      </c>
      <c r="N173" s="91">
        <f t="shared" si="4"/>
        <v>2.6908938309553103E-5</v>
      </c>
      <c r="O173" s="91">
        <f>L173/'סכום נכסי הקרן'!$C$42</f>
        <v>4.1176307105131783E-6</v>
      </c>
    </row>
    <row r="174" spans="2:15">
      <c r="B174" s="86" t="s">
        <v>1642</v>
      </c>
      <c r="C174" s="87" t="s">
        <v>1643</v>
      </c>
      <c r="D174" s="88" t="s">
        <v>117</v>
      </c>
      <c r="E174" s="88" t="s">
        <v>304</v>
      </c>
      <c r="F174" s="87" t="s">
        <v>1644</v>
      </c>
      <c r="G174" s="88" t="s">
        <v>641</v>
      </c>
      <c r="H174" s="88" t="s">
        <v>129</v>
      </c>
      <c r="I174" s="90">
        <v>7234.595953</v>
      </c>
      <c r="J174" s="102">
        <v>3057</v>
      </c>
      <c r="K174" s="90"/>
      <c r="L174" s="90">
        <v>221.16159826999998</v>
      </c>
      <c r="M174" s="91">
        <v>2.0270652712244325E-4</v>
      </c>
      <c r="N174" s="91">
        <f t="shared" si="4"/>
        <v>1.814300252601703E-3</v>
      </c>
      <c r="O174" s="91">
        <f>L174/'סכום נכסי הקרן'!$C$42</f>
        <v>2.7762590824894793E-4</v>
      </c>
    </row>
    <row r="175" spans="2:15">
      <c r="B175" s="86" t="s">
        <v>1645</v>
      </c>
      <c r="C175" s="87" t="s">
        <v>1646</v>
      </c>
      <c r="D175" s="88" t="s">
        <v>117</v>
      </c>
      <c r="E175" s="88" t="s">
        <v>304</v>
      </c>
      <c r="F175" s="87" t="s">
        <v>1647</v>
      </c>
      <c r="G175" s="88" t="s">
        <v>500</v>
      </c>
      <c r="H175" s="88" t="s">
        <v>129</v>
      </c>
      <c r="I175" s="90">
        <v>1576.7149999999999</v>
      </c>
      <c r="J175" s="102">
        <v>6693</v>
      </c>
      <c r="K175" s="90"/>
      <c r="L175" s="90">
        <v>105.52953495000001</v>
      </c>
      <c r="M175" s="91">
        <v>1.8761929127299553E-4</v>
      </c>
      <c r="N175" s="91">
        <f t="shared" si="4"/>
        <v>8.6571205586506489E-4</v>
      </c>
      <c r="O175" s="91">
        <f>L175/'סכום נכסי הקרן'!$C$42</f>
        <v>1.3247206213356892E-4</v>
      </c>
    </row>
    <row r="176" spans="2:15">
      <c r="B176" s="86" t="s">
        <v>1648</v>
      </c>
      <c r="C176" s="87" t="s">
        <v>1649</v>
      </c>
      <c r="D176" s="88" t="s">
        <v>117</v>
      </c>
      <c r="E176" s="88" t="s">
        <v>304</v>
      </c>
      <c r="F176" s="87" t="s">
        <v>1650</v>
      </c>
      <c r="G176" s="88" t="s">
        <v>500</v>
      </c>
      <c r="H176" s="88" t="s">
        <v>129</v>
      </c>
      <c r="I176" s="90">
        <v>6182.5896309999989</v>
      </c>
      <c r="J176" s="102">
        <v>1193</v>
      </c>
      <c r="K176" s="90"/>
      <c r="L176" s="90">
        <v>73.758294293000006</v>
      </c>
      <c r="M176" s="91">
        <v>3.7079133977128514E-4</v>
      </c>
      <c r="N176" s="91">
        <f t="shared" si="4"/>
        <v>6.0507652781514995E-4</v>
      </c>
      <c r="O176" s="91">
        <f>L176/'סכום נכסי הקרן'!$C$42</f>
        <v>9.2589371772346256E-5</v>
      </c>
    </row>
    <row r="177" spans="2:15">
      <c r="B177" s="86" t="s">
        <v>1651</v>
      </c>
      <c r="C177" s="87" t="s">
        <v>1652</v>
      </c>
      <c r="D177" s="88" t="s">
        <v>117</v>
      </c>
      <c r="E177" s="88" t="s">
        <v>304</v>
      </c>
      <c r="F177" s="87" t="s">
        <v>1653</v>
      </c>
      <c r="G177" s="88" t="s">
        <v>123</v>
      </c>
      <c r="H177" s="88" t="s">
        <v>129</v>
      </c>
      <c r="I177" s="90">
        <v>5015.5304150000002</v>
      </c>
      <c r="J177" s="102">
        <v>825</v>
      </c>
      <c r="K177" s="90"/>
      <c r="L177" s="90">
        <v>41.378125924000003</v>
      </c>
      <c r="M177" s="91">
        <v>2.5076398255087246E-4</v>
      </c>
      <c r="N177" s="91">
        <f t="shared" si="4"/>
        <v>3.3944565830297519E-4</v>
      </c>
      <c r="O177" s="91">
        <f>L177/'סכום נכסי הקרן'!$C$42</f>
        <v>5.1942289625097666E-5</v>
      </c>
    </row>
    <row r="178" spans="2:15">
      <c r="B178" s="86" t="s">
        <v>1654</v>
      </c>
      <c r="C178" s="87" t="s">
        <v>1655</v>
      </c>
      <c r="D178" s="88" t="s">
        <v>117</v>
      </c>
      <c r="E178" s="88" t="s">
        <v>304</v>
      </c>
      <c r="F178" s="87" t="s">
        <v>899</v>
      </c>
      <c r="G178" s="88" t="s">
        <v>123</v>
      </c>
      <c r="H178" s="88" t="s">
        <v>129</v>
      </c>
      <c r="I178" s="90">
        <v>20940.481206</v>
      </c>
      <c r="J178" s="102">
        <v>919</v>
      </c>
      <c r="K178" s="90"/>
      <c r="L178" s="90">
        <v>192.44302228000001</v>
      </c>
      <c r="M178" s="91">
        <v>2.3662743554547856E-4</v>
      </c>
      <c r="N178" s="91">
        <f t="shared" si="4"/>
        <v>1.5787072740710991E-3</v>
      </c>
      <c r="O178" s="91">
        <f>L178/'סכום נכסי הקרן'!$C$42</f>
        <v>2.4157525205362374E-4</v>
      </c>
    </row>
    <row r="179" spans="2:15">
      <c r="B179" s="92"/>
      <c r="C179" s="87"/>
      <c r="D179" s="87"/>
      <c r="E179" s="87"/>
      <c r="F179" s="87"/>
      <c r="G179" s="87"/>
      <c r="H179" s="87"/>
      <c r="I179" s="90"/>
      <c r="J179" s="102"/>
      <c r="K179" s="87"/>
      <c r="L179" s="87"/>
      <c r="M179" s="87"/>
      <c r="N179" s="91"/>
      <c r="O179" s="87"/>
    </row>
    <row r="180" spans="2:15">
      <c r="B180" s="79" t="s">
        <v>193</v>
      </c>
      <c r="C180" s="80"/>
      <c r="D180" s="81"/>
      <c r="E180" s="81"/>
      <c r="F180" s="80"/>
      <c r="G180" s="81"/>
      <c r="H180" s="81"/>
      <c r="I180" s="83"/>
      <c r="J180" s="100"/>
      <c r="K180" s="83">
        <v>2.3111333640000002</v>
      </c>
      <c r="L180" s="83">
        <f>L181+L207</f>
        <v>24376.417023313003</v>
      </c>
      <c r="M180" s="84"/>
      <c r="N180" s="84">
        <f t="shared" ref="N180:N198" si="5">IFERROR(L180/$L$11,0)</f>
        <v>0.19997205621985414</v>
      </c>
      <c r="O180" s="84">
        <f>L180/'סכום נכסי הקרן'!$C$42</f>
        <v>3.0599909608585902E-2</v>
      </c>
    </row>
    <row r="181" spans="2:15">
      <c r="B181" s="85" t="s">
        <v>65</v>
      </c>
      <c r="C181" s="80"/>
      <c r="D181" s="81"/>
      <c r="E181" s="81"/>
      <c r="F181" s="80"/>
      <c r="G181" s="81"/>
      <c r="H181" s="81"/>
      <c r="I181" s="83"/>
      <c r="J181" s="100"/>
      <c r="K181" s="83">
        <v>3.8839221E-2</v>
      </c>
      <c r="L181" s="83">
        <f>SUM(L182:L205)</f>
        <v>10067.031354983003</v>
      </c>
      <c r="M181" s="84"/>
      <c r="N181" s="84">
        <f t="shared" si="5"/>
        <v>8.2584940935347156E-2</v>
      </c>
      <c r="O181" s="84">
        <f>L181/'סכום נכסי הקרן'!$C$42</f>
        <v>1.263722429734724E-2</v>
      </c>
    </row>
    <row r="182" spans="2:15">
      <c r="B182" s="86" t="s">
        <v>1656</v>
      </c>
      <c r="C182" s="87" t="s">
        <v>1657</v>
      </c>
      <c r="D182" s="88" t="s">
        <v>1658</v>
      </c>
      <c r="E182" s="88" t="s">
        <v>908</v>
      </c>
      <c r="F182" s="87" t="s">
        <v>1659</v>
      </c>
      <c r="G182" s="88" t="s">
        <v>1011</v>
      </c>
      <c r="H182" s="88" t="s">
        <v>128</v>
      </c>
      <c r="I182" s="90">
        <v>4414.8019999999997</v>
      </c>
      <c r="J182" s="102">
        <v>341</v>
      </c>
      <c r="K182" s="90"/>
      <c r="L182" s="90">
        <v>52.976696892</v>
      </c>
      <c r="M182" s="91">
        <v>6.991972190752976E-5</v>
      </c>
      <c r="N182" s="91">
        <f t="shared" si="5"/>
        <v>4.3459459194095226E-4</v>
      </c>
      <c r="O182" s="91">
        <f>L182/'סכום נכסי הקרן'!$C$42</f>
        <v>6.650206774466858E-5</v>
      </c>
    </row>
    <row r="183" spans="2:15">
      <c r="B183" s="86" t="s">
        <v>1660</v>
      </c>
      <c r="C183" s="87" t="s">
        <v>1661</v>
      </c>
      <c r="D183" s="88" t="s">
        <v>1658</v>
      </c>
      <c r="E183" s="88" t="s">
        <v>908</v>
      </c>
      <c r="F183" s="87" t="s">
        <v>931</v>
      </c>
      <c r="G183" s="88" t="s">
        <v>932</v>
      </c>
      <c r="H183" s="88" t="s">
        <v>128</v>
      </c>
      <c r="I183" s="90">
        <v>4830.9696169999997</v>
      </c>
      <c r="J183" s="102">
        <v>2196</v>
      </c>
      <c r="K183" s="90"/>
      <c r="L183" s="90">
        <v>373.32399854199997</v>
      </c>
      <c r="M183" s="91">
        <v>1.0884354319301019E-4</v>
      </c>
      <c r="N183" s="91">
        <f t="shared" si="5"/>
        <v>3.0625652471101051E-3</v>
      </c>
      <c r="O183" s="91">
        <f>L183/'סכום נכסי הקרן'!$C$42</f>
        <v>4.6863657604707568E-4</v>
      </c>
    </row>
    <row r="184" spans="2:15">
      <c r="B184" s="86" t="s">
        <v>1662</v>
      </c>
      <c r="C184" s="87" t="s">
        <v>1663</v>
      </c>
      <c r="D184" s="88" t="s">
        <v>1658</v>
      </c>
      <c r="E184" s="88" t="s">
        <v>908</v>
      </c>
      <c r="F184" s="87" t="s">
        <v>1664</v>
      </c>
      <c r="G184" s="88" t="s">
        <v>936</v>
      </c>
      <c r="H184" s="88" t="s">
        <v>128</v>
      </c>
      <c r="I184" s="90">
        <v>684.38575900000001</v>
      </c>
      <c r="J184" s="102">
        <v>12616</v>
      </c>
      <c r="K184" s="90"/>
      <c r="L184" s="90">
        <v>303.83787597899999</v>
      </c>
      <c r="M184" s="91">
        <v>5.4571289308541941E-6</v>
      </c>
      <c r="N184" s="91">
        <f t="shared" si="5"/>
        <v>2.4925355009673971E-3</v>
      </c>
      <c r="O184" s="91">
        <f>L184/'סכום נכסי הקרן'!$C$42</f>
        <v>3.8141009532821494E-4</v>
      </c>
    </row>
    <row r="185" spans="2:15">
      <c r="B185" s="86" t="s">
        <v>1665</v>
      </c>
      <c r="C185" s="87" t="s">
        <v>1666</v>
      </c>
      <c r="D185" s="88" t="s">
        <v>1658</v>
      </c>
      <c r="E185" s="88" t="s">
        <v>908</v>
      </c>
      <c r="F185" s="87" t="s">
        <v>935</v>
      </c>
      <c r="G185" s="88" t="s">
        <v>936</v>
      </c>
      <c r="H185" s="88" t="s">
        <v>128</v>
      </c>
      <c r="I185" s="90">
        <v>527.25349600000004</v>
      </c>
      <c r="J185" s="102">
        <v>12965</v>
      </c>
      <c r="K185" s="90"/>
      <c r="L185" s="90">
        <v>240.55326504699997</v>
      </c>
      <c r="M185" s="91">
        <v>1.2949435986726604E-5</v>
      </c>
      <c r="N185" s="91">
        <f t="shared" si="5"/>
        <v>1.9733798858069559E-3</v>
      </c>
      <c r="O185" s="91">
        <f>L185/'סכום נכסי הקרן'!$C$42</f>
        <v>3.0196842134135688E-4</v>
      </c>
    </row>
    <row r="186" spans="2:15">
      <c r="B186" s="86" t="s">
        <v>1667</v>
      </c>
      <c r="C186" s="87" t="s">
        <v>1668</v>
      </c>
      <c r="D186" s="88" t="s">
        <v>1658</v>
      </c>
      <c r="E186" s="88" t="s">
        <v>908</v>
      </c>
      <c r="F186" s="87" t="s">
        <v>890</v>
      </c>
      <c r="G186" s="88" t="s">
        <v>715</v>
      </c>
      <c r="H186" s="88" t="s">
        <v>128</v>
      </c>
      <c r="I186" s="90">
        <v>22.074010000000001</v>
      </c>
      <c r="J186" s="102">
        <v>16404</v>
      </c>
      <c r="K186" s="90">
        <v>3.8839221E-2</v>
      </c>
      <c r="L186" s="90">
        <v>12.781210713</v>
      </c>
      <c r="M186" s="91">
        <v>4.9778791844869202E-7</v>
      </c>
      <c r="N186" s="91">
        <f t="shared" si="5"/>
        <v>1.0485072456766115E-4</v>
      </c>
      <c r="O186" s="91">
        <f>L186/'סכום נכסי הקרן'!$C$42</f>
        <v>1.6044355170493172E-5</v>
      </c>
    </row>
    <row r="187" spans="2:15">
      <c r="B187" s="86" t="s">
        <v>1671</v>
      </c>
      <c r="C187" s="87" t="s">
        <v>1672</v>
      </c>
      <c r="D187" s="88" t="s">
        <v>1673</v>
      </c>
      <c r="E187" s="88" t="s">
        <v>908</v>
      </c>
      <c r="F187" s="87" t="s">
        <v>1674</v>
      </c>
      <c r="G187" s="88" t="s">
        <v>1675</v>
      </c>
      <c r="H187" s="88" t="s">
        <v>128</v>
      </c>
      <c r="I187" s="90">
        <v>582.60565299999996</v>
      </c>
      <c r="J187" s="102">
        <v>2914</v>
      </c>
      <c r="K187" s="90"/>
      <c r="L187" s="90">
        <v>59.742515986000001</v>
      </c>
      <c r="M187" s="91">
        <v>1.5694089788663862E-5</v>
      </c>
      <c r="N187" s="91">
        <f t="shared" si="5"/>
        <v>4.9009802195467322E-4</v>
      </c>
      <c r="O187" s="91">
        <f>L187/'סכום נכסי הקרן'!$C$42</f>
        <v>7.4995254110262952E-5</v>
      </c>
    </row>
    <row r="188" spans="2:15">
      <c r="B188" s="86" t="s">
        <v>1676</v>
      </c>
      <c r="C188" s="87" t="s">
        <v>1677</v>
      </c>
      <c r="D188" s="88" t="s">
        <v>1673</v>
      </c>
      <c r="E188" s="88" t="s">
        <v>908</v>
      </c>
      <c r="F188" s="87" t="s">
        <v>1678</v>
      </c>
      <c r="G188" s="88" t="s">
        <v>1675</v>
      </c>
      <c r="H188" s="88" t="s">
        <v>128</v>
      </c>
      <c r="I188" s="90">
        <v>1403.2763500000001</v>
      </c>
      <c r="J188" s="102">
        <v>2064</v>
      </c>
      <c r="K188" s="90"/>
      <c r="L188" s="90">
        <v>101.922992377</v>
      </c>
      <c r="M188" s="91">
        <v>8.9683687276601869E-6</v>
      </c>
      <c r="N188" s="91">
        <f t="shared" si="5"/>
        <v>8.3612576623613743E-4</v>
      </c>
      <c r="O188" s="91">
        <f>L188/'סכום נכסי הקרן'!$C$42</f>
        <v>1.2794474063969344E-4</v>
      </c>
    </row>
    <row r="189" spans="2:15">
      <c r="B189" s="86" t="s">
        <v>1679</v>
      </c>
      <c r="C189" s="87" t="s">
        <v>1680</v>
      </c>
      <c r="D189" s="88" t="s">
        <v>1658</v>
      </c>
      <c r="E189" s="88" t="s">
        <v>908</v>
      </c>
      <c r="F189" s="87" t="s">
        <v>1681</v>
      </c>
      <c r="G189" s="88" t="s">
        <v>1129</v>
      </c>
      <c r="H189" s="88" t="s">
        <v>128</v>
      </c>
      <c r="I189" s="90">
        <v>2798.0384389999999</v>
      </c>
      <c r="J189" s="102">
        <v>3570</v>
      </c>
      <c r="K189" s="90"/>
      <c r="L189" s="90">
        <v>351.51281242600004</v>
      </c>
      <c r="M189" s="91">
        <v>3.3678407153590206E-5</v>
      </c>
      <c r="N189" s="91">
        <f t="shared" si="5"/>
        <v>2.8836370751790506E-3</v>
      </c>
      <c r="O189" s="91">
        <f>L189/'סכום נכסי הקרן'!$C$42</f>
        <v>4.4125682114021887E-4</v>
      </c>
    </row>
    <row r="190" spans="2:15">
      <c r="B190" s="86" t="s">
        <v>1682</v>
      </c>
      <c r="C190" s="87" t="s">
        <v>1683</v>
      </c>
      <c r="D190" s="88" t="s">
        <v>1673</v>
      </c>
      <c r="E190" s="88" t="s">
        <v>908</v>
      </c>
      <c r="F190" s="87" t="s">
        <v>1684</v>
      </c>
      <c r="G190" s="88" t="s">
        <v>1102</v>
      </c>
      <c r="H190" s="88" t="s">
        <v>128</v>
      </c>
      <c r="I190" s="90">
        <v>3999.5204960000001</v>
      </c>
      <c r="J190" s="102">
        <v>171</v>
      </c>
      <c r="K190" s="90"/>
      <c r="L190" s="90">
        <v>24.067074602000002</v>
      </c>
      <c r="M190" s="91">
        <v>2.9925201416448785E-5</v>
      </c>
      <c r="N190" s="91">
        <f t="shared" si="5"/>
        <v>1.9743436415432916E-4</v>
      </c>
      <c r="O190" s="91">
        <f>L190/'סכום נכסי הקרן'!$C$42</f>
        <v>3.0211589613845658E-5</v>
      </c>
    </row>
    <row r="191" spans="2:15">
      <c r="B191" s="86" t="s">
        <v>1685</v>
      </c>
      <c r="C191" s="87" t="s">
        <v>1686</v>
      </c>
      <c r="D191" s="88" t="s">
        <v>1673</v>
      </c>
      <c r="E191" s="88" t="s">
        <v>908</v>
      </c>
      <c r="F191" s="87" t="s">
        <v>1687</v>
      </c>
      <c r="G191" s="88" t="s">
        <v>1011</v>
      </c>
      <c r="H191" s="88" t="s">
        <v>128</v>
      </c>
      <c r="I191" s="90">
        <v>6511.83295</v>
      </c>
      <c r="J191" s="102">
        <v>393</v>
      </c>
      <c r="K191" s="90"/>
      <c r="L191" s="90">
        <v>90.056500794000002</v>
      </c>
      <c r="M191" s="91">
        <v>4.7948264542339121E-5</v>
      </c>
      <c r="N191" s="91">
        <f t="shared" si="5"/>
        <v>7.3877894452322303E-4</v>
      </c>
      <c r="O191" s="91">
        <f>L191/'סכום נכסי הקרן'!$C$42</f>
        <v>1.130486396473461E-4</v>
      </c>
    </row>
    <row r="192" spans="2:15">
      <c r="B192" s="86" t="s">
        <v>1688</v>
      </c>
      <c r="C192" s="87" t="s">
        <v>1689</v>
      </c>
      <c r="D192" s="88" t="s">
        <v>1658</v>
      </c>
      <c r="E192" s="88" t="s">
        <v>908</v>
      </c>
      <c r="F192" s="87" t="s">
        <v>1690</v>
      </c>
      <c r="G192" s="88" t="s">
        <v>1001</v>
      </c>
      <c r="H192" s="88" t="s">
        <v>128</v>
      </c>
      <c r="I192" s="90">
        <v>1493.723029</v>
      </c>
      <c r="J192" s="102">
        <v>2297</v>
      </c>
      <c r="K192" s="90"/>
      <c r="L192" s="90">
        <v>120.739768494</v>
      </c>
      <c r="M192" s="91">
        <v>3.0003678020203171E-5</v>
      </c>
      <c r="N192" s="91">
        <f t="shared" si="5"/>
        <v>9.9048928110160987E-4</v>
      </c>
      <c r="O192" s="91">
        <f>L192/'סכום נכסי הקרן'!$C$42</f>
        <v>1.515655889273858E-4</v>
      </c>
    </row>
    <row r="193" spans="2:15">
      <c r="B193" s="86" t="s">
        <v>1693</v>
      </c>
      <c r="C193" s="87" t="s">
        <v>1694</v>
      </c>
      <c r="D193" s="88" t="s">
        <v>1658</v>
      </c>
      <c r="E193" s="88" t="s">
        <v>908</v>
      </c>
      <c r="F193" s="87" t="s">
        <v>1695</v>
      </c>
      <c r="G193" s="88" t="s">
        <v>936</v>
      </c>
      <c r="H193" s="88" t="s">
        <v>128</v>
      </c>
      <c r="I193" s="90">
        <v>220.74010000000001</v>
      </c>
      <c r="J193" s="102">
        <v>12200</v>
      </c>
      <c r="K193" s="90"/>
      <c r="L193" s="90">
        <v>94.767698252000002</v>
      </c>
      <c r="M193" s="91">
        <v>4.9136299813476249E-6</v>
      </c>
      <c r="N193" s="91">
        <f t="shared" si="5"/>
        <v>7.7742727590157949E-4</v>
      </c>
      <c r="O193" s="91">
        <f>L193/'סכום נכסי הקרן'!$C$42</f>
        <v>1.1896264317892034E-4</v>
      </c>
    </row>
    <row r="194" spans="2:15">
      <c r="B194" s="86" t="s">
        <v>1696</v>
      </c>
      <c r="C194" s="87" t="s">
        <v>1697</v>
      </c>
      <c r="D194" s="88" t="s">
        <v>1658</v>
      </c>
      <c r="E194" s="88" t="s">
        <v>908</v>
      </c>
      <c r="F194" s="87" t="s">
        <v>939</v>
      </c>
      <c r="G194" s="88" t="s">
        <v>153</v>
      </c>
      <c r="H194" s="88" t="s">
        <v>128</v>
      </c>
      <c r="I194" s="90">
        <v>3786.5441409999999</v>
      </c>
      <c r="J194" s="102">
        <v>19230</v>
      </c>
      <c r="K194" s="90"/>
      <c r="L194" s="90">
        <v>2562.3684304990002</v>
      </c>
      <c r="M194" s="91">
        <v>5.9600922932316738E-5</v>
      </c>
      <c r="N194" s="91">
        <f t="shared" si="5"/>
        <v>2.1020401946261289E-2</v>
      </c>
      <c r="O194" s="91">
        <f>L194/'סכום נכסי הקרן'!$C$42</f>
        <v>3.2165614118832898E-3</v>
      </c>
    </row>
    <row r="195" spans="2:15">
      <c r="B195" s="86" t="s">
        <v>1698</v>
      </c>
      <c r="C195" s="87" t="s">
        <v>1699</v>
      </c>
      <c r="D195" s="88" t="s">
        <v>1658</v>
      </c>
      <c r="E195" s="88" t="s">
        <v>908</v>
      </c>
      <c r="F195" s="87" t="s">
        <v>942</v>
      </c>
      <c r="G195" s="88" t="s">
        <v>932</v>
      </c>
      <c r="H195" s="88" t="s">
        <v>128</v>
      </c>
      <c r="I195" s="90">
        <v>3316.4150300000001</v>
      </c>
      <c r="J195" s="102">
        <v>8168</v>
      </c>
      <c r="K195" s="90"/>
      <c r="L195" s="90">
        <v>953.24353947600014</v>
      </c>
      <c r="M195" s="91">
        <v>1.1521657275398185E-4</v>
      </c>
      <c r="N195" s="91">
        <f t="shared" si="5"/>
        <v>7.8199380362175951E-3</v>
      </c>
      <c r="O195" s="91">
        <f>L195/'סכום נכסי הקרן'!$C$42</f>
        <v>1.1966141748821174E-3</v>
      </c>
    </row>
    <row r="196" spans="2:15">
      <c r="B196" s="86" t="s">
        <v>1702</v>
      </c>
      <c r="C196" s="87" t="s">
        <v>1703</v>
      </c>
      <c r="D196" s="88" t="s">
        <v>1658</v>
      </c>
      <c r="E196" s="88" t="s">
        <v>908</v>
      </c>
      <c r="F196" s="87" t="s">
        <v>1418</v>
      </c>
      <c r="G196" s="88" t="s">
        <v>153</v>
      </c>
      <c r="H196" s="88" t="s">
        <v>128</v>
      </c>
      <c r="I196" s="90">
        <v>6051.5551539999988</v>
      </c>
      <c r="J196" s="102">
        <v>2530</v>
      </c>
      <c r="K196" s="90"/>
      <c r="L196" s="90">
        <v>538.7741914369999</v>
      </c>
      <c r="M196" s="91">
        <v>1.3549379777000038E-4</v>
      </c>
      <c r="N196" s="91">
        <f t="shared" si="5"/>
        <v>4.4198367133613829E-3</v>
      </c>
      <c r="O196" s="91">
        <f>L196/'סכום נכסי הקרן'!$C$42</f>
        <v>6.7632751530480989E-4</v>
      </c>
    </row>
    <row r="197" spans="2:15">
      <c r="B197" s="86" t="s">
        <v>1704</v>
      </c>
      <c r="C197" s="87" t="s">
        <v>1705</v>
      </c>
      <c r="D197" s="88" t="s">
        <v>1673</v>
      </c>
      <c r="E197" s="88" t="s">
        <v>908</v>
      </c>
      <c r="F197" s="87" t="s">
        <v>1706</v>
      </c>
      <c r="G197" s="88" t="s">
        <v>936</v>
      </c>
      <c r="H197" s="88" t="s">
        <v>128</v>
      </c>
      <c r="I197" s="90">
        <v>2328.9625729999998</v>
      </c>
      <c r="J197" s="102">
        <v>462</v>
      </c>
      <c r="K197" s="90"/>
      <c r="L197" s="90">
        <v>37.863761137000004</v>
      </c>
      <c r="M197" s="91">
        <v>2.4520143637498477E-5</v>
      </c>
      <c r="N197" s="91">
        <f t="shared" si="5"/>
        <v>3.1061554959212884E-4</v>
      </c>
      <c r="O197" s="91">
        <f>L197/'סכום נכסי הקרן'!$C$42</f>
        <v>4.7530679637011668E-5</v>
      </c>
    </row>
    <row r="198" spans="2:15">
      <c r="B198" s="86" t="s">
        <v>1709</v>
      </c>
      <c r="C198" s="87" t="s">
        <v>1710</v>
      </c>
      <c r="D198" s="88" t="s">
        <v>1673</v>
      </c>
      <c r="E198" s="88" t="s">
        <v>908</v>
      </c>
      <c r="F198" s="87" t="s">
        <v>1711</v>
      </c>
      <c r="G198" s="88" t="s">
        <v>936</v>
      </c>
      <c r="H198" s="88" t="s">
        <v>128</v>
      </c>
      <c r="I198" s="90">
        <v>5004.3357390000001</v>
      </c>
      <c r="J198" s="102">
        <v>643</v>
      </c>
      <c r="K198" s="90"/>
      <c r="L198" s="90">
        <v>113.233955487</v>
      </c>
      <c r="M198" s="91">
        <v>6.5827718674047185E-5</v>
      </c>
      <c r="N198" s="91">
        <f t="shared" si="5"/>
        <v>9.2891530740498167E-4</v>
      </c>
      <c r="O198" s="91">
        <f>L198/'סכום נכסי הקרן'!$C$42</f>
        <v>1.4214348233421869E-4</v>
      </c>
    </row>
    <row r="199" spans="2:15">
      <c r="B199" s="86" t="s">
        <v>1712</v>
      </c>
      <c r="C199" s="87" t="s">
        <v>1713</v>
      </c>
      <c r="D199" s="88" t="s">
        <v>1658</v>
      </c>
      <c r="E199" s="88" t="s">
        <v>908</v>
      </c>
      <c r="F199" s="87" t="s">
        <v>1714</v>
      </c>
      <c r="G199" s="88" t="s">
        <v>1111</v>
      </c>
      <c r="H199" s="88" t="s">
        <v>128</v>
      </c>
      <c r="I199" s="90">
        <v>3880.7244810000002</v>
      </c>
      <c r="J199" s="102">
        <v>455.99</v>
      </c>
      <c r="K199" s="90"/>
      <c r="L199" s="90">
        <v>62.271223091000003</v>
      </c>
      <c r="M199" s="91">
        <v>1.6778268800723441E-4</v>
      </c>
      <c r="N199" s="91">
        <f t="shared" ref="N199:N207" si="6">IFERROR(L199/$L$11,0)</f>
        <v>5.1084228305264324E-4</v>
      </c>
      <c r="O199" s="91">
        <f>L199/'סכום נכסי הקרן'!$C$42</f>
        <v>7.8169560193293381E-5</v>
      </c>
    </row>
    <row r="200" spans="2:15">
      <c r="B200" s="86" t="s">
        <v>1715</v>
      </c>
      <c r="C200" s="87" t="s">
        <v>1716</v>
      </c>
      <c r="D200" s="88" t="s">
        <v>1658</v>
      </c>
      <c r="E200" s="88" t="s">
        <v>908</v>
      </c>
      <c r="F200" s="87" t="s">
        <v>945</v>
      </c>
      <c r="G200" s="88" t="s">
        <v>946</v>
      </c>
      <c r="H200" s="88" t="s">
        <v>128</v>
      </c>
      <c r="I200" s="90">
        <v>1134.7870129999999</v>
      </c>
      <c r="J200" s="102">
        <v>28327</v>
      </c>
      <c r="K200" s="90"/>
      <c r="L200" s="90">
        <v>1131.186481278</v>
      </c>
      <c r="M200" s="91">
        <v>2.0302165681558459E-5</v>
      </c>
      <c r="N200" s="91">
        <f t="shared" si="6"/>
        <v>9.2796938292008073E-3</v>
      </c>
      <c r="O200" s="91">
        <f>L200/'סכום נכסי הקרן'!$C$42</f>
        <v>1.4199873609176024E-3</v>
      </c>
    </row>
    <row r="201" spans="2:15">
      <c r="B201" s="86" t="s">
        <v>1717</v>
      </c>
      <c r="C201" s="87" t="s">
        <v>1718</v>
      </c>
      <c r="D201" s="88" t="s">
        <v>1658</v>
      </c>
      <c r="E201" s="88" t="s">
        <v>908</v>
      </c>
      <c r="F201" s="87" t="s">
        <v>1719</v>
      </c>
      <c r="G201" s="88" t="s">
        <v>936</v>
      </c>
      <c r="H201" s="88" t="s">
        <v>132</v>
      </c>
      <c r="I201" s="90">
        <v>41940.618999999999</v>
      </c>
      <c r="J201" s="102">
        <v>16</v>
      </c>
      <c r="K201" s="90"/>
      <c r="L201" s="90">
        <v>16.046816354000001</v>
      </c>
      <c r="M201" s="91">
        <v>7.8725152555090077E-5</v>
      </c>
      <c r="N201" s="91">
        <f t="shared" si="6"/>
        <v>1.3164013640818648E-4</v>
      </c>
      <c r="O201" s="91">
        <f>L201/'סכום נכסי הקרן'!$C$42</f>
        <v>2.0143695829800087E-5</v>
      </c>
    </row>
    <row r="202" spans="2:15">
      <c r="B202" s="86" t="s">
        <v>1720</v>
      </c>
      <c r="C202" s="87" t="s">
        <v>1721</v>
      </c>
      <c r="D202" s="88" t="s">
        <v>1658</v>
      </c>
      <c r="E202" s="88" t="s">
        <v>908</v>
      </c>
      <c r="F202" s="87" t="s">
        <v>924</v>
      </c>
      <c r="G202" s="88" t="s">
        <v>925</v>
      </c>
      <c r="H202" s="88" t="s">
        <v>128</v>
      </c>
      <c r="I202" s="90">
        <v>68059.849004000003</v>
      </c>
      <c r="J202" s="102">
        <v>912</v>
      </c>
      <c r="K202" s="90"/>
      <c r="L202" s="90">
        <v>2184.2637908299998</v>
      </c>
      <c r="M202" s="91">
        <v>6.1279581421966569E-5</v>
      </c>
      <c r="N202" s="91">
        <f t="shared" si="6"/>
        <v>1.7918618686294695E-2</v>
      </c>
      <c r="O202" s="91">
        <f>L202/'סכום נכסי הקרן'!$C$42</f>
        <v>2.741923659116215E-3</v>
      </c>
    </row>
    <row r="203" spans="2:15">
      <c r="B203" s="86" t="s">
        <v>1722</v>
      </c>
      <c r="C203" s="87" t="s">
        <v>1723</v>
      </c>
      <c r="D203" s="88" t="s">
        <v>1658</v>
      </c>
      <c r="E203" s="88" t="s">
        <v>908</v>
      </c>
      <c r="F203" s="87" t="s">
        <v>1253</v>
      </c>
      <c r="G203" s="88" t="s">
        <v>932</v>
      </c>
      <c r="H203" s="88" t="s">
        <v>128</v>
      </c>
      <c r="I203" s="90">
        <v>2651.422865</v>
      </c>
      <c r="J203" s="102">
        <v>4320</v>
      </c>
      <c r="K203" s="90"/>
      <c r="L203" s="90">
        <v>403.07142499700001</v>
      </c>
      <c r="M203" s="91">
        <v>2.4194196574591575E-5</v>
      </c>
      <c r="N203" s="91">
        <f t="shared" si="6"/>
        <v>3.3065984054600835E-3</v>
      </c>
      <c r="O203" s="91">
        <f>L203/'סכום נכסי הקרן'!$C$42</f>
        <v>5.0597875639049941E-4</v>
      </c>
    </row>
    <row r="204" spans="2:15">
      <c r="B204" s="86" t="s">
        <v>1724</v>
      </c>
      <c r="C204" s="87" t="s">
        <v>1725</v>
      </c>
      <c r="D204" s="88" t="s">
        <v>1658</v>
      </c>
      <c r="E204" s="88" t="s">
        <v>908</v>
      </c>
      <c r="F204" s="87" t="s">
        <v>1726</v>
      </c>
      <c r="G204" s="88" t="s">
        <v>1111</v>
      </c>
      <c r="H204" s="88" t="s">
        <v>128</v>
      </c>
      <c r="I204" s="90">
        <v>2202.046476</v>
      </c>
      <c r="J204" s="102">
        <v>887</v>
      </c>
      <c r="K204" s="90"/>
      <c r="L204" s="90">
        <v>68.733643748000006</v>
      </c>
      <c r="M204" s="91">
        <v>9.5367811028816368E-5</v>
      </c>
      <c r="N204" s="91">
        <f t="shared" si="6"/>
        <v>5.6385678250520934E-4</v>
      </c>
      <c r="O204" s="91">
        <f>L204/'סכום נכסי הקרן'!$C$42</f>
        <v>8.6281888094794898E-5</v>
      </c>
    </row>
    <row r="205" spans="2:15">
      <c r="B205" s="86" t="s">
        <v>1727</v>
      </c>
      <c r="C205" s="87" t="s">
        <v>1728</v>
      </c>
      <c r="D205" s="88" t="s">
        <v>1658</v>
      </c>
      <c r="E205" s="88" t="s">
        <v>908</v>
      </c>
      <c r="F205" s="87" t="s">
        <v>952</v>
      </c>
      <c r="G205" s="88" t="s">
        <v>936</v>
      </c>
      <c r="H205" s="88" t="s">
        <v>128</v>
      </c>
      <c r="I205" s="90">
        <v>627.63978699999996</v>
      </c>
      <c r="J205" s="102">
        <v>7683</v>
      </c>
      <c r="K205" s="90"/>
      <c r="L205" s="90">
        <v>169.69168654500001</v>
      </c>
      <c r="M205" s="91">
        <v>1.0676567875209515E-5</v>
      </c>
      <c r="N205" s="91">
        <f t="shared" si="6"/>
        <v>1.3920665801444632E-3</v>
      </c>
      <c r="O205" s="91">
        <f>L205/'סכום נכסי הקרן'!$C$42</f>
        <v>2.130153198741007E-4</v>
      </c>
    </row>
    <row r="206" spans="2:15">
      <c r="B206" s="92"/>
      <c r="C206" s="87"/>
      <c r="D206" s="87"/>
      <c r="E206" s="87"/>
      <c r="F206" s="87"/>
      <c r="G206" s="87"/>
      <c r="H206" s="87"/>
      <c r="I206" s="90"/>
      <c r="J206" s="102"/>
      <c r="K206" s="87"/>
      <c r="L206" s="87"/>
      <c r="M206" s="87"/>
      <c r="N206" s="91"/>
      <c r="O206" s="87"/>
    </row>
    <row r="207" spans="2:15">
      <c r="B207" s="85" t="s">
        <v>64</v>
      </c>
      <c r="C207" s="80"/>
      <c r="D207" s="81"/>
      <c r="E207" s="81"/>
      <c r="F207" s="80"/>
      <c r="G207" s="81"/>
      <c r="H207" s="81"/>
      <c r="I207" s="83"/>
      <c r="J207" s="100"/>
      <c r="K207" s="83">
        <v>2.2722941429999999</v>
      </c>
      <c r="L207" s="83">
        <f>SUM(L208:L242)</f>
        <v>14309.38566833</v>
      </c>
      <c r="M207" s="84"/>
      <c r="N207" s="84">
        <f t="shared" si="6"/>
        <v>0.11738711528450697</v>
      </c>
      <c r="O207" s="84">
        <f>L207/'סכום נכסי הקרן'!$C$42</f>
        <v>1.7962685311238662E-2</v>
      </c>
    </row>
    <row r="208" spans="2:15">
      <c r="B208" s="86" t="s">
        <v>1729</v>
      </c>
      <c r="C208" s="87" t="s">
        <v>1730</v>
      </c>
      <c r="D208" s="88" t="s">
        <v>1658</v>
      </c>
      <c r="E208" s="88" t="s">
        <v>908</v>
      </c>
      <c r="F208" s="87"/>
      <c r="G208" s="88" t="s">
        <v>936</v>
      </c>
      <c r="H208" s="88" t="s">
        <v>128</v>
      </c>
      <c r="I208" s="90">
        <v>258.98863999999998</v>
      </c>
      <c r="J208" s="102">
        <v>33653</v>
      </c>
      <c r="K208" s="90"/>
      <c r="L208" s="90">
        <v>306.707056061</v>
      </c>
      <c r="M208" s="91">
        <v>5.5708462034846198E-7</v>
      </c>
      <c r="N208" s="91">
        <f t="shared" ref="N208:N242" si="7">IFERROR(L208/$L$11,0)</f>
        <v>2.5160728337966583E-3</v>
      </c>
      <c r="O208" s="91">
        <f>L208/'סכום נכסי הקרן'!$C$42</f>
        <v>3.8501179983942298E-4</v>
      </c>
    </row>
    <row r="209" spans="2:15">
      <c r="B209" s="86" t="s">
        <v>1731</v>
      </c>
      <c r="C209" s="87" t="s">
        <v>1732</v>
      </c>
      <c r="D209" s="88" t="s">
        <v>29</v>
      </c>
      <c r="E209" s="88" t="s">
        <v>908</v>
      </c>
      <c r="F209" s="87"/>
      <c r="G209" s="88" t="s">
        <v>1001</v>
      </c>
      <c r="H209" s="88" t="s">
        <v>130</v>
      </c>
      <c r="I209" s="90">
        <v>1239.9081140000001</v>
      </c>
      <c r="J209" s="102">
        <v>11102</v>
      </c>
      <c r="K209" s="90"/>
      <c r="L209" s="90">
        <v>516.61770935699997</v>
      </c>
      <c r="M209" s="91">
        <v>1.5730781984577293E-6</v>
      </c>
      <c r="N209" s="91">
        <f t="shared" si="7"/>
        <v>4.2380759043016041E-3</v>
      </c>
      <c r="O209" s="91">
        <f>L209/'סכום נכסי הקרן'!$C$42</f>
        <v>6.4851430763594525E-4</v>
      </c>
    </row>
    <row r="210" spans="2:15">
      <c r="B210" s="86" t="s">
        <v>1733</v>
      </c>
      <c r="C210" s="87" t="s">
        <v>1734</v>
      </c>
      <c r="D210" s="88" t="s">
        <v>1658</v>
      </c>
      <c r="E210" s="88" t="s">
        <v>908</v>
      </c>
      <c r="F210" s="87"/>
      <c r="G210" s="88" t="s">
        <v>1102</v>
      </c>
      <c r="H210" s="88" t="s">
        <v>128</v>
      </c>
      <c r="I210" s="90">
        <v>2822.5656789999998</v>
      </c>
      <c r="J210" s="102">
        <v>8873</v>
      </c>
      <c r="K210" s="90"/>
      <c r="L210" s="90">
        <v>881.32036328499998</v>
      </c>
      <c r="M210" s="91">
        <v>4.6378009842260922E-7</v>
      </c>
      <c r="N210" s="91">
        <f t="shared" si="7"/>
        <v>7.2299159087235521E-3</v>
      </c>
      <c r="O210" s="91">
        <f>L210/'סכום נכסי הקרן'!$C$42</f>
        <v>1.1063284414167698E-3</v>
      </c>
    </row>
    <row r="211" spans="2:15">
      <c r="B211" s="86" t="s">
        <v>1735</v>
      </c>
      <c r="C211" s="87" t="s">
        <v>1736</v>
      </c>
      <c r="D211" s="88" t="s">
        <v>1658</v>
      </c>
      <c r="E211" s="88" t="s">
        <v>908</v>
      </c>
      <c r="F211" s="87"/>
      <c r="G211" s="88" t="s">
        <v>1011</v>
      </c>
      <c r="H211" s="88" t="s">
        <v>128</v>
      </c>
      <c r="I211" s="90">
        <v>1313.0367940000003</v>
      </c>
      <c r="J211" s="102">
        <v>12993</v>
      </c>
      <c r="K211" s="90"/>
      <c r="L211" s="90">
        <v>600.35150172900001</v>
      </c>
      <c r="M211" s="91">
        <v>8.2538788937824087E-8</v>
      </c>
      <c r="N211" s="91">
        <f t="shared" si="7"/>
        <v>4.9249864793750953E-3</v>
      </c>
      <c r="O211" s="91">
        <f>L211/'סכום נכסי הקרן'!$C$42</f>
        <v>7.5362600125838508E-4</v>
      </c>
    </row>
    <row r="212" spans="2:15">
      <c r="B212" s="86" t="s">
        <v>1737</v>
      </c>
      <c r="C212" s="87" t="s">
        <v>1738</v>
      </c>
      <c r="D212" s="88" t="s">
        <v>29</v>
      </c>
      <c r="E212" s="88" t="s">
        <v>908</v>
      </c>
      <c r="F212" s="87"/>
      <c r="G212" s="88" t="s">
        <v>991</v>
      </c>
      <c r="H212" s="88" t="s">
        <v>130</v>
      </c>
      <c r="I212" s="90">
        <v>25542.782999999999</v>
      </c>
      <c r="J212" s="102">
        <v>218.3</v>
      </c>
      <c r="K212" s="90"/>
      <c r="L212" s="90">
        <v>209.26688701999998</v>
      </c>
      <c r="M212" s="91">
        <v>1.6618319727683859E-5</v>
      </c>
      <c r="N212" s="91">
        <f t="shared" si="7"/>
        <v>1.7167219307125964E-3</v>
      </c>
      <c r="O212" s="91">
        <f>L212/'סכום נכסי הקרן'!$C$42</f>
        <v>2.6269438288481706E-4</v>
      </c>
    </row>
    <row r="213" spans="2:15">
      <c r="B213" s="86" t="s">
        <v>1739</v>
      </c>
      <c r="C213" s="87" t="s">
        <v>1740</v>
      </c>
      <c r="D213" s="88" t="s">
        <v>29</v>
      </c>
      <c r="E213" s="88" t="s">
        <v>908</v>
      </c>
      <c r="F213" s="87"/>
      <c r="G213" s="88" t="s">
        <v>946</v>
      </c>
      <c r="H213" s="88" t="s">
        <v>130</v>
      </c>
      <c r="I213" s="90">
        <v>364.20277499999997</v>
      </c>
      <c r="J213" s="102">
        <v>50380</v>
      </c>
      <c r="K213" s="90"/>
      <c r="L213" s="90">
        <v>688.62054874299997</v>
      </c>
      <c r="M213" s="91">
        <v>9.0342261804432576E-7</v>
      </c>
      <c r="N213" s="91">
        <f t="shared" si="7"/>
        <v>5.6491020380757548E-3</v>
      </c>
      <c r="O213" s="91">
        <f>L213/'סכום נכסי הקרן'!$C$42</f>
        <v>8.6443083600014489E-4</v>
      </c>
    </row>
    <row r="214" spans="2:15">
      <c r="B214" s="86" t="s">
        <v>1741</v>
      </c>
      <c r="C214" s="87" t="s">
        <v>1742</v>
      </c>
      <c r="D214" s="88" t="s">
        <v>1673</v>
      </c>
      <c r="E214" s="88" t="s">
        <v>908</v>
      </c>
      <c r="F214" s="87"/>
      <c r="G214" s="88" t="s">
        <v>1001</v>
      </c>
      <c r="H214" s="88" t="s">
        <v>128</v>
      </c>
      <c r="I214" s="90">
        <v>1068.3281400000001</v>
      </c>
      <c r="J214" s="102">
        <v>19049</v>
      </c>
      <c r="K214" s="90"/>
      <c r="L214" s="90">
        <v>716.13700658000005</v>
      </c>
      <c r="M214" s="91">
        <v>1.7925474314383014E-6</v>
      </c>
      <c r="N214" s="91">
        <f t="shared" si="7"/>
        <v>5.8748334344614229E-3</v>
      </c>
      <c r="O214" s="91">
        <f>L214/'סכום נכסי הקרן'!$C$42</f>
        <v>8.9897246374450932E-4</v>
      </c>
    </row>
    <row r="215" spans="2:15">
      <c r="B215" s="86" t="s">
        <v>1743</v>
      </c>
      <c r="C215" s="87" t="s">
        <v>1744</v>
      </c>
      <c r="D215" s="88" t="s">
        <v>1658</v>
      </c>
      <c r="E215" s="88" t="s">
        <v>908</v>
      </c>
      <c r="F215" s="87"/>
      <c r="G215" s="88" t="s">
        <v>946</v>
      </c>
      <c r="H215" s="88" t="s">
        <v>128</v>
      </c>
      <c r="I215" s="90">
        <v>401.43239199999994</v>
      </c>
      <c r="J215" s="102">
        <v>55913</v>
      </c>
      <c r="K215" s="90"/>
      <c r="L215" s="90">
        <v>789.84973166000009</v>
      </c>
      <c r="M215" s="91">
        <v>9.606262413967593E-7</v>
      </c>
      <c r="N215" s="91">
        <f t="shared" si="7"/>
        <v>6.4795361350149534E-3</v>
      </c>
      <c r="O215" s="91">
        <f>L215/'סכום נכסי הקרן'!$C$42</f>
        <v>9.9150463212238638E-4</v>
      </c>
    </row>
    <row r="216" spans="2:15">
      <c r="B216" s="86" t="s">
        <v>1745</v>
      </c>
      <c r="C216" s="87" t="s">
        <v>1746</v>
      </c>
      <c r="D216" s="88" t="s">
        <v>1658</v>
      </c>
      <c r="E216" s="88" t="s">
        <v>908</v>
      </c>
      <c r="F216" s="87"/>
      <c r="G216" s="88" t="s">
        <v>1006</v>
      </c>
      <c r="H216" s="88" t="s">
        <v>128</v>
      </c>
      <c r="I216" s="90">
        <v>3784.116</v>
      </c>
      <c r="J216" s="102">
        <v>1008</v>
      </c>
      <c r="K216" s="90"/>
      <c r="L216" s="90">
        <v>134.22834637599999</v>
      </c>
      <c r="M216" s="91">
        <v>1.1329942698415603E-4</v>
      </c>
      <c r="N216" s="91">
        <f t="shared" si="7"/>
        <v>1.1011428956982717E-3</v>
      </c>
      <c r="O216" s="91">
        <f>L216/'סכום נכסי הקרן'!$C$42</f>
        <v>1.6849790771495936E-4</v>
      </c>
    </row>
    <row r="217" spans="2:15">
      <c r="B217" s="86" t="s">
        <v>1747</v>
      </c>
      <c r="C217" s="87" t="s">
        <v>1748</v>
      </c>
      <c r="D217" s="88" t="s">
        <v>1658</v>
      </c>
      <c r="E217" s="88" t="s">
        <v>908</v>
      </c>
      <c r="F217" s="87"/>
      <c r="G217" s="88" t="s">
        <v>936</v>
      </c>
      <c r="H217" s="88" t="s">
        <v>128</v>
      </c>
      <c r="I217" s="90">
        <v>141.90434999999999</v>
      </c>
      <c r="J217" s="102">
        <v>10529</v>
      </c>
      <c r="K217" s="90"/>
      <c r="L217" s="90">
        <v>52.577762610999997</v>
      </c>
      <c r="M217" s="91">
        <v>6.5009705733997758E-7</v>
      </c>
      <c r="N217" s="91">
        <f t="shared" si="7"/>
        <v>4.3132193261649681E-4</v>
      </c>
      <c r="O217" s="91">
        <f>L217/'סכום נכסי הקרן'!$C$42</f>
        <v>6.6001282377947475E-5</v>
      </c>
    </row>
    <row r="218" spans="2:15">
      <c r="B218" s="86" t="s">
        <v>1749</v>
      </c>
      <c r="C218" s="87" t="s">
        <v>1750</v>
      </c>
      <c r="D218" s="88" t="s">
        <v>29</v>
      </c>
      <c r="E218" s="88" t="s">
        <v>908</v>
      </c>
      <c r="F218" s="87"/>
      <c r="G218" s="88" t="s">
        <v>1001</v>
      </c>
      <c r="H218" s="88" t="s">
        <v>130</v>
      </c>
      <c r="I218" s="90">
        <v>712.21876000000009</v>
      </c>
      <c r="J218" s="102">
        <v>9192</v>
      </c>
      <c r="K218" s="90"/>
      <c r="L218" s="90">
        <v>245.69820801699998</v>
      </c>
      <c r="M218" s="91">
        <v>7.2675383673469399E-6</v>
      </c>
      <c r="N218" s="91">
        <f t="shared" si="7"/>
        <v>2.0155864506134582E-3</v>
      </c>
      <c r="O218" s="91">
        <f>L218/'סכום נכסי הקרן'!$C$42</f>
        <v>3.0842690905399993E-4</v>
      </c>
    </row>
    <row r="219" spans="2:15">
      <c r="B219" s="86" t="s">
        <v>1751</v>
      </c>
      <c r="C219" s="87" t="s">
        <v>1752</v>
      </c>
      <c r="D219" s="88" t="s">
        <v>1673</v>
      </c>
      <c r="E219" s="88" t="s">
        <v>908</v>
      </c>
      <c r="F219" s="87"/>
      <c r="G219" s="88" t="s">
        <v>1001</v>
      </c>
      <c r="H219" s="88" t="s">
        <v>128</v>
      </c>
      <c r="I219" s="90">
        <v>906.46024</v>
      </c>
      <c r="J219" s="102">
        <v>9606</v>
      </c>
      <c r="K219" s="90"/>
      <c r="L219" s="90">
        <v>306.41541413300001</v>
      </c>
      <c r="M219" s="91">
        <v>1.5566811060653388E-6</v>
      </c>
      <c r="N219" s="91">
        <f t="shared" si="7"/>
        <v>2.5136803478145592E-3</v>
      </c>
      <c r="O219" s="91">
        <f>L219/'סכום נכסי הקרן'!$C$42</f>
        <v>3.8464569941431382E-4</v>
      </c>
    </row>
    <row r="220" spans="2:15">
      <c r="B220" s="86" t="s">
        <v>1669</v>
      </c>
      <c r="C220" s="87" t="s">
        <v>1670</v>
      </c>
      <c r="D220" s="88" t="s">
        <v>118</v>
      </c>
      <c r="E220" s="88" t="s">
        <v>908</v>
      </c>
      <c r="F220" s="87"/>
      <c r="G220" s="88" t="s">
        <v>123</v>
      </c>
      <c r="H220" s="88" t="s">
        <v>131</v>
      </c>
      <c r="I220" s="90">
        <v>12513.734195000001</v>
      </c>
      <c r="J220" s="102">
        <v>1309</v>
      </c>
      <c r="K220" s="90"/>
      <c r="L220" s="90">
        <v>694.13913833600009</v>
      </c>
      <c r="M220" s="91">
        <v>7.0285883512855686E-5</v>
      </c>
      <c r="N220" s="91">
        <f t="shared" si="7"/>
        <v>5.6943738147806865E-3</v>
      </c>
      <c r="O220" s="91">
        <f>L220/'סכום נכסי הקרן'!$C$42</f>
        <v>8.7135836528187585E-4</v>
      </c>
    </row>
    <row r="221" spans="2:15">
      <c r="B221" s="86" t="s">
        <v>1753</v>
      </c>
      <c r="C221" s="87" t="s">
        <v>1754</v>
      </c>
      <c r="D221" s="88" t="s">
        <v>1673</v>
      </c>
      <c r="E221" s="88" t="s">
        <v>908</v>
      </c>
      <c r="F221" s="87"/>
      <c r="G221" s="88" t="s">
        <v>1755</v>
      </c>
      <c r="H221" s="88" t="s">
        <v>128</v>
      </c>
      <c r="I221" s="90">
        <v>450.53663799999993</v>
      </c>
      <c r="J221" s="102">
        <v>24811</v>
      </c>
      <c r="K221" s="90"/>
      <c r="L221" s="90">
        <v>393.36312878500001</v>
      </c>
      <c r="M221" s="91">
        <v>1.9480955483526897E-6</v>
      </c>
      <c r="N221" s="91">
        <f t="shared" si="7"/>
        <v>3.2269563500239478E-3</v>
      </c>
      <c r="O221" s="91">
        <f>L221/'סכום נכסי הקרן'!$C$42</f>
        <v>4.9379185516311788E-4</v>
      </c>
    </row>
    <row r="222" spans="2:15">
      <c r="B222" s="86" t="s">
        <v>1756</v>
      </c>
      <c r="C222" s="87" t="s">
        <v>1757</v>
      </c>
      <c r="D222" s="88" t="s">
        <v>1673</v>
      </c>
      <c r="E222" s="88" t="s">
        <v>908</v>
      </c>
      <c r="F222" s="87"/>
      <c r="G222" s="88" t="s">
        <v>996</v>
      </c>
      <c r="H222" s="88" t="s">
        <v>128</v>
      </c>
      <c r="I222" s="90">
        <v>9873.9418999999998</v>
      </c>
      <c r="J222" s="102">
        <v>1163</v>
      </c>
      <c r="K222" s="90"/>
      <c r="L222" s="90">
        <v>404.100649981</v>
      </c>
      <c r="M222" s="91">
        <v>2.499958690560043E-6</v>
      </c>
      <c r="N222" s="91">
        <f t="shared" si="7"/>
        <v>3.3150416576479044E-3</v>
      </c>
      <c r="O222" s="91">
        <f>L222/'סכום נכסי הקרן'!$C$42</f>
        <v>5.0727075067526976E-4</v>
      </c>
    </row>
    <row r="223" spans="2:15">
      <c r="B223" s="86" t="s">
        <v>1758</v>
      </c>
      <c r="C223" s="87" t="s">
        <v>1759</v>
      </c>
      <c r="D223" s="88" t="s">
        <v>1658</v>
      </c>
      <c r="E223" s="88" t="s">
        <v>908</v>
      </c>
      <c r="F223" s="87"/>
      <c r="G223" s="88" t="s">
        <v>936</v>
      </c>
      <c r="H223" s="88" t="s">
        <v>128</v>
      </c>
      <c r="I223" s="90">
        <v>726.07725800000003</v>
      </c>
      <c r="J223" s="102">
        <v>4889</v>
      </c>
      <c r="K223" s="90"/>
      <c r="L223" s="90">
        <v>124.91717035000001</v>
      </c>
      <c r="M223" s="91">
        <v>9.2939553192204294E-7</v>
      </c>
      <c r="N223" s="91">
        <f t="shared" si="7"/>
        <v>1.0247586176493904E-3</v>
      </c>
      <c r="O223" s="91">
        <f>L223/'סכום נכסי הקרן'!$C$42</f>
        <v>1.5680951460645862E-4</v>
      </c>
    </row>
    <row r="224" spans="2:15">
      <c r="B224" s="86" t="s">
        <v>1760</v>
      </c>
      <c r="C224" s="87" t="s">
        <v>1761</v>
      </c>
      <c r="D224" s="88" t="s">
        <v>1673</v>
      </c>
      <c r="E224" s="88" t="s">
        <v>908</v>
      </c>
      <c r="F224" s="87"/>
      <c r="G224" s="88" t="s">
        <v>1001</v>
      </c>
      <c r="H224" s="88" t="s">
        <v>128</v>
      </c>
      <c r="I224" s="90">
        <v>233.08977599999997</v>
      </c>
      <c r="J224" s="102">
        <v>24811</v>
      </c>
      <c r="K224" s="90"/>
      <c r="L224" s="90">
        <v>203.510471314</v>
      </c>
      <c r="M224" s="91">
        <v>8.4899165216655097E-7</v>
      </c>
      <c r="N224" s="91">
        <f t="shared" si="7"/>
        <v>1.6694991463270087E-3</v>
      </c>
      <c r="O224" s="91">
        <f>L224/'סכום נכסי הקרן'!$C$42</f>
        <v>2.5546830859733737E-4</v>
      </c>
    </row>
    <row r="225" spans="2:15">
      <c r="B225" s="86" t="s">
        <v>1762</v>
      </c>
      <c r="C225" s="87" t="s">
        <v>1763</v>
      </c>
      <c r="D225" s="88" t="s">
        <v>1673</v>
      </c>
      <c r="E225" s="88" t="s">
        <v>908</v>
      </c>
      <c r="F225" s="87"/>
      <c r="G225" s="88" t="s">
        <v>996</v>
      </c>
      <c r="H225" s="88" t="s">
        <v>128</v>
      </c>
      <c r="I225" s="90">
        <v>3884.8296</v>
      </c>
      <c r="J225" s="102">
        <v>3364</v>
      </c>
      <c r="K225" s="90"/>
      <c r="L225" s="90">
        <v>459.88286479100003</v>
      </c>
      <c r="M225" s="91">
        <v>2.7344537100019501E-6</v>
      </c>
      <c r="N225" s="91">
        <f t="shared" si="7"/>
        <v>3.7726513295445185E-3</v>
      </c>
      <c r="O225" s="91">
        <f>L225/'סכום נכסי הקרן'!$C$42</f>
        <v>5.7729460731179905E-4</v>
      </c>
    </row>
    <row r="226" spans="2:15">
      <c r="B226" s="86" t="s">
        <v>1764</v>
      </c>
      <c r="C226" s="87" t="s">
        <v>1765</v>
      </c>
      <c r="D226" s="88" t="s">
        <v>1673</v>
      </c>
      <c r="E226" s="88" t="s">
        <v>908</v>
      </c>
      <c r="F226" s="87"/>
      <c r="G226" s="88" t="s">
        <v>1006</v>
      </c>
      <c r="H226" s="88" t="s">
        <v>128</v>
      </c>
      <c r="I226" s="90">
        <v>581.18669499999999</v>
      </c>
      <c r="J226" s="102">
        <v>34338</v>
      </c>
      <c r="K226" s="90"/>
      <c r="L226" s="90">
        <v>702.27939546499999</v>
      </c>
      <c r="M226" s="91">
        <v>1.7162650112988457E-6</v>
      </c>
      <c r="N226" s="91">
        <f t="shared" si="7"/>
        <v>5.7611524539337503E-3</v>
      </c>
      <c r="O226" s="91">
        <f>L226/'סכום נכסי הקרן'!$C$42</f>
        <v>8.8157689461290179E-4</v>
      </c>
    </row>
    <row r="227" spans="2:15">
      <c r="B227" s="86" t="s">
        <v>1691</v>
      </c>
      <c r="C227" s="87" t="s">
        <v>1692</v>
      </c>
      <c r="D227" s="88" t="s">
        <v>1658</v>
      </c>
      <c r="E227" s="88" t="s">
        <v>908</v>
      </c>
      <c r="F227" s="87"/>
      <c r="G227" s="88" t="s">
        <v>1001</v>
      </c>
      <c r="H227" s="88" t="s">
        <v>128</v>
      </c>
      <c r="I227" s="90">
        <v>6413.2220399999987</v>
      </c>
      <c r="J227" s="102">
        <v>1278</v>
      </c>
      <c r="K227" s="90"/>
      <c r="L227" s="90">
        <v>288.42068045899998</v>
      </c>
      <c r="M227" s="91">
        <v>2.4648486017339969E-5</v>
      </c>
      <c r="N227" s="91">
        <f t="shared" si="7"/>
        <v>2.3660604621489599E-3</v>
      </c>
      <c r="O227" s="91">
        <f>L227/'סכום נכסי הקרן'!$C$42</f>
        <v>3.6205676752459589E-4</v>
      </c>
    </row>
    <row r="228" spans="2:15">
      <c r="B228" s="86" t="s">
        <v>1766</v>
      </c>
      <c r="C228" s="87" t="s">
        <v>1767</v>
      </c>
      <c r="D228" s="88" t="s">
        <v>1658</v>
      </c>
      <c r="E228" s="88" t="s">
        <v>908</v>
      </c>
      <c r="F228" s="87"/>
      <c r="G228" s="88" t="s">
        <v>1102</v>
      </c>
      <c r="H228" s="88" t="s">
        <v>128</v>
      </c>
      <c r="I228" s="90">
        <v>615.09802000000002</v>
      </c>
      <c r="J228" s="102">
        <v>12034</v>
      </c>
      <c r="K228" s="90"/>
      <c r="L228" s="90">
        <v>260.47953206299997</v>
      </c>
      <c r="M228" s="91">
        <v>2.7273197248251728E-7</v>
      </c>
      <c r="N228" s="91">
        <f t="shared" si="7"/>
        <v>2.1368451146863486E-3</v>
      </c>
      <c r="O228" s="91">
        <f>L228/'סכום נכסי הקרן'!$C$42</f>
        <v>3.2698202235347467E-4</v>
      </c>
    </row>
    <row r="229" spans="2:15">
      <c r="B229" s="86" t="s">
        <v>1768</v>
      </c>
      <c r="C229" s="87" t="s">
        <v>1769</v>
      </c>
      <c r="D229" s="88" t="s">
        <v>1658</v>
      </c>
      <c r="E229" s="88" t="s">
        <v>908</v>
      </c>
      <c r="F229" s="87"/>
      <c r="G229" s="88" t="s">
        <v>936</v>
      </c>
      <c r="H229" s="88" t="s">
        <v>128</v>
      </c>
      <c r="I229" s="90">
        <v>440.82456400000001</v>
      </c>
      <c r="J229" s="102">
        <v>23982</v>
      </c>
      <c r="K229" s="90"/>
      <c r="L229" s="90">
        <v>372.023566813</v>
      </c>
      <c r="M229" s="91">
        <v>5.913557611443184E-8</v>
      </c>
      <c r="N229" s="91">
        <f t="shared" si="7"/>
        <v>3.0518971490638273E-3</v>
      </c>
      <c r="O229" s="91">
        <f>L229/'סכום נכסי הקרן'!$C$42</f>
        <v>4.6700413378447908E-4</v>
      </c>
    </row>
    <row r="230" spans="2:15">
      <c r="B230" s="86" t="s">
        <v>1770</v>
      </c>
      <c r="C230" s="87" t="s">
        <v>1771</v>
      </c>
      <c r="D230" s="88" t="s">
        <v>1673</v>
      </c>
      <c r="E230" s="88" t="s">
        <v>908</v>
      </c>
      <c r="F230" s="87"/>
      <c r="G230" s="88" t="s">
        <v>1006</v>
      </c>
      <c r="H230" s="88" t="s">
        <v>128</v>
      </c>
      <c r="I230" s="90">
        <v>2133.9692730000002</v>
      </c>
      <c r="J230" s="102">
        <v>8502</v>
      </c>
      <c r="K230" s="90"/>
      <c r="L230" s="90">
        <v>638.45240779400001</v>
      </c>
      <c r="M230" s="91">
        <v>1.2626219634126541E-6</v>
      </c>
      <c r="N230" s="91">
        <f t="shared" si="7"/>
        <v>5.2375474485434042E-3</v>
      </c>
      <c r="O230" s="91">
        <f>L230/'סכום נכסי הקרן'!$C$42</f>
        <v>8.014543708042128E-4</v>
      </c>
    </row>
    <row r="231" spans="2:15">
      <c r="B231" s="86" t="s">
        <v>1772</v>
      </c>
      <c r="C231" s="87" t="s">
        <v>1773</v>
      </c>
      <c r="D231" s="88" t="s">
        <v>1673</v>
      </c>
      <c r="E231" s="88" t="s">
        <v>908</v>
      </c>
      <c r="F231" s="87"/>
      <c r="G231" s="88" t="s">
        <v>1108</v>
      </c>
      <c r="H231" s="88" t="s">
        <v>128</v>
      </c>
      <c r="I231" s="90">
        <v>1345.2532380000002</v>
      </c>
      <c r="J231" s="102">
        <v>7303</v>
      </c>
      <c r="K231" s="90">
        <v>2.2722941429999999</v>
      </c>
      <c r="L231" s="90">
        <v>347.99238107100001</v>
      </c>
      <c r="M231" s="91">
        <v>2.5847818868974186E-6</v>
      </c>
      <c r="N231" s="91">
        <f t="shared" si="7"/>
        <v>2.8547571993479581E-3</v>
      </c>
      <c r="O231" s="91">
        <f>L231/'סכום נכסי הקרן'!$C$42</f>
        <v>4.3683759574121101E-4</v>
      </c>
    </row>
    <row r="232" spans="2:15">
      <c r="B232" s="86" t="s">
        <v>1700</v>
      </c>
      <c r="C232" s="87" t="s">
        <v>1701</v>
      </c>
      <c r="D232" s="88" t="s">
        <v>1673</v>
      </c>
      <c r="E232" s="88" t="s">
        <v>908</v>
      </c>
      <c r="F232" s="87"/>
      <c r="G232" s="88" t="s">
        <v>695</v>
      </c>
      <c r="H232" s="88" t="s">
        <v>128</v>
      </c>
      <c r="I232" s="90">
        <v>3590.2620440000001</v>
      </c>
      <c r="J232" s="102">
        <v>8648</v>
      </c>
      <c r="K232" s="90"/>
      <c r="L232" s="90">
        <v>1092.5997468989999</v>
      </c>
      <c r="M232" s="91">
        <v>6.4056704851370302E-5</v>
      </c>
      <c r="N232" s="91">
        <f t="shared" si="7"/>
        <v>8.9631473650835288E-3</v>
      </c>
      <c r="O232" s="91">
        <f>L232/'סכום נכסי הקרן'!$C$42</f>
        <v>1.3715491272363082E-3</v>
      </c>
    </row>
    <row r="233" spans="2:15">
      <c r="B233" s="86" t="s">
        <v>1774</v>
      </c>
      <c r="C233" s="87" t="s">
        <v>1775</v>
      </c>
      <c r="D233" s="88" t="s">
        <v>1673</v>
      </c>
      <c r="E233" s="88" t="s">
        <v>908</v>
      </c>
      <c r="F233" s="87"/>
      <c r="G233" s="88" t="s">
        <v>936</v>
      </c>
      <c r="H233" s="88" t="s">
        <v>128</v>
      </c>
      <c r="I233" s="90">
        <v>844.81651099999999</v>
      </c>
      <c r="J233" s="102">
        <v>13954</v>
      </c>
      <c r="K233" s="90"/>
      <c r="L233" s="90">
        <v>414.83976389599997</v>
      </c>
      <c r="M233" s="91">
        <v>2.794103377694403E-6</v>
      </c>
      <c r="N233" s="91">
        <f t="shared" si="7"/>
        <v>3.4031400311499639E-3</v>
      </c>
      <c r="O233" s="91">
        <f>L233/'סכום נכסי הקרן'!$C$42</f>
        <v>5.2075164554021337E-4</v>
      </c>
    </row>
    <row r="234" spans="2:15">
      <c r="B234" s="86" t="s">
        <v>1776</v>
      </c>
      <c r="C234" s="87" t="s">
        <v>1777</v>
      </c>
      <c r="D234" s="88" t="s">
        <v>1673</v>
      </c>
      <c r="E234" s="88" t="s">
        <v>908</v>
      </c>
      <c r="F234" s="87"/>
      <c r="G234" s="88" t="s">
        <v>936</v>
      </c>
      <c r="H234" s="88" t="s">
        <v>128</v>
      </c>
      <c r="I234" s="90">
        <v>890.27345000000003</v>
      </c>
      <c r="J234" s="102">
        <v>13259</v>
      </c>
      <c r="K234" s="90"/>
      <c r="L234" s="90">
        <v>415.38753435199999</v>
      </c>
      <c r="M234" s="91">
        <v>8.9027345000000001E-7</v>
      </c>
      <c r="N234" s="91">
        <f t="shared" si="7"/>
        <v>3.4076336687636479E-3</v>
      </c>
      <c r="O234" s="91">
        <f>L234/'סכום נכסי הקרן'!$C$42</f>
        <v>5.2143926613776976E-4</v>
      </c>
    </row>
    <row r="235" spans="2:15">
      <c r="B235" s="86" t="s">
        <v>1707</v>
      </c>
      <c r="C235" s="87" t="s">
        <v>1708</v>
      </c>
      <c r="D235" s="88" t="s">
        <v>1658</v>
      </c>
      <c r="E235" s="88" t="s">
        <v>908</v>
      </c>
      <c r="F235" s="87"/>
      <c r="G235" s="88" t="s">
        <v>153</v>
      </c>
      <c r="H235" s="88" t="s">
        <v>128</v>
      </c>
      <c r="I235" s="90">
        <v>383.53592400000002</v>
      </c>
      <c r="J235" s="102">
        <v>1848</v>
      </c>
      <c r="K235" s="90"/>
      <c r="L235" s="90">
        <v>24.941770681999994</v>
      </c>
      <c r="M235" s="91">
        <v>6.6738453928139358E-6</v>
      </c>
      <c r="N235" s="91">
        <f t="shared" si="7"/>
        <v>2.0460993772274E-4</v>
      </c>
      <c r="O235" s="91">
        <f>L235/'סכום נכסי הקרן'!$C$42</f>
        <v>3.1309602539920323E-5</v>
      </c>
    </row>
    <row r="236" spans="2:15">
      <c r="B236" s="86" t="s">
        <v>1778</v>
      </c>
      <c r="C236" s="87" t="s">
        <v>1779</v>
      </c>
      <c r="D236" s="88" t="s">
        <v>29</v>
      </c>
      <c r="E236" s="88" t="s">
        <v>908</v>
      </c>
      <c r="F236" s="87"/>
      <c r="G236" s="88" t="s">
        <v>1001</v>
      </c>
      <c r="H236" s="88" t="s">
        <v>130</v>
      </c>
      <c r="I236" s="90">
        <v>615.09802000000002</v>
      </c>
      <c r="J236" s="102">
        <v>13072</v>
      </c>
      <c r="K236" s="90"/>
      <c r="L236" s="90">
        <v>301.76226624399999</v>
      </c>
      <c r="M236" s="91">
        <v>1.0770541839722788E-6</v>
      </c>
      <c r="N236" s="91">
        <f t="shared" si="7"/>
        <v>2.4755082263592811E-3</v>
      </c>
      <c r="O236" s="91">
        <f>L236/'סכום נכסי הקרן'!$C$42</f>
        <v>3.788045659670722E-4</v>
      </c>
    </row>
    <row r="237" spans="2:15">
      <c r="B237" s="86" t="s">
        <v>1780</v>
      </c>
      <c r="C237" s="87" t="s">
        <v>1781</v>
      </c>
      <c r="D237" s="88" t="s">
        <v>1658</v>
      </c>
      <c r="E237" s="88" t="s">
        <v>908</v>
      </c>
      <c r="F237" s="87"/>
      <c r="G237" s="88" t="s">
        <v>936</v>
      </c>
      <c r="H237" s="88" t="s">
        <v>128</v>
      </c>
      <c r="I237" s="90">
        <v>1892.058</v>
      </c>
      <c r="J237" s="102">
        <v>1459</v>
      </c>
      <c r="K237" s="90"/>
      <c r="L237" s="90">
        <v>97.142439167999996</v>
      </c>
      <c r="M237" s="91">
        <v>8.8031100192363464E-6</v>
      </c>
      <c r="N237" s="91">
        <f t="shared" si="7"/>
        <v>7.969084746153927E-4</v>
      </c>
      <c r="O237" s="91">
        <f>L237/'סכום נכסי הקרן'!$C$42</f>
        <v>1.2194367428385727E-4</v>
      </c>
    </row>
    <row r="238" spans="2:15">
      <c r="B238" s="86" t="s">
        <v>1782</v>
      </c>
      <c r="C238" s="87" t="s">
        <v>1783</v>
      </c>
      <c r="D238" s="88" t="s">
        <v>1673</v>
      </c>
      <c r="E238" s="88" t="s">
        <v>908</v>
      </c>
      <c r="F238" s="87"/>
      <c r="G238" s="88" t="s">
        <v>1102</v>
      </c>
      <c r="H238" s="88" t="s">
        <v>128</v>
      </c>
      <c r="I238" s="90">
        <v>9659.6971460000004</v>
      </c>
      <c r="J238" s="102">
        <v>308</v>
      </c>
      <c r="K238" s="90"/>
      <c r="L238" s="90">
        <v>104.696820704</v>
      </c>
      <c r="M238" s="91">
        <v>3.8130813245455606E-5</v>
      </c>
      <c r="N238" s="91">
        <f t="shared" si="7"/>
        <v>8.5888088047710975E-4</v>
      </c>
      <c r="O238" s="91">
        <f>L238/'סכום נכסי הקרן'!$C$42</f>
        <v>1.314267493366549E-4</v>
      </c>
    </row>
    <row r="239" spans="2:15">
      <c r="B239" s="86" t="s">
        <v>1784</v>
      </c>
      <c r="C239" s="87" t="s">
        <v>1785</v>
      </c>
      <c r="D239" s="88" t="s">
        <v>1658</v>
      </c>
      <c r="E239" s="88" t="s">
        <v>908</v>
      </c>
      <c r="F239" s="87"/>
      <c r="G239" s="88" t="s">
        <v>1129</v>
      </c>
      <c r="H239" s="88" t="s">
        <v>128</v>
      </c>
      <c r="I239" s="90">
        <v>6306.86</v>
      </c>
      <c r="J239" s="102">
        <v>61.03</v>
      </c>
      <c r="K239" s="90"/>
      <c r="L239" s="90">
        <v>13.544900760000001</v>
      </c>
      <c r="M239" s="91">
        <v>3.9628429763731398E-5</v>
      </c>
      <c r="N239" s="91">
        <f t="shared" si="7"/>
        <v>1.1111565960168082E-4</v>
      </c>
      <c r="O239" s="91">
        <f>L239/'סכום נכסי הקרן'!$C$42</f>
        <v>1.7003021343000287E-5</v>
      </c>
    </row>
    <row r="240" spans="2:15">
      <c r="B240" s="86" t="s">
        <v>1786</v>
      </c>
      <c r="C240" s="87" t="s">
        <v>1787</v>
      </c>
      <c r="D240" s="88" t="s">
        <v>1658</v>
      </c>
      <c r="E240" s="88" t="s">
        <v>908</v>
      </c>
      <c r="F240" s="87"/>
      <c r="G240" s="88" t="s">
        <v>996</v>
      </c>
      <c r="H240" s="88" t="s">
        <v>128</v>
      </c>
      <c r="I240" s="90">
        <v>987.39418999999998</v>
      </c>
      <c r="J240" s="102">
        <v>12318</v>
      </c>
      <c r="K240" s="90"/>
      <c r="L240" s="90">
        <v>428.00617424500007</v>
      </c>
      <c r="M240" s="91">
        <v>3.1268891591318025E-7</v>
      </c>
      <c r="N240" s="91">
        <f t="shared" si="7"/>
        <v>3.5111507428146793E-3</v>
      </c>
      <c r="O240" s="91">
        <f>L240/'סכום נכסי הקרן'!$C$42</f>
        <v>5.3727954486863555E-4</v>
      </c>
    </row>
    <row r="241" spans="2:15">
      <c r="B241" s="86" t="s">
        <v>1788</v>
      </c>
      <c r="C241" s="87" t="s">
        <v>1789</v>
      </c>
      <c r="D241" s="88" t="s">
        <v>29</v>
      </c>
      <c r="E241" s="88" t="s">
        <v>908</v>
      </c>
      <c r="F241" s="87"/>
      <c r="G241" s="88" t="s">
        <v>1001</v>
      </c>
      <c r="H241" s="88" t="s">
        <v>130</v>
      </c>
      <c r="I241" s="90">
        <v>714.03491799999983</v>
      </c>
      <c r="J241" s="102">
        <v>11930</v>
      </c>
      <c r="K241" s="90"/>
      <c r="L241" s="90">
        <v>319.696924475</v>
      </c>
      <c r="M241" s="91">
        <v>3.3458157458750224E-6</v>
      </c>
      <c r="N241" s="91">
        <f t="shared" si="7"/>
        <v>2.6226352828345387E-3</v>
      </c>
      <c r="O241" s="91">
        <f>L241/'סכום נכסי הקרן'!$C$42</f>
        <v>4.0131808467675889E-4</v>
      </c>
    </row>
    <row r="242" spans="2:15">
      <c r="B242" s="86" t="s">
        <v>1790</v>
      </c>
      <c r="C242" s="87" t="s">
        <v>1791</v>
      </c>
      <c r="D242" s="88" t="s">
        <v>29</v>
      </c>
      <c r="E242" s="88" t="s">
        <v>908</v>
      </c>
      <c r="F242" s="87"/>
      <c r="G242" s="88" t="s">
        <v>1001</v>
      </c>
      <c r="H242" s="88" t="s">
        <v>130</v>
      </c>
      <c r="I242" s="90">
        <v>2169.0309280000001</v>
      </c>
      <c r="J242" s="102">
        <v>9329</v>
      </c>
      <c r="K242" s="90"/>
      <c r="L242" s="90">
        <v>759.41540411100004</v>
      </c>
      <c r="M242" s="91">
        <v>3.6272188710085213E-6</v>
      </c>
      <c r="N242" s="91">
        <f t="shared" si="7"/>
        <v>6.2298679801822895E-3</v>
      </c>
      <c r="O242" s="91">
        <f>L242/'סכום נכסי הקרן'!$C$42</f>
        <v>9.5330017938813762E-4</v>
      </c>
    </row>
    <row r="243" spans="2:15">
      <c r="B243" s="93"/>
      <c r="C243" s="93"/>
      <c r="D243" s="93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109" t="s">
        <v>215</v>
      </c>
      <c r="C244" s="93"/>
      <c r="D244" s="93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109" t="s">
        <v>109</v>
      </c>
      <c r="C245" s="93"/>
      <c r="D245" s="93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109" t="s">
        <v>198</v>
      </c>
      <c r="C246" s="93"/>
      <c r="D246" s="93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109" t="s">
        <v>206</v>
      </c>
      <c r="C247" s="93"/>
      <c r="D247" s="93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109" t="s">
        <v>212</v>
      </c>
      <c r="C248" s="93"/>
      <c r="D248" s="93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3"/>
      <c r="C249" s="93"/>
      <c r="D249" s="93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3"/>
      <c r="C250" s="93"/>
      <c r="D250" s="93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3"/>
      <c r="C251" s="93"/>
      <c r="D251" s="93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3"/>
      <c r="C252" s="93"/>
      <c r="D252" s="93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3"/>
      <c r="C253" s="93"/>
      <c r="D253" s="93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3"/>
      <c r="C254" s="93"/>
      <c r="D254" s="93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3"/>
      <c r="C255" s="93"/>
      <c r="D255" s="93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3"/>
      <c r="C256" s="93"/>
      <c r="D256" s="93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3"/>
      <c r="C257" s="93"/>
      <c r="D257" s="93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3"/>
      <c r="C258" s="93"/>
      <c r="D258" s="93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3"/>
      <c r="C259" s="93"/>
      <c r="D259" s="93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3"/>
      <c r="C260" s="93"/>
      <c r="D260" s="93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3"/>
      <c r="C261" s="93"/>
      <c r="D261" s="93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3"/>
      <c r="C262" s="93"/>
      <c r="D262" s="93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3"/>
      <c r="C263" s="93"/>
      <c r="D263" s="93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3"/>
      <c r="C264" s="93"/>
      <c r="D264" s="93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3"/>
      <c r="C265" s="93"/>
      <c r="D265" s="93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3"/>
      <c r="C266" s="93"/>
      <c r="D266" s="93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3"/>
      <c r="C267" s="93"/>
      <c r="D267" s="93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3"/>
      <c r="C268" s="93"/>
      <c r="D268" s="93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3"/>
      <c r="C269" s="93"/>
      <c r="D269" s="93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112"/>
      <c r="C270" s="93"/>
      <c r="D270" s="93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112"/>
      <c r="C271" s="93"/>
      <c r="D271" s="93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113"/>
      <c r="C272" s="93"/>
      <c r="D272" s="93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3"/>
      <c r="C289" s="93"/>
      <c r="D289" s="93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3"/>
      <c r="C290" s="93"/>
      <c r="D290" s="93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112"/>
      <c r="C291" s="93"/>
      <c r="D291" s="93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112"/>
      <c r="C292" s="93"/>
      <c r="D292" s="93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113"/>
      <c r="C293" s="93"/>
      <c r="D293" s="93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3"/>
      <c r="C294" s="93"/>
      <c r="D294" s="93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3"/>
      <c r="C295" s="93"/>
      <c r="D295" s="93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3"/>
      <c r="C296" s="93"/>
      <c r="D296" s="93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3"/>
      <c r="C297" s="93"/>
      <c r="D297" s="93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3"/>
      <c r="C298" s="93"/>
      <c r="D298" s="93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3"/>
      <c r="C299" s="93"/>
      <c r="D299" s="93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3"/>
      <c r="C300" s="93"/>
      <c r="D300" s="93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3"/>
      <c r="C301" s="93"/>
      <c r="D301" s="93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3"/>
      <c r="C302" s="93"/>
      <c r="D302" s="93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3"/>
      <c r="C303" s="93"/>
      <c r="D303" s="93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3"/>
      <c r="C304" s="93"/>
      <c r="D304" s="93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3"/>
      <c r="C353" s="93"/>
      <c r="D353" s="93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3"/>
      <c r="C354" s="93"/>
      <c r="D354" s="93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3"/>
      <c r="C355" s="93"/>
      <c r="D355" s="93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3"/>
      <c r="C356" s="93"/>
      <c r="D356" s="93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3"/>
      <c r="C357" s="93"/>
      <c r="D357" s="93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112"/>
      <c r="C358" s="93"/>
      <c r="D358" s="93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112"/>
      <c r="C359" s="93"/>
      <c r="D359" s="93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113"/>
      <c r="C360" s="93"/>
      <c r="D360" s="93"/>
      <c r="E360" s="93"/>
      <c r="F360" s="93"/>
      <c r="G360" s="93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3"/>
      <c r="C361" s="93"/>
      <c r="D361" s="93"/>
      <c r="E361" s="93"/>
      <c r="F361" s="93"/>
      <c r="G361" s="93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3"/>
      <c r="C362" s="93"/>
      <c r="D362" s="93"/>
      <c r="E362" s="93"/>
      <c r="F362" s="93"/>
      <c r="G362" s="93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3"/>
      <c r="C363" s="93"/>
      <c r="D363" s="93"/>
      <c r="E363" s="93"/>
      <c r="F363" s="93"/>
      <c r="G363" s="93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3"/>
      <c r="C364" s="93"/>
      <c r="D364" s="93"/>
      <c r="E364" s="93"/>
      <c r="F364" s="93"/>
      <c r="G364" s="93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3"/>
      <c r="C365" s="93"/>
      <c r="D365" s="93"/>
      <c r="E365" s="93"/>
      <c r="F365" s="93"/>
      <c r="G365" s="93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3"/>
      <c r="C366" s="93"/>
      <c r="D366" s="93"/>
      <c r="E366" s="93"/>
      <c r="F366" s="93"/>
      <c r="G366" s="93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3"/>
      <c r="C367" s="93"/>
      <c r="D367" s="93"/>
      <c r="E367" s="93"/>
      <c r="F367" s="93"/>
      <c r="G367" s="93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3"/>
      <c r="C368" s="93"/>
      <c r="D368" s="93"/>
      <c r="E368" s="93"/>
      <c r="F368" s="93"/>
      <c r="G368" s="93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</sheetData>
  <sheetProtection sheet="1" objects="1" scenarios="1"/>
  <sortState ref="B208:O242">
    <sortCondition ref="B208:B242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46 B248"/>
    <dataValidation type="list" allowBlank="1" showInputMessage="1" showErrorMessage="1" sqref="E12:E35 E37:E354">
      <formula1>#REF!</formula1>
    </dataValidation>
    <dataValidation type="list" allowBlank="1" showInputMessage="1" showErrorMessage="1" sqref="H37:H354 G12:H35 G37:G360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35.57031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142</v>
      </c>
      <c r="C1" s="46" t="s" vm="1">
        <v>224</v>
      </c>
    </row>
    <row r="2" spans="2:14">
      <c r="B2" s="46" t="s">
        <v>141</v>
      </c>
      <c r="C2" s="46" t="s">
        <v>225</v>
      </c>
    </row>
    <row r="3" spans="2:14">
      <c r="B3" s="46" t="s">
        <v>143</v>
      </c>
      <c r="C3" s="46" t="s">
        <v>226</v>
      </c>
    </row>
    <row r="4" spans="2:14">
      <c r="B4" s="46" t="s">
        <v>144</v>
      </c>
      <c r="C4" s="46">
        <v>2145</v>
      </c>
    </row>
    <row r="6" spans="2:14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7"/>
    </row>
    <row r="7" spans="2:14" ht="26.25" customHeight="1">
      <c r="B7" s="135" t="s">
        <v>222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2:14" s="3" customFormat="1" ht="74.25" customHeight="1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100</v>
      </c>
      <c r="H8" s="29" t="s">
        <v>200</v>
      </c>
      <c r="I8" s="29" t="s">
        <v>199</v>
      </c>
      <c r="J8" s="29" t="s">
        <v>214</v>
      </c>
      <c r="K8" s="29" t="s">
        <v>62</v>
      </c>
      <c r="L8" s="29" t="s">
        <v>59</v>
      </c>
      <c r="M8" s="29" t="s">
        <v>145</v>
      </c>
      <c r="N8" s="13" t="s">
        <v>147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207</v>
      </c>
      <c r="I9" s="31"/>
      <c r="J9" s="15" t="s">
        <v>203</v>
      </c>
      <c r="K9" s="15" t="s">
        <v>203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217</v>
      </c>
      <c r="C11" s="74"/>
      <c r="D11" s="75"/>
      <c r="E11" s="74"/>
      <c r="F11" s="75"/>
      <c r="G11" s="75"/>
      <c r="H11" s="77"/>
      <c r="I11" s="98"/>
      <c r="J11" s="77"/>
      <c r="K11" s="77">
        <v>107260.259197226</v>
      </c>
      <c r="L11" s="78"/>
      <c r="M11" s="78">
        <f>IFERROR(K11/$K$11,0)</f>
        <v>1</v>
      </c>
      <c r="N11" s="78">
        <f>K11/'סכום נכסי הקרן'!$C$42</f>
        <v>0.13464465400676559</v>
      </c>
    </row>
    <row r="12" spans="2:14">
      <c r="B12" s="79" t="s">
        <v>194</v>
      </c>
      <c r="C12" s="80"/>
      <c r="D12" s="81"/>
      <c r="E12" s="80"/>
      <c r="F12" s="81"/>
      <c r="G12" s="81"/>
      <c r="H12" s="83"/>
      <c r="I12" s="100"/>
      <c r="J12" s="83"/>
      <c r="K12" s="83">
        <v>17944.284022974</v>
      </c>
      <c r="L12" s="84"/>
      <c r="M12" s="84">
        <f t="shared" ref="M12:M75" si="0">IFERROR(K12/$K$11,0)</f>
        <v>0.16729666847046068</v>
      </c>
      <c r="N12" s="84">
        <f>K12/'סכום נכסי הקרן'!$C$42</f>
        <v>2.252560204268975E-2</v>
      </c>
    </row>
    <row r="13" spans="2:14">
      <c r="B13" s="85" t="s">
        <v>218</v>
      </c>
      <c r="C13" s="80"/>
      <c r="D13" s="81"/>
      <c r="E13" s="80"/>
      <c r="F13" s="81"/>
      <c r="G13" s="81"/>
      <c r="H13" s="83"/>
      <c r="I13" s="100"/>
      <c r="J13" s="83"/>
      <c r="K13" s="83">
        <v>17943.622132382003</v>
      </c>
      <c r="L13" s="84"/>
      <c r="M13" s="84">
        <f t="shared" si="0"/>
        <v>0.16729049758669673</v>
      </c>
      <c r="N13" s="84">
        <f>K13/'סכום נכסי הקרן'!$C$42</f>
        <v>2.2524771166180436E-2</v>
      </c>
    </row>
    <row r="14" spans="2:14">
      <c r="B14" s="86" t="s">
        <v>1792</v>
      </c>
      <c r="C14" s="87" t="s">
        <v>1793</v>
      </c>
      <c r="D14" s="88" t="s">
        <v>117</v>
      </c>
      <c r="E14" s="87" t="s">
        <v>1794</v>
      </c>
      <c r="F14" s="88" t="s">
        <v>1795</v>
      </c>
      <c r="G14" s="88" t="s">
        <v>129</v>
      </c>
      <c r="H14" s="90">
        <v>35580.150690000002</v>
      </c>
      <c r="I14" s="102">
        <v>1783</v>
      </c>
      <c r="J14" s="90"/>
      <c r="K14" s="90">
        <v>634.39408680299994</v>
      </c>
      <c r="L14" s="91">
        <v>5.886146736053643E-4</v>
      </c>
      <c r="M14" s="91">
        <f t="shared" si="0"/>
        <v>5.914530615076183E-3</v>
      </c>
      <c r="N14" s="91">
        <f>K14/'סכום נכסי הקרן'!$C$42</f>
        <v>7.9635992827935525E-4</v>
      </c>
    </row>
    <row r="15" spans="2:14">
      <c r="B15" s="86" t="s">
        <v>1796</v>
      </c>
      <c r="C15" s="87" t="s">
        <v>1797</v>
      </c>
      <c r="D15" s="88" t="s">
        <v>117</v>
      </c>
      <c r="E15" s="87" t="s">
        <v>1794</v>
      </c>
      <c r="F15" s="88" t="s">
        <v>1795</v>
      </c>
      <c r="G15" s="88" t="s">
        <v>129</v>
      </c>
      <c r="H15" s="90">
        <v>137511</v>
      </c>
      <c r="I15" s="102">
        <v>1771</v>
      </c>
      <c r="J15" s="90"/>
      <c r="K15" s="90">
        <v>2435.31981</v>
      </c>
      <c r="L15" s="91">
        <v>5.4971384186657491E-3</v>
      </c>
      <c r="M15" s="91">
        <f t="shared" si="0"/>
        <v>2.2704772748330101E-2</v>
      </c>
      <c r="N15" s="91">
        <f>K15/'סכום נכסי הקרן'!$C$42</f>
        <v>3.057076271001147E-3</v>
      </c>
    </row>
    <row r="16" spans="2:14">
      <c r="B16" s="86" t="s">
        <v>1798</v>
      </c>
      <c r="C16" s="87" t="s">
        <v>1799</v>
      </c>
      <c r="D16" s="88" t="s">
        <v>117</v>
      </c>
      <c r="E16" s="87" t="s">
        <v>1794</v>
      </c>
      <c r="F16" s="88" t="s">
        <v>1795</v>
      </c>
      <c r="G16" s="88" t="s">
        <v>129</v>
      </c>
      <c r="H16" s="90">
        <v>30767.310141999995</v>
      </c>
      <c r="I16" s="102">
        <v>3063</v>
      </c>
      <c r="J16" s="90"/>
      <c r="K16" s="90">
        <v>942.40270964000001</v>
      </c>
      <c r="L16" s="91">
        <v>4.9242878003459968E-4</v>
      </c>
      <c r="M16" s="91">
        <f t="shared" si="0"/>
        <v>8.786131198015721E-3</v>
      </c>
      <c r="N16" s="91">
        <f>K16/'סכום נכסי הקרן'!$C$42</f>
        <v>1.1830055952148756E-3</v>
      </c>
    </row>
    <row r="17" spans="2:14">
      <c r="B17" s="86" t="s">
        <v>1800</v>
      </c>
      <c r="C17" s="87" t="s">
        <v>1801</v>
      </c>
      <c r="D17" s="88" t="s">
        <v>117</v>
      </c>
      <c r="E17" s="87" t="s">
        <v>1802</v>
      </c>
      <c r="F17" s="88" t="s">
        <v>1795</v>
      </c>
      <c r="G17" s="88" t="s">
        <v>129</v>
      </c>
      <c r="H17" s="90">
        <v>132202</v>
      </c>
      <c r="I17" s="102">
        <v>1727</v>
      </c>
      <c r="J17" s="90"/>
      <c r="K17" s="90">
        <v>2283.1285400000002</v>
      </c>
      <c r="L17" s="91">
        <v>3.782226470916234E-3</v>
      </c>
      <c r="M17" s="91">
        <f t="shared" si="0"/>
        <v>2.1285875655044542E-2</v>
      </c>
      <c r="N17" s="91">
        <f>K17/'סכום נכסי הקרן'!$C$42</f>
        <v>2.8660293628045073E-3</v>
      </c>
    </row>
    <row r="18" spans="2:14">
      <c r="B18" s="86" t="s">
        <v>1803</v>
      </c>
      <c r="C18" s="87" t="s">
        <v>1804</v>
      </c>
      <c r="D18" s="88" t="s">
        <v>117</v>
      </c>
      <c r="E18" s="87" t="s">
        <v>1802</v>
      </c>
      <c r="F18" s="88" t="s">
        <v>1795</v>
      </c>
      <c r="G18" s="88" t="s">
        <v>129</v>
      </c>
      <c r="H18" s="90">
        <v>17547.261235000002</v>
      </c>
      <c r="I18" s="102">
        <v>3023</v>
      </c>
      <c r="J18" s="90"/>
      <c r="K18" s="90">
        <v>530.45370713400007</v>
      </c>
      <c r="L18" s="91">
        <v>2.0687496369544041E-4</v>
      </c>
      <c r="M18" s="91">
        <f t="shared" si="0"/>
        <v>4.9454822420167974E-3</v>
      </c>
      <c r="N18" s="91">
        <f>K18/'סכום נכסי הקרן'!$C$42</f>
        <v>6.6588274537295511E-4</v>
      </c>
    </row>
    <row r="19" spans="2:14">
      <c r="B19" s="86" t="s">
        <v>1805</v>
      </c>
      <c r="C19" s="87" t="s">
        <v>1806</v>
      </c>
      <c r="D19" s="88" t="s">
        <v>117</v>
      </c>
      <c r="E19" s="87" t="s">
        <v>1807</v>
      </c>
      <c r="F19" s="88" t="s">
        <v>1795</v>
      </c>
      <c r="G19" s="88" t="s">
        <v>129</v>
      </c>
      <c r="H19" s="90">
        <v>14558</v>
      </c>
      <c r="I19" s="102">
        <v>17050</v>
      </c>
      <c r="J19" s="90"/>
      <c r="K19" s="90">
        <v>2482.1390000000001</v>
      </c>
      <c r="L19" s="91">
        <v>1.6038619603450143E-3</v>
      </c>
      <c r="M19" s="91">
        <f t="shared" si="0"/>
        <v>2.314127355813992E-2</v>
      </c>
      <c r="N19" s="91">
        <f>K19/'סכום נכסי הקרן'!$C$42</f>
        <v>3.1158487715116628E-3</v>
      </c>
    </row>
    <row r="20" spans="2:14">
      <c r="B20" s="86" t="s">
        <v>1808</v>
      </c>
      <c r="C20" s="87" t="s">
        <v>1809</v>
      </c>
      <c r="D20" s="88" t="s">
        <v>117</v>
      </c>
      <c r="E20" s="87" t="s">
        <v>1807</v>
      </c>
      <c r="F20" s="88" t="s">
        <v>1795</v>
      </c>
      <c r="G20" s="88" t="s">
        <v>129</v>
      </c>
      <c r="H20" s="90">
        <v>3419.2641490000005</v>
      </c>
      <c r="I20" s="102">
        <v>17760</v>
      </c>
      <c r="J20" s="90"/>
      <c r="K20" s="90">
        <v>607.26131286199995</v>
      </c>
      <c r="L20" s="91">
        <v>3.6995790325488036E-4</v>
      </c>
      <c r="M20" s="91">
        <f t="shared" si="0"/>
        <v>5.6615685754160955E-3</v>
      </c>
      <c r="N20" s="91">
        <f>K20/'סכום נכסי הקרן'!$C$42</f>
        <v>7.6229994197247694E-4</v>
      </c>
    </row>
    <row r="21" spans="2:14">
      <c r="B21" s="86" t="s">
        <v>1810</v>
      </c>
      <c r="C21" s="87" t="s">
        <v>1811</v>
      </c>
      <c r="D21" s="88" t="s">
        <v>117</v>
      </c>
      <c r="E21" s="87" t="s">
        <v>1807</v>
      </c>
      <c r="F21" s="88" t="s">
        <v>1795</v>
      </c>
      <c r="G21" s="88" t="s">
        <v>129</v>
      </c>
      <c r="H21" s="90">
        <v>2280.9705220000001</v>
      </c>
      <c r="I21" s="102">
        <v>29630</v>
      </c>
      <c r="J21" s="90"/>
      <c r="K21" s="90">
        <v>675.851565639</v>
      </c>
      <c r="L21" s="91">
        <v>2.9106612250252216E-4</v>
      </c>
      <c r="M21" s="91">
        <f t="shared" si="0"/>
        <v>6.3010435616817819E-3</v>
      </c>
      <c r="N21" s="91">
        <f>K21/'סכום נכסי הקרן'!$C$42</f>
        <v>8.4840183024420144E-4</v>
      </c>
    </row>
    <row r="22" spans="2:14">
      <c r="B22" s="86" t="s">
        <v>1812</v>
      </c>
      <c r="C22" s="87" t="s">
        <v>1813</v>
      </c>
      <c r="D22" s="88" t="s">
        <v>117</v>
      </c>
      <c r="E22" s="87" t="s">
        <v>1807</v>
      </c>
      <c r="F22" s="88" t="s">
        <v>1795</v>
      </c>
      <c r="G22" s="88" t="s">
        <v>129</v>
      </c>
      <c r="H22" s="90">
        <v>3826.6873049999999</v>
      </c>
      <c r="I22" s="102">
        <v>17850</v>
      </c>
      <c r="J22" s="90"/>
      <c r="K22" s="90">
        <v>683.063683943</v>
      </c>
      <c r="L22" s="91">
        <v>1.5382784477739329E-4</v>
      </c>
      <c r="M22" s="91">
        <f t="shared" si="0"/>
        <v>6.3682829880823714E-3</v>
      </c>
      <c r="N22" s="91">
        <f>K22/'סכום נכסי הקרן'!$C$42</f>
        <v>8.5745525954752217E-4</v>
      </c>
    </row>
    <row r="23" spans="2:14">
      <c r="B23" s="86" t="s">
        <v>1814</v>
      </c>
      <c r="C23" s="87" t="s">
        <v>1815</v>
      </c>
      <c r="D23" s="88" t="s">
        <v>117</v>
      </c>
      <c r="E23" s="87" t="s">
        <v>1816</v>
      </c>
      <c r="F23" s="88" t="s">
        <v>1795</v>
      </c>
      <c r="G23" s="88" t="s">
        <v>129</v>
      </c>
      <c r="H23" s="90">
        <v>132348</v>
      </c>
      <c r="I23" s="102">
        <v>1767</v>
      </c>
      <c r="J23" s="90"/>
      <c r="K23" s="90">
        <v>2338.58916</v>
      </c>
      <c r="L23" s="91">
        <v>2.2313866035774651E-3</v>
      </c>
      <c r="M23" s="91">
        <f t="shared" si="0"/>
        <v>2.1802941532146524E-2</v>
      </c>
      <c r="N23" s="91">
        <f>K23/'סכום נכסי הקרן'!$C$42</f>
        <v>2.9356495189256085E-3</v>
      </c>
    </row>
    <row r="24" spans="2:14">
      <c r="B24" s="86" t="s">
        <v>1817</v>
      </c>
      <c r="C24" s="87" t="s">
        <v>1818</v>
      </c>
      <c r="D24" s="88" t="s">
        <v>117</v>
      </c>
      <c r="E24" s="87" t="s">
        <v>1816</v>
      </c>
      <c r="F24" s="88" t="s">
        <v>1795</v>
      </c>
      <c r="G24" s="88" t="s">
        <v>129</v>
      </c>
      <c r="H24" s="90">
        <v>37396.52637</v>
      </c>
      <c r="I24" s="102">
        <v>1794</v>
      </c>
      <c r="J24" s="90"/>
      <c r="K24" s="90">
        <v>670.89368307799998</v>
      </c>
      <c r="L24" s="91">
        <v>2.3548889456843466E-4</v>
      </c>
      <c r="M24" s="91">
        <f t="shared" si="0"/>
        <v>6.2548206399947884E-3</v>
      </c>
      <c r="N24" s="91">
        <f>K24/'סכום נכסי הקרן'!$C$42</f>
        <v>8.4217816094647442E-4</v>
      </c>
    </row>
    <row r="25" spans="2:14">
      <c r="B25" s="86" t="s">
        <v>1819</v>
      </c>
      <c r="C25" s="87" t="s">
        <v>1820</v>
      </c>
      <c r="D25" s="88" t="s">
        <v>117</v>
      </c>
      <c r="E25" s="87" t="s">
        <v>1816</v>
      </c>
      <c r="F25" s="88" t="s">
        <v>1795</v>
      </c>
      <c r="G25" s="88" t="s">
        <v>129</v>
      </c>
      <c r="H25" s="90">
        <v>33071.604567000002</v>
      </c>
      <c r="I25" s="102">
        <v>1782</v>
      </c>
      <c r="J25" s="90"/>
      <c r="K25" s="90">
        <v>589.335993401</v>
      </c>
      <c r="L25" s="91">
        <v>3.3283049450344578E-4</v>
      </c>
      <c r="M25" s="91">
        <f t="shared" si="0"/>
        <v>5.4944487157853302E-3</v>
      </c>
      <c r="N25" s="91">
        <f>K25/'סכום נכסי הקרן'!$C$42</f>
        <v>7.397981462948333E-4</v>
      </c>
    </row>
    <row r="26" spans="2:14">
      <c r="B26" s="86" t="s">
        <v>1821</v>
      </c>
      <c r="C26" s="87" t="s">
        <v>1822</v>
      </c>
      <c r="D26" s="88" t="s">
        <v>117</v>
      </c>
      <c r="E26" s="87" t="s">
        <v>1816</v>
      </c>
      <c r="F26" s="88" t="s">
        <v>1795</v>
      </c>
      <c r="G26" s="88" t="s">
        <v>129</v>
      </c>
      <c r="H26" s="90">
        <v>101884.16987</v>
      </c>
      <c r="I26" s="102">
        <v>3014</v>
      </c>
      <c r="J26" s="90"/>
      <c r="K26" s="90">
        <v>3070.7888798819999</v>
      </c>
      <c r="L26" s="91">
        <v>6.6454374374206964E-4</v>
      </c>
      <c r="M26" s="91">
        <f t="shared" si="0"/>
        <v>2.862932555696656E-2</v>
      </c>
      <c r="N26" s="91">
        <f>K26/'סכום נכסי הקרן'!$C$42</f>
        <v>3.8547856340648144E-3</v>
      </c>
    </row>
    <row r="27" spans="2:14">
      <c r="B27" s="92"/>
      <c r="C27" s="87"/>
      <c r="D27" s="87"/>
      <c r="E27" s="87"/>
      <c r="F27" s="87"/>
      <c r="G27" s="87"/>
      <c r="H27" s="90"/>
      <c r="I27" s="102"/>
      <c r="J27" s="87"/>
      <c r="K27" s="87"/>
      <c r="L27" s="87"/>
      <c r="M27" s="91"/>
      <c r="N27" s="87"/>
    </row>
    <row r="28" spans="2:14">
      <c r="B28" s="85" t="s">
        <v>219</v>
      </c>
      <c r="C28" s="80"/>
      <c r="D28" s="81"/>
      <c r="E28" s="80"/>
      <c r="F28" s="81"/>
      <c r="G28" s="81"/>
      <c r="H28" s="83"/>
      <c r="I28" s="100"/>
      <c r="J28" s="83"/>
      <c r="K28" s="83">
        <v>0.66189059200000011</v>
      </c>
      <c r="L28" s="84"/>
      <c r="M28" s="84">
        <f t="shared" si="0"/>
        <v>6.1708837639758211E-6</v>
      </c>
      <c r="N28" s="84">
        <f>K28/'סכום נכסי הקרן'!$C$42</f>
        <v>8.3087650931649172E-7</v>
      </c>
    </row>
    <row r="29" spans="2:14">
      <c r="B29" s="86" t="s">
        <v>1823</v>
      </c>
      <c r="C29" s="87" t="s">
        <v>1824</v>
      </c>
      <c r="D29" s="88" t="s">
        <v>117</v>
      </c>
      <c r="E29" s="87" t="s">
        <v>1794</v>
      </c>
      <c r="F29" s="88" t="s">
        <v>1825</v>
      </c>
      <c r="G29" s="88" t="s">
        <v>129</v>
      </c>
      <c r="H29" s="90">
        <v>197.37453600000001</v>
      </c>
      <c r="I29" s="102">
        <v>335.31</v>
      </c>
      <c r="J29" s="90"/>
      <c r="K29" s="90">
        <v>0.66181655100000003</v>
      </c>
      <c r="L29" s="91">
        <v>1.0400497585213512E-6</v>
      </c>
      <c r="M29" s="91">
        <f t="shared" si="0"/>
        <v>6.1701934710327102E-6</v>
      </c>
      <c r="N29" s="91">
        <f>K29/'סכום נכסי הקרן'!$C$42</f>
        <v>8.3078356506200328E-7</v>
      </c>
    </row>
    <row r="30" spans="2:14">
      <c r="B30" s="86" t="s">
        <v>1826</v>
      </c>
      <c r="C30" s="87" t="s">
        <v>1827</v>
      </c>
      <c r="D30" s="88" t="s">
        <v>117</v>
      </c>
      <c r="E30" s="87" t="s">
        <v>1802</v>
      </c>
      <c r="F30" s="88" t="s">
        <v>1825</v>
      </c>
      <c r="G30" s="88" t="s">
        <v>129</v>
      </c>
      <c r="H30" s="90">
        <v>2.408E-3</v>
      </c>
      <c r="I30" s="102">
        <v>336.23</v>
      </c>
      <c r="J30" s="90"/>
      <c r="K30" s="90">
        <v>8.1599999999999998E-6</v>
      </c>
      <c r="L30" s="91">
        <v>7.2231531647461187E-12</v>
      </c>
      <c r="M30" s="91">
        <f t="shared" si="0"/>
        <v>7.6076638832241764E-11</v>
      </c>
      <c r="N30" s="91">
        <f>K30/'סכום נכסי הקרן'!$C$42</f>
        <v>1.024331271356486E-11</v>
      </c>
    </row>
    <row r="31" spans="2:14">
      <c r="B31" s="86" t="s">
        <v>1828</v>
      </c>
      <c r="C31" s="87" t="s">
        <v>1829</v>
      </c>
      <c r="D31" s="88" t="s">
        <v>117</v>
      </c>
      <c r="E31" s="87" t="s">
        <v>1802</v>
      </c>
      <c r="F31" s="88" t="s">
        <v>1825</v>
      </c>
      <c r="G31" s="88" t="s">
        <v>129</v>
      </c>
      <c r="H31" s="90">
        <v>6.1529999999999996E-3</v>
      </c>
      <c r="I31" s="102">
        <v>360.28</v>
      </c>
      <c r="J31" s="90"/>
      <c r="K31" s="90">
        <v>2.2138999999999999E-5</v>
      </c>
      <c r="L31" s="91">
        <v>3.1614361391672513E-11</v>
      </c>
      <c r="M31" s="91">
        <f t="shared" si="0"/>
        <v>2.0640449841997552E-10</v>
      </c>
      <c r="N31" s="91">
        <f>K31/'סכום נכסי הקרן'!$C$42</f>
        <v>2.77912622751976E-11</v>
      </c>
    </row>
    <row r="32" spans="2:14">
      <c r="B32" s="86" t="s">
        <v>1830</v>
      </c>
      <c r="C32" s="87" t="s">
        <v>1831</v>
      </c>
      <c r="D32" s="88" t="s">
        <v>117</v>
      </c>
      <c r="E32" s="87" t="s">
        <v>1816</v>
      </c>
      <c r="F32" s="88" t="s">
        <v>1825</v>
      </c>
      <c r="G32" s="88" t="s">
        <v>129</v>
      </c>
      <c r="H32" s="90">
        <v>3.0769999999999999E-3</v>
      </c>
      <c r="I32" s="102">
        <v>336</v>
      </c>
      <c r="J32" s="90"/>
      <c r="K32" s="90">
        <v>1.03E-5</v>
      </c>
      <c r="L32" s="91">
        <v>7.1834726285016447E-12</v>
      </c>
      <c r="M32" s="91">
        <f t="shared" si="0"/>
        <v>9.6028110290697321E-11</v>
      </c>
      <c r="N32" s="91">
        <f>K32/'סכום נכסי הקרן'!$C$42</f>
        <v>1.2929671685014467E-11</v>
      </c>
    </row>
    <row r="33" spans="2:14">
      <c r="B33" s="86" t="s">
        <v>1832</v>
      </c>
      <c r="C33" s="87" t="s">
        <v>1833</v>
      </c>
      <c r="D33" s="88" t="s">
        <v>117</v>
      </c>
      <c r="E33" s="87" t="s">
        <v>1816</v>
      </c>
      <c r="F33" s="88" t="s">
        <v>1825</v>
      </c>
      <c r="G33" s="88" t="s">
        <v>129</v>
      </c>
      <c r="H33" s="90">
        <v>9.1629999999999993E-3</v>
      </c>
      <c r="I33" s="102">
        <v>364.02</v>
      </c>
      <c r="J33" s="90"/>
      <c r="K33" s="90">
        <v>3.3442000000000003E-5</v>
      </c>
      <c r="L33" s="91">
        <v>4.117304156752181E-11</v>
      </c>
      <c r="M33" s="91">
        <f t="shared" si="0"/>
        <v>3.1178369556713592E-10</v>
      </c>
      <c r="N33" s="91">
        <f>K33/'סכום נכסי הקרן'!$C$42</f>
        <v>4.1980007814587755E-11</v>
      </c>
    </row>
    <row r="34" spans="2:14">
      <c r="B34" s="92"/>
      <c r="C34" s="87"/>
      <c r="D34" s="87"/>
      <c r="E34" s="87"/>
      <c r="F34" s="87"/>
      <c r="G34" s="87"/>
      <c r="H34" s="90"/>
      <c r="I34" s="102"/>
      <c r="J34" s="87"/>
      <c r="K34" s="87"/>
      <c r="L34" s="87"/>
      <c r="M34" s="91"/>
      <c r="N34" s="87"/>
    </row>
    <row r="35" spans="2:14">
      <c r="B35" s="79" t="s">
        <v>193</v>
      </c>
      <c r="C35" s="80"/>
      <c r="D35" s="81"/>
      <c r="E35" s="80"/>
      <c r="F35" s="81"/>
      <c r="G35" s="81"/>
      <c r="H35" s="83"/>
      <c r="I35" s="100"/>
      <c r="J35" s="83"/>
      <c r="K35" s="83">
        <v>89315.975174251973</v>
      </c>
      <c r="L35" s="84"/>
      <c r="M35" s="84">
        <f t="shared" si="0"/>
        <v>0.83270333152953913</v>
      </c>
      <c r="N35" s="84">
        <f>K35/'סכום נכסי הקרן'!$C$42</f>
        <v>0.11211905196407582</v>
      </c>
    </row>
    <row r="36" spans="2:14">
      <c r="B36" s="85" t="s">
        <v>220</v>
      </c>
      <c r="C36" s="80"/>
      <c r="D36" s="81"/>
      <c r="E36" s="80"/>
      <c r="F36" s="81"/>
      <c r="G36" s="81"/>
      <c r="H36" s="83"/>
      <c r="I36" s="100"/>
      <c r="J36" s="83"/>
      <c r="K36" s="83">
        <v>87284.033058087982</v>
      </c>
      <c r="L36" s="84"/>
      <c r="M36" s="84">
        <f t="shared" si="0"/>
        <v>0.81375929641931488</v>
      </c>
      <c r="N36" s="84">
        <f>K36/'סכום נכסי הקרן'!$C$42</f>
        <v>0.10956833891116767</v>
      </c>
    </row>
    <row r="37" spans="2:14">
      <c r="B37" s="86" t="s">
        <v>1834</v>
      </c>
      <c r="C37" s="87" t="s">
        <v>1835</v>
      </c>
      <c r="D37" s="88" t="s">
        <v>29</v>
      </c>
      <c r="E37" s="87"/>
      <c r="F37" s="88" t="s">
        <v>1795</v>
      </c>
      <c r="G37" s="88" t="s">
        <v>128</v>
      </c>
      <c r="H37" s="90">
        <v>22039.483269999997</v>
      </c>
      <c r="I37" s="102">
        <v>6065.3</v>
      </c>
      <c r="J37" s="90"/>
      <c r="K37" s="90">
        <v>4704.0611807530004</v>
      </c>
      <c r="L37" s="91">
        <v>4.9538363709483669E-4</v>
      </c>
      <c r="M37" s="91">
        <f t="shared" si="0"/>
        <v>4.3856515133935632E-2</v>
      </c>
      <c r="N37" s="91">
        <f>K37/'סכום נכסי הקרן'!$C$42</f>
        <v>5.9050453061512418E-3</v>
      </c>
    </row>
    <row r="38" spans="2:14">
      <c r="B38" s="86" t="s">
        <v>1836</v>
      </c>
      <c r="C38" s="87" t="s">
        <v>1837</v>
      </c>
      <c r="D38" s="88" t="s">
        <v>1673</v>
      </c>
      <c r="E38" s="87"/>
      <c r="F38" s="88" t="s">
        <v>1795</v>
      </c>
      <c r="G38" s="88" t="s">
        <v>128</v>
      </c>
      <c r="H38" s="90">
        <v>6967.0307429999993</v>
      </c>
      <c r="I38" s="102">
        <v>4799</v>
      </c>
      <c r="J38" s="90"/>
      <c r="K38" s="90">
        <v>1176.569927082</v>
      </c>
      <c r="L38" s="91">
        <v>4.2391425269242464E-5</v>
      </c>
      <c r="M38" s="91">
        <f t="shared" si="0"/>
        <v>1.0969299681800777E-2</v>
      </c>
      <c r="N38" s="91">
        <f>K38/'סכום נכסי הקרן'!$C$42</f>
        <v>1.4769575603525897E-3</v>
      </c>
    </row>
    <row r="39" spans="2:14">
      <c r="B39" s="86" t="s">
        <v>1838</v>
      </c>
      <c r="C39" s="87" t="s">
        <v>1839</v>
      </c>
      <c r="D39" s="88" t="s">
        <v>1673</v>
      </c>
      <c r="E39" s="87"/>
      <c r="F39" s="88" t="s">
        <v>1795</v>
      </c>
      <c r="G39" s="88" t="s">
        <v>128</v>
      </c>
      <c r="H39" s="90">
        <v>760.50071700000001</v>
      </c>
      <c r="I39" s="102">
        <v>12916</v>
      </c>
      <c r="J39" s="90"/>
      <c r="K39" s="90">
        <v>345.65825339500003</v>
      </c>
      <c r="L39" s="91">
        <v>7.8037489913625461E-6</v>
      </c>
      <c r="M39" s="91">
        <f t="shared" si="0"/>
        <v>3.222612512612123E-3</v>
      </c>
      <c r="N39" s="91">
        <f>K39/'סכום נכסי הקרן'!$C$42</f>
        <v>4.339075467585328E-4</v>
      </c>
    </row>
    <row r="40" spans="2:14">
      <c r="B40" s="86" t="s">
        <v>1840</v>
      </c>
      <c r="C40" s="87" t="s">
        <v>1841</v>
      </c>
      <c r="D40" s="88" t="s">
        <v>1673</v>
      </c>
      <c r="E40" s="87"/>
      <c r="F40" s="88" t="s">
        <v>1795</v>
      </c>
      <c r="G40" s="88" t="s">
        <v>128</v>
      </c>
      <c r="H40" s="90">
        <v>6907.8129909999998</v>
      </c>
      <c r="I40" s="102">
        <v>7455</v>
      </c>
      <c r="J40" s="90"/>
      <c r="K40" s="90">
        <v>1812.2056762740001</v>
      </c>
      <c r="L40" s="91">
        <v>2.9714626563601953E-5</v>
      </c>
      <c r="M40" s="91">
        <f t="shared" si="0"/>
        <v>1.6895406461229844E-2</v>
      </c>
      <c r="N40" s="91">
        <f>K40/'סכום נכסי הקרן'!$C$42</f>
        <v>2.2748761572759643E-3</v>
      </c>
    </row>
    <row r="41" spans="2:14">
      <c r="B41" s="86" t="s">
        <v>1842</v>
      </c>
      <c r="C41" s="87" t="s">
        <v>1843</v>
      </c>
      <c r="D41" s="88" t="s">
        <v>1673</v>
      </c>
      <c r="E41" s="87"/>
      <c r="F41" s="88" t="s">
        <v>1795</v>
      </c>
      <c r="G41" s="88" t="s">
        <v>128</v>
      </c>
      <c r="H41" s="90">
        <v>7806.4161629999999</v>
      </c>
      <c r="I41" s="102">
        <v>8747</v>
      </c>
      <c r="J41" s="90"/>
      <c r="K41" s="90">
        <v>2402.8689933420001</v>
      </c>
      <c r="L41" s="91">
        <v>1.669913796953928E-5</v>
      </c>
      <c r="M41" s="91">
        <f t="shared" si="0"/>
        <v>2.2402229971528392E-2</v>
      </c>
      <c r="N41" s="91">
        <f>K41/'סכום נכסי הקרן'!$C$42</f>
        <v>3.0163405034964344E-3</v>
      </c>
    </row>
    <row r="42" spans="2:14">
      <c r="B42" s="86" t="s">
        <v>1844</v>
      </c>
      <c r="C42" s="87" t="s">
        <v>1845</v>
      </c>
      <c r="D42" s="88" t="s">
        <v>1673</v>
      </c>
      <c r="E42" s="87"/>
      <c r="F42" s="88" t="s">
        <v>1795</v>
      </c>
      <c r="G42" s="88" t="s">
        <v>128</v>
      </c>
      <c r="H42" s="90">
        <v>21455.764962000001</v>
      </c>
      <c r="I42" s="102">
        <v>3420</v>
      </c>
      <c r="J42" s="90"/>
      <c r="K42" s="90">
        <v>2582.197022066</v>
      </c>
      <c r="L42" s="91">
        <v>2.3424719780821617E-5</v>
      </c>
      <c r="M42" s="91">
        <f t="shared" si="0"/>
        <v>2.4074126255074178E-2</v>
      </c>
      <c r="N42" s="91">
        <f>K42/'סכום נכסי הקרן'!$C$42</f>
        <v>3.2414524001296544E-3</v>
      </c>
    </row>
    <row r="43" spans="2:14">
      <c r="B43" s="86" t="s">
        <v>1846</v>
      </c>
      <c r="C43" s="87" t="s">
        <v>1847</v>
      </c>
      <c r="D43" s="88" t="s">
        <v>29</v>
      </c>
      <c r="E43" s="87"/>
      <c r="F43" s="88" t="s">
        <v>1795</v>
      </c>
      <c r="G43" s="88" t="s">
        <v>136</v>
      </c>
      <c r="H43" s="90">
        <v>31576.134553</v>
      </c>
      <c r="I43" s="102">
        <v>4767</v>
      </c>
      <c r="J43" s="90"/>
      <c r="K43" s="90">
        <v>3908.491472057</v>
      </c>
      <c r="L43" s="91">
        <v>3.9149916491238156E-4</v>
      </c>
      <c r="M43" s="91">
        <f t="shared" si="0"/>
        <v>3.6439325257178592E-2</v>
      </c>
      <c r="N43" s="91">
        <f>K43/'סכום נכסי הקרן'!$C$42</f>
        <v>4.9063603414928065E-3</v>
      </c>
    </row>
    <row r="44" spans="2:14">
      <c r="B44" s="86" t="s">
        <v>1848</v>
      </c>
      <c r="C44" s="87" t="s">
        <v>1849</v>
      </c>
      <c r="D44" s="88" t="s">
        <v>118</v>
      </c>
      <c r="E44" s="87"/>
      <c r="F44" s="88" t="s">
        <v>1795</v>
      </c>
      <c r="G44" s="88" t="s">
        <v>128</v>
      </c>
      <c r="H44" s="90">
        <v>30269.388109</v>
      </c>
      <c r="I44" s="102">
        <v>967.38</v>
      </c>
      <c r="J44" s="90"/>
      <c r="K44" s="90">
        <v>1030.4336034990001</v>
      </c>
      <c r="L44" s="91">
        <v>1.859084806622313E-4</v>
      </c>
      <c r="M44" s="91">
        <f t="shared" si="0"/>
        <v>9.6068535654410345E-3</v>
      </c>
      <c r="N44" s="91">
        <f>K44/'סכום נכסי הקרן'!$C$42</f>
        <v>1.2935114744124707E-3</v>
      </c>
    </row>
    <row r="45" spans="2:14">
      <c r="B45" s="86" t="s">
        <v>1850</v>
      </c>
      <c r="C45" s="87" t="s">
        <v>1851</v>
      </c>
      <c r="D45" s="88" t="s">
        <v>1673</v>
      </c>
      <c r="E45" s="87"/>
      <c r="F45" s="88" t="s">
        <v>1795</v>
      </c>
      <c r="G45" s="88" t="s">
        <v>128</v>
      </c>
      <c r="H45" s="90">
        <v>8417.1308000000008</v>
      </c>
      <c r="I45" s="102">
        <v>9821</v>
      </c>
      <c r="J45" s="90"/>
      <c r="K45" s="90">
        <v>2908.9687374390001</v>
      </c>
      <c r="L45" s="91">
        <v>6.1652218625023818E-5</v>
      </c>
      <c r="M45" s="91">
        <f t="shared" si="0"/>
        <v>2.7120657354464353E-2</v>
      </c>
      <c r="N45" s="91">
        <f>K45/'סכום נכסי הקרן'!$C$42</f>
        <v>3.6516515259278955E-3</v>
      </c>
    </row>
    <row r="46" spans="2:14">
      <c r="B46" s="86" t="s">
        <v>1852</v>
      </c>
      <c r="C46" s="87" t="s">
        <v>1853</v>
      </c>
      <c r="D46" s="88" t="s">
        <v>1673</v>
      </c>
      <c r="E46" s="87"/>
      <c r="F46" s="88" t="s">
        <v>1795</v>
      </c>
      <c r="G46" s="88" t="s">
        <v>128</v>
      </c>
      <c r="H46" s="90">
        <v>1479.8125289999998</v>
      </c>
      <c r="I46" s="102">
        <v>5162</v>
      </c>
      <c r="J46" s="90"/>
      <c r="K46" s="90">
        <v>268.80910006600004</v>
      </c>
      <c r="L46" s="91">
        <v>4.3626548614386788E-5</v>
      </c>
      <c r="M46" s="91">
        <f t="shared" si="0"/>
        <v>2.5061388260466935E-3</v>
      </c>
      <c r="N46" s="91">
        <f>K46/'סכום נכסי הקרן'!$C$42</f>
        <v>3.3743819512597876E-4</v>
      </c>
    </row>
    <row r="47" spans="2:14">
      <c r="B47" s="86" t="s">
        <v>1854</v>
      </c>
      <c r="C47" s="87" t="s">
        <v>1855</v>
      </c>
      <c r="D47" s="88" t="s">
        <v>29</v>
      </c>
      <c r="E47" s="87"/>
      <c r="F47" s="88" t="s">
        <v>1795</v>
      </c>
      <c r="G47" s="88" t="s">
        <v>128</v>
      </c>
      <c r="H47" s="90">
        <v>10764.215350000002</v>
      </c>
      <c r="I47" s="102">
        <v>4431.5</v>
      </c>
      <c r="J47" s="90"/>
      <c r="K47" s="90">
        <v>1678.6200191999999</v>
      </c>
      <c r="L47" s="91">
        <v>1.1770191231164273E-3</v>
      </c>
      <c r="M47" s="91">
        <f t="shared" si="0"/>
        <v>1.5649971683486412E-2</v>
      </c>
      <c r="N47" s="91">
        <f>K47/'סכום נכסי הקרן'!$C$42</f>
        <v>2.1071850225387067E-3</v>
      </c>
    </row>
    <row r="48" spans="2:14">
      <c r="B48" s="86" t="s">
        <v>1856</v>
      </c>
      <c r="C48" s="87" t="s">
        <v>1857</v>
      </c>
      <c r="D48" s="88" t="s">
        <v>1673</v>
      </c>
      <c r="E48" s="87"/>
      <c r="F48" s="88" t="s">
        <v>1795</v>
      </c>
      <c r="G48" s="88" t="s">
        <v>128</v>
      </c>
      <c r="H48" s="90">
        <v>2355.5502409999999</v>
      </c>
      <c r="I48" s="102">
        <v>11779</v>
      </c>
      <c r="J48" s="90"/>
      <c r="K48" s="90">
        <v>976.38266516700003</v>
      </c>
      <c r="L48" s="91">
        <v>6.1024617642487042E-4</v>
      </c>
      <c r="M48" s="91">
        <f t="shared" si="0"/>
        <v>9.1029303161729788E-3</v>
      </c>
      <c r="N48" s="91">
        <f>K48/'סכום נכסי הקרן'!$C$42</f>
        <v>1.2256609028688081E-3</v>
      </c>
    </row>
    <row r="49" spans="2:14">
      <c r="B49" s="86" t="s">
        <v>1858</v>
      </c>
      <c r="C49" s="87" t="s">
        <v>1859</v>
      </c>
      <c r="D49" s="88" t="s">
        <v>1673</v>
      </c>
      <c r="E49" s="87"/>
      <c r="F49" s="88" t="s">
        <v>1795</v>
      </c>
      <c r="G49" s="88" t="s">
        <v>128</v>
      </c>
      <c r="H49" s="90">
        <v>12120.668352000001</v>
      </c>
      <c r="I49" s="102">
        <v>5082.5</v>
      </c>
      <c r="J49" s="90"/>
      <c r="K49" s="90">
        <v>2167.8200178769998</v>
      </c>
      <c r="L49" s="91">
        <v>3.3929005600720513E-4</v>
      </c>
      <c r="M49" s="91">
        <f t="shared" si="0"/>
        <v>2.0210840754084851E-2</v>
      </c>
      <c r="N49" s="91">
        <f>K49/'סכום נכסי הקרן'!$C$42</f>
        <v>2.7212816605195925E-3</v>
      </c>
    </row>
    <row r="50" spans="2:14">
      <c r="B50" s="86" t="s">
        <v>1860</v>
      </c>
      <c r="C50" s="87" t="s">
        <v>1861</v>
      </c>
      <c r="D50" s="88" t="s">
        <v>118</v>
      </c>
      <c r="E50" s="87"/>
      <c r="F50" s="88" t="s">
        <v>1795</v>
      </c>
      <c r="G50" s="88" t="s">
        <v>128</v>
      </c>
      <c r="H50" s="90">
        <v>165868.78888400001</v>
      </c>
      <c r="I50" s="102">
        <v>685.7</v>
      </c>
      <c r="J50" s="90"/>
      <c r="K50" s="90">
        <v>4002.3778822489999</v>
      </c>
      <c r="L50" s="91">
        <v>2.1054485497249193E-4</v>
      </c>
      <c r="M50" s="91">
        <f t="shared" si="0"/>
        <v>3.7314639291422771E-2</v>
      </c>
      <c r="N50" s="91">
        <f>K50/'סכום נכסי הקרן'!$C$42</f>
        <v>5.0242166967808801E-3</v>
      </c>
    </row>
    <row r="51" spans="2:14">
      <c r="B51" s="86" t="s">
        <v>1862</v>
      </c>
      <c r="C51" s="87" t="s">
        <v>1863</v>
      </c>
      <c r="D51" s="88" t="s">
        <v>1864</v>
      </c>
      <c r="E51" s="87"/>
      <c r="F51" s="88" t="s">
        <v>1795</v>
      </c>
      <c r="G51" s="88" t="s">
        <v>133</v>
      </c>
      <c r="H51" s="90">
        <v>281401.701435</v>
      </c>
      <c r="I51" s="102">
        <v>2032</v>
      </c>
      <c r="J51" s="90"/>
      <c r="K51" s="90">
        <v>2578.3977938769999</v>
      </c>
      <c r="L51" s="91">
        <v>9.5617718457871939E-4</v>
      </c>
      <c r="M51" s="91">
        <f t="shared" si="0"/>
        <v>2.4038705604243808E-2</v>
      </c>
      <c r="N51" s="91">
        <f>K51/'סכום נכסי הקרן'!$C$42</f>
        <v>3.2366831988539044E-3</v>
      </c>
    </row>
    <row r="52" spans="2:14">
      <c r="B52" s="86" t="s">
        <v>1865</v>
      </c>
      <c r="C52" s="87" t="s">
        <v>1866</v>
      </c>
      <c r="D52" s="88" t="s">
        <v>29</v>
      </c>
      <c r="E52" s="87"/>
      <c r="F52" s="88" t="s">
        <v>1795</v>
      </c>
      <c r="G52" s="88" t="s">
        <v>130</v>
      </c>
      <c r="H52" s="90">
        <v>79676.038938999991</v>
      </c>
      <c r="I52" s="102">
        <v>2646</v>
      </c>
      <c r="J52" s="90"/>
      <c r="K52" s="90">
        <v>7912.1796476010013</v>
      </c>
      <c r="L52" s="91">
        <v>3.3627097999784996E-4</v>
      </c>
      <c r="M52" s="91">
        <f t="shared" si="0"/>
        <v>7.3766180566955303E-2</v>
      </c>
      <c r="N52" s="91">
        <f>K52/'סכום נכסי הקרן'!$C$42</f>
        <v>9.9322218598382923E-3</v>
      </c>
    </row>
    <row r="53" spans="2:14">
      <c r="B53" s="86" t="s">
        <v>1867</v>
      </c>
      <c r="C53" s="87" t="s">
        <v>1868</v>
      </c>
      <c r="D53" s="88" t="s">
        <v>1673</v>
      </c>
      <c r="E53" s="87"/>
      <c r="F53" s="88" t="s">
        <v>1795</v>
      </c>
      <c r="G53" s="88" t="s">
        <v>128</v>
      </c>
      <c r="H53" s="90">
        <v>5845.8106479999997</v>
      </c>
      <c r="I53" s="102">
        <v>6060.5</v>
      </c>
      <c r="J53" s="90"/>
      <c r="K53" s="90">
        <v>1246.7301619309999</v>
      </c>
      <c r="L53" s="91">
        <v>2.5866418796460176E-4</v>
      </c>
      <c r="M53" s="91">
        <f t="shared" si="0"/>
        <v>1.1623411795402815E-2</v>
      </c>
      <c r="N53" s="91">
        <f>K53/'סכום נכסי הקרן'!$C$42</f>
        <v>1.5650302595701701E-3</v>
      </c>
    </row>
    <row r="54" spans="2:14">
      <c r="B54" s="86" t="s">
        <v>1869</v>
      </c>
      <c r="C54" s="87" t="s">
        <v>1870</v>
      </c>
      <c r="D54" s="88" t="s">
        <v>29</v>
      </c>
      <c r="E54" s="87"/>
      <c r="F54" s="88" t="s">
        <v>1795</v>
      </c>
      <c r="G54" s="88" t="s">
        <v>128</v>
      </c>
      <c r="H54" s="90">
        <v>10421.055402</v>
      </c>
      <c r="I54" s="102">
        <v>2229</v>
      </c>
      <c r="J54" s="90"/>
      <c r="K54" s="90">
        <v>817.41205835999995</v>
      </c>
      <c r="L54" s="91">
        <v>7.8339604643068439E-4</v>
      </c>
      <c r="M54" s="91">
        <f t="shared" si="0"/>
        <v>7.6208286692368921E-3</v>
      </c>
      <c r="N54" s="91">
        <f>K54/'סכום נכסי הקרן'!$C$42</f>
        <v>1.0261038394142412E-3</v>
      </c>
    </row>
    <row r="55" spans="2:14">
      <c r="B55" s="86" t="s">
        <v>1871</v>
      </c>
      <c r="C55" s="87" t="s">
        <v>1872</v>
      </c>
      <c r="D55" s="88" t="s">
        <v>1658</v>
      </c>
      <c r="E55" s="87"/>
      <c r="F55" s="88" t="s">
        <v>1795</v>
      </c>
      <c r="G55" s="88" t="s">
        <v>128</v>
      </c>
      <c r="H55" s="90">
        <v>9161.7231400000001</v>
      </c>
      <c r="I55" s="102">
        <v>4750</v>
      </c>
      <c r="J55" s="90"/>
      <c r="K55" s="90">
        <v>1531.404927159</v>
      </c>
      <c r="L55" s="91">
        <v>5.634516076260763E-5</v>
      </c>
      <c r="M55" s="91">
        <f t="shared" si="0"/>
        <v>1.4277468082033179E-2</v>
      </c>
      <c r="N55" s="91">
        <f>K55/'סכום נכסי הקרן'!$C$42</f>
        <v>1.9223847499979967E-3</v>
      </c>
    </row>
    <row r="56" spans="2:14">
      <c r="B56" s="86" t="s">
        <v>1873</v>
      </c>
      <c r="C56" s="87" t="s">
        <v>1874</v>
      </c>
      <c r="D56" s="88" t="s">
        <v>118</v>
      </c>
      <c r="E56" s="87"/>
      <c r="F56" s="88" t="s">
        <v>1795</v>
      </c>
      <c r="G56" s="88" t="s">
        <v>128</v>
      </c>
      <c r="H56" s="90">
        <v>52818.418418000008</v>
      </c>
      <c r="I56" s="102">
        <v>465.95</v>
      </c>
      <c r="J56" s="90"/>
      <c r="K56" s="90">
        <v>866.05201317199999</v>
      </c>
      <c r="L56" s="91">
        <v>6.8598404341907709E-4</v>
      </c>
      <c r="M56" s="91">
        <f t="shared" si="0"/>
        <v>8.0743046833360449E-3</v>
      </c>
      <c r="N56" s="91">
        <f>K56/'סכום נכסי הקרן'!$C$42</f>
        <v>1.0871619604329889E-3</v>
      </c>
    </row>
    <row r="57" spans="2:14">
      <c r="B57" s="86" t="s">
        <v>1875</v>
      </c>
      <c r="C57" s="87" t="s">
        <v>1876</v>
      </c>
      <c r="D57" s="88" t="s">
        <v>29</v>
      </c>
      <c r="E57" s="87"/>
      <c r="F57" s="88" t="s">
        <v>1795</v>
      </c>
      <c r="G57" s="88" t="s">
        <v>130</v>
      </c>
      <c r="H57" s="90">
        <v>46941.691001999992</v>
      </c>
      <c r="I57" s="102">
        <v>596.6</v>
      </c>
      <c r="J57" s="90"/>
      <c r="K57" s="90">
        <v>1051.0431442820002</v>
      </c>
      <c r="L57" s="91">
        <v>3.0732007965575208E-4</v>
      </c>
      <c r="M57" s="91">
        <f t="shared" si="0"/>
        <v>9.7989987358634185E-3</v>
      </c>
      <c r="N57" s="91">
        <f>K57/'סכום נכסי הקרן'!$C$42</f>
        <v>1.3193827944030635E-3</v>
      </c>
    </row>
    <row r="58" spans="2:14">
      <c r="B58" s="86" t="s">
        <v>1877</v>
      </c>
      <c r="C58" s="87" t="s">
        <v>1878</v>
      </c>
      <c r="D58" s="88" t="s">
        <v>118</v>
      </c>
      <c r="E58" s="87"/>
      <c r="F58" s="88" t="s">
        <v>1795</v>
      </c>
      <c r="G58" s="88" t="s">
        <v>128</v>
      </c>
      <c r="H58" s="90">
        <v>105625.28917800001</v>
      </c>
      <c r="I58" s="102">
        <v>1046</v>
      </c>
      <c r="J58" s="90"/>
      <c r="K58" s="90">
        <v>3887.9338067930003</v>
      </c>
      <c r="L58" s="91">
        <v>4.0711677715300743E-4</v>
      </c>
      <c r="M58" s="91">
        <f t="shared" si="0"/>
        <v>3.6247663728315428E-2</v>
      </c>
      <c r="N58" s="91">
        <f>K58/'סכום נכסי הקרן'!$C$42</f>
        <v>4.8805541412526177E-3</v>
      </c>
    </row>
    <row r="59" spans="2:14">
      <c r="B59" s="86" t="s">
        <v>1879</v>
      </c>
      <c r="C59" s="87" t="s">
        <v>1880</v>
      </c>
      <c r="D59" s="88" t="s">
        <v>1673</v>
      </c>
      <c r="E59" s="87"/>
      <c r="F59" s="88" t="s">
        <v>1795</v>
      </c>
      <c r="G59" s="88" t="s">
        <v>128</v>
      </c>
      <c r="H59" s="90">
        <v>944.62545299999999</v>
      </c>
      <c r="I59" s="102">
        <v>25585</v>
      </c>
      <c r="J59" s="90"/>
      <c r="K59" s="90">
        <v>850.48044395400007</v>
      </c>
      <c r="L59" s="91">
        <v>5.4602627341040461E-5</v>
      </c>
      <c r="M59" s="91">
        <f t="shared" si="0"/>
        <v>7.9291291137957229E-3</v>
      </c>
      <c r="N59" s="91">
        <f>K59/'סכום נכסי הקרן'!$C$42</f>
        <v>1.067614846101997E-3</v>
      </c>
    </row>
    <row r="60" spans="2:14">
      <c r="B60" s="86" t="s">
        <v>1881</v>
      </c>
      <c r="C60" s="87" t="s">
        <v>1882</v>
      </c>
      <c r="D60" s="88" t="s">
        <v>29</v>
      </c>
      <c r="E60" s="87"/>
      <c r="F60" s="88" t="s">
        <v>1795</v>
      </c>
      <c r="G60" s="88" t="s">
        <v>128</v>
      </c>
      <c r="H60" s="90">
        <v>74533.019864000002</v>
      </c>
      <c r="I60" s="102">
        <v>610.79999999999995</v>
      </c>
      <c r="J60" s="90"/>
      <c r="K60" s="90">
        <v>1602.0166047179998</v>
      </c>
      <c r="L60" s="91">
        <v>2.0885949810403164E-4</v>
      </c>
      <c r="M60" s="91">
        <f t="shared" si="0"/>
        <v>1.4935789049066849E-2</v>
      </c>
      <c r="N60" s="91">
        <f>K60/'סכום נכסי הקרן'!$C$42</f>
        <v>2.0110241488296445E-3</v>
      </c>
    </row>
    <row r="61" spans="2:14">
      <c r="B61" s="86" t="s">
        <v>1883</v>
      </c>
      <c r="C61" s="87" t="s">
        <v>1884</v>
      </c>
      <c r="D61" s="88" t="s">
        <v>29</v>
      </c>
      <c r="E61" s="87"/>
      <c r="F61" s="88" t="s">
        <v>1795</v>
      </c>
      <c r="G61" s="88" t="s">
        <v>130</v>
      </c>
      <c r="H61" s="90">
        <v>15430.604680999999</v>
      </c>
      <c r="I61" s="102">
        <v>18810</v>
      </c>
      <c r="J61" s="90"/>
      <c r="K61" s="90">
        <v>10893.070267093999</v>
      </c>
      <c r="L61" s="91">
        <v>6.037544732423216E-4</v>
      </c>
      <c r="M61" s="91">
        <f t="shared" si="0"/>
        <v>0.10155737407891439</v>
      </c>
      <c r="N61" s="91">
        <f>K61/'סכום נכסי הקרן'!$C$42</f>
        <v>1.3674157494691095E-2</v>
      </c>
    </row>
    <row r="62" spans="2:14">
      <c r="B62" s="86" t="s">
        <v>1885</v>
      </c>
      <c r="C62" s="87" t="s">
        <v>1886</v>
      </c>
      <c r="D62" s="88" t="s">
        <v>29</v>
      </c>
      <c r="E62" s="87"/>
      <c r="F62" s="88" t="s">
        <v>1795</v>
      </c>
      <c r="G62" s="88" t="s">
        <v>130</v>
      </c>
      <c r="H62" s="90">
        <v>1893.8544300000001</v>
      </c>
      <c r="I62" s="102">
        <v>6381</v>
      </c>
      <c r="J62" s="90"/>
      <c r="K62" s="90">
        <v>453.53823247199995</v>
      </c>
      <c r="L62" s="91">
        <v>4.2277649961521929E-5</v>
      </c>
      <c r="M62" s="91">
        <f t="shared" si="0"/>
        <v>4.2283902338707893E-3</v>
      </c>
      <c r="N62" s="91">
        <f>K62/'סכום נכסי הקרן'!$C$42</f>
        <v>5.6933014004511911E-4</v>
      </c>
    </row>
    <row r="63" spans="2:14">
      <c r="B63" s="86" t="s">
        <v>1887</v>
      </c>
      <c r="C63" s="87" t="s">
        <v>1888</v>
      </c>
      <c r="D63" s="88" t="s">
        <v>29</v>
      </c>
      <c r="E63" s="87"/>
      <c r="F63" s="88" t="s">
        <v>1795</v>
      </c>
      <c r="G63" s="88" t="s">
        <v>130</v>
      </c>
      <c r="H63" s="90">
        <v>4047.8564760000004</v>
      </c>
      <c r="I63" s="102">
        <v>5515</v>
      </c>
      <c r="J63" s="90"/>
      <c r="K63" s="90">
        <v>837.81703492999998</v>
      </c>
      <c r="L63" s="91">
        <v>6.7168709886927564E-4</v>
      </c>
      <c r="M63" s="91">
        <f t="shared" si="0"/>
        <v>7.8110666634643739E-3</v>
      </c>
      <c r="N63" s="91">
        <f>K63/'סכום נכסי הקרן'!$C$42</f>
        <v>1.0517183683259415E-3</v>
      </c>
    </row>
    <row r="64" spans="2:14">
      <c r="B64" s="86" t="s">
        <v>1889</v>
      </c>
      <c r="C64" s="87" t="s">
        <v>1890</v>
      </c>
      <c r="D64" s="88" t="s">
        <v>29</v>
      </c>
      <c r="E64" s="87"/>
      <c r="F64" s="88" t="s">
        <v>1795</v>
      </c>
      <c r="G64" s="88" t="s">
        <v>130</v>
      </c>
      <c r="H64" s="90">
        <v>2266.1505989999996</v>
      </c>
      <c r="I64" s="102">
        <v>9318.4</v>
      </c>
      <c r="J64" s="90"/>
      <c r="K64" s="90">
        <v>792.51717259600002</v>
      </c>
      <c r="L64" s="91">
        <v>2.9901187483819989E-4</v>
      </c>
      <c r="M64" s="91">
        <f t="shared" si="0"/>
        <v>7.3887307240116792E-3</v>
      </c>
      <c r="N64" s="91">
        <f>K64/'סכום נכסי הקרן'!$C$42</f>
        <v>9.9485309188371111E-4</v>
      </c>
    </row>
    <row r="65" spans="2:14">
      <c r="B65" s="86" t="s">
        <v>1891</v>
      </c>
      <c r="C65" s="87" t="s">
        <v>1892</v>
      </c>
      <c r="D65" s="88" t="s">
        <v>29</v>
      </c>
      <c r="E65" s="87"/>
      <c r="F65" s="88" t="s">
        <v>1795</v>
      </c>
      <c r="G65" s="88" t="s">
        <v>130</v>
      </c>
      <c r="H65" s="90">
        <v>38206.000936000004</v>
      </c>
      <c r="I65" s="102">
        <v>2016.7</v>
      </c>
      <c r="J65" s="90"/>
      <c r="K65" s="90">
        <v>2891.6880794589993</v>
      </c>
      <c r="L65" s="91">
        <v>7.1739648765647523E-4</v>
      </c>
      <c r="M65" s="91">
        <f t="shared" si="0"/>
        <v>2.6959547749571214E-2</v>
      </c>
      <c r="N65" s="91">
        <f>K65/'סכום נכסי הקרן'!$C$42</f>
        <v>3.6299589789198922E-3</v>
      </c>
    </row>
    <row r="66" spans="2:14">
      <c r="B66" s="86" t="s">
        <v>1893</v>
      </c>
      <c r="C66" s="87" t="s">
        <v>1894</v>
      </c>
      <c r="D66" s="88" t="s">
        <v>119</v>
      </c>
      <c r="E66" s="87"/>
      <c r="F66" s="88" t="s">
        <v>1795</v>
      </c>
      <c r="G66" s="88" t="s">
        <v>137</v>
      </c>
      <c r="H66" s="90">
        <v>50554.126061000003</v>
      </c>
      <c r="I66" s="102">
        <v>197450</v>
      </c>
      <c r="J66" s="90"/>
      <c r="K66" s="90">
        <v>2662.1759813049998</v>
      </c>
      <c r="L66" s="91">
        <v>6.296373607096461E-6</v>
      </c>
      <c r="M66" s="91">
        <f t="shared" si="0"/>
        <v>2.4819779489903097E-2</v>
      </c>
      <c r="N66" s="91">
        <f>K66/'סכום נכסי הקרן'!$C$42</f>
        <v>3.3418506219422195E-3</v>
      </c>
    </row>
    <row r="67" spans="2:14">
      <c r="B67" s="86" t="s">
        <v>1895</v>
      </c>
      <c r="C67" s="87" t="s">
        <v>1896</v>
      </c>
      <c r="D67" s="88" t="s">
        <v>119</v>
      </c>
      <c r="E67" s="87"/>
      <c r="F67" s="88" t="s">
        <v>1795</v>
      </c>
      <c r="G67" s="88" t="s">
        <v>137</v>
      </c>
      <c r="H67" s="90">
        <v>148918.46799999999</v>
      </c>
      <c r="I67" s="102">
        <v>20270</v>
      </c>
      <c r="J67" s="90"/>
      <c r="K67" s="90">
        <v>805.05457827399994</v>
      </c>
      <c r="L67" s="91">
        <v>3.7417872020359915E-4</v>
      </c>
      <c r="M67" s="91">
        <f t="shared" si="0"/>
        <v>7.5056184303423775E-3</v>
      </c>
      <c r="N67" s="91">
        <f>K67/'סכום נכסי הקרן'!$C$42</f>
        <v>1.0105913966602525E-3</v>
      </c>
    </row>
    <row r="68" spans="2:14">
      <c r="B68" s="86" t="s">
        <v>1897</v>
      </c>
      <c r="C68" s="87" t="s">
        <v>1898</v>
      </c>
      <c r="D68" s="88" t="s">
        <v>1658</v>
      </c>
      <c r="E68" s="87"/>
      <c r="F68" s="88" t="s">
        <v>1795</v>
      </c>
      <c r="G68" s="88" t="s">
        <v>128</v>
      </c>
      <c r="H68" s="90">
        <v>1570.1186299999999</v>
      </c>
      <c r="I68" s="102">
        <v>26628</v>
      </c>
      <c r="J68" s="90"/>
      <c r="K68" s="90">
        <v>1471.262893375</v>
      </c>
      <c r="L68" s="91">
        <v>2.8654414271375126E-6</v>
      </c>
      <c r="M68" s="91">
        <f t="shared" si="0"/>
        <v>1.3716756834138345E-2</v>
      </c>
      <c r="N68" s="91">
        <f>K68/'סכום נכסי הקרן'!$C$42</f>
        <v>1.8468879780274949E-3</v>
      </c>
    </row>
    <row r="69" spans="2:14">
      <c r="B69" s="86" t="s">
        <v>1899</v>
      </c>
      <c r="C69" s="87" t="s">
        <v>1900</v>
      </c>
      <c r="D69" s="88" t="s">
        <v>118</v>
      </c>
      <c r="E69" s="87"/>
      <c r="F69" s="88" t="s">
        <v>1795</v>
      </c>
      <c r="G69" s="88" t="s">
        <v>128</v>
      </c>
      <c r="H69" s="90">
        <v>189.91960699999998</v>
      </c>
      <c r="I69" s="102">
        <v>73336</v>
      </c>
      <c r="J69" s="90"/>
      <c r="K69" s="90">
        <v>490.12436004900002</v>
      </c>
      <c r="L69" s="91">
        <v>1.2287521547040465E-5</v>
      </c>
      <c r="M69" s="91">
        <f t="shared" si="0"/>
        <v>4.5694870002857104E-3</v>
      </c>
      <c r="N69" s="91">
        <f>K69/'סכום נכסי הקרן'!$C$42</f>
        <v>6.1525699614188275E-4</v>
      </c>
    </row>
    <row r="70" spans="2:14">
      <c r="B70" s="86" t="s">
        <v>1901</v>
      </c>
      <c r="C70" s="87" t="s">
        <v>1902</v>
      </c>
      <c r="D70" s="88" t="s">
        <v>29</v>
      </c>
      <c r="E70" s="87"/>
      <c r="F70" s="88" t="s">
        <v>1795</v>
      </c>
      <c r="G70" s="88" t="s">
        <v>130</v>
      </c>
      <c r="H70" s="90">
        <v>1010.3146859999999</v>
      </c>
      <c r="I70" s="102">
        <v>21690</v>
      </c>
      <c r="J70" s="90"/>
      <c r="K70" s="90">
        <v>822.42211839699974</v>
      </c>
      <c r="L70" s="91">
        <v>4.3333248380870683E-4</v>
      </c>
      <c r="M70" s="91">
        <f t="shared" si="0"/>
        <v>7.6675380476636914E-3</v>
      </c>
      <c r="N70" s="91">
        <f>K70/'סכום נכסי הקרן'!$C$42</f>
        <v>1.0323930075113888E-3</v>
      </c>
    </row>
    <row r="71" spans="2:14">
      <c r="B71" s="86" t="s">
        <v>1903</v>
      </c>
      <c r="C71" s="87" t="s">
        <v>1904</v>
      </c>
      <c r="D71" s="88" t="s">
        <v>29</v>
      </c>
      <c r="E71" s="87"/>
      <c r="F71" s="88" t="s">
        <v>1795</v>
      </c>
      <c r="G71" s="88" t="s">
        <v>130</v>
      </c>
      <c r="H71" s="90">
        <v>2559.9440770000001</v>
      </c>
      <c r="I71" s="102">
        <v>18684</v>
      </c>
      <c r="J71" s="90"/>
      <c r="K71" s="90">
        <v>1795.0597166030002</v>
      </c>
      <c r="L71" s="91">
        <v>7.9686975159533075E-4</v>
      </c>
      <c r="M71" s="91">
        <f t="shared" si="0"/>
        <v>1.6735552664499106E-2</v>
      </c>
      <c r="N71" s="91">
        <f>K71/'סכום נכסי הקרן'!$C$42</f>
        <v>2.2533526981234862E-3</v>
      </c>
    </row>
    <row r="72" spans="2:14">
      <c r="B72" s="86" t="s">
        <v>1905</v>
      </c>
      <c r="C72" s="87" t="s">
        <v>1906</v>
      </c>
      <c r="D72" s="88" t="s">
        <v>1673</v>
      </c>
      <c r="E72" s="87"/>
      <c r="F72" s="88" t="s">
        <v>1795</v>
      </c>
      <c r="G72" s="88" t="s">
        <v>128</v>
      </c>
      <c r="H72" s="90">
        <v>3561.0938000000001</v>
      </c>
      <c r="I72" s="102">
        <v>8300</v>
      </c>
      <c r="J72" s="90"/>
      <c r="K72" s="90">
        <v>1040.1135938230002</v>
      </c>
      <c r="L72" s="91">
        <v>3.6561537987679671E-5</v>
      </c>
      <c r="M72" s="91">
        <f t="shared" si="0"/>
        <v>9.6971012526687987E-3</v>
      </c>
      <c r="N72" s="91">
        <f>K72/'סכום נכסי הקרן'!$C$42</f>
        <v>1.3056628430341635E-3</v>
      </c>
    </row>
    <row r="73" spans="2:14">
      <c r="B73" s="86" t="s">
        <v>1907</v>
      </c>
      <c r="C73" s="87" t="s">
        <v>1908</v>
      </c>
      <c r="D73" s="88" t="s">
        <v>1673</v>
      </c>
      <c r="E73" s="87"/>
      <c r="F73" s="88" t="s">
        <v>1795</v>
      </c>
      <c r="G73" s="88" t="s">
        <v>128</v>
      </c>
      <c r="H73" s="90">
        <v>9316.9609309999996</v>
      </c>
      <c r="I73" s="102">
        <v>12444</v>
      </c>
      <c r="J73" s="90"/>
      <c r="K73" s="90">
        <v>4079.9378135520001</v>
      </c>
      <c r="L73" s="91">
        <v>3.0446997990368791E-5</v>
      </c>
      <c r="M73" s="91">
        <f t="shared" si="0"/>
        <v>3.8037739644559025E-2</v>
      </c>
      <c r="N73" s="91">
        <f>K73/'סכום נכסי הקרן'!$C$42</f>
        <v>5.121578293641081E-3</v>
      </c>
    </row>
    <row r="74" spans="2:14">
      <c r="B74" s="86" t="s">
        <v>1909</v>
      </c>
      <c r="C74" s="87" t="s">
        <v>1910</v>
      </c>
      <c r="D74" s="88" t="s">
        <v>1673</v>
      </c>
      <c r="E74" s="87"/>
      <c r="F74" s="88" t="s">
        <v>1795</v>
      </c>
      <c r="G74" s="88" t="s">
        <v>128</v>
      </c>
      <c r="H74" s="90">
        <v>2949.2201890000001</v>
      </c>
      <c r="I74" s="102">
        <v>7050</v>
      </c>
      <c r="J74" s="90"/>
      <c r="K74" s="90">
        <v>731.67056196500005</v>
      </c>
      <c r="L74" s="91">
        <v>1.2752052321798509E-5</v>
      </c>
      <c r="M74" s="91">
        <f t="shared" si="0"/>
        <v>6.8214506233817002E-3</v>
      </c>
      <c r="N74" s="91">
        <f>K74/'סכום נכסי הקרן'!$C$42</f>
        <v>9.1847185900946449E-4</v>
      </c>
    </row>
    <row r="75" spans="2:14">
      <c r="B75" s="86" t="s">
        <v>1911</v>
      </c>
      <c r="C75" s="87" t="s">
        <v>1912</v>
      </c>
      <c r="D75" s="88" t="s">
        <v>1673</v>
      </c>
      <c r="E75" s="87"/>
      <c r="F75" s="88" t="s">
        <v>1795</v>
      </c>
      <c r="G75" s="88" t="s">
        <v>128</v>
      </c>
      <c r="H75" s="90">
        <v>1398.5386559999999</v>
      </c>
      <c r="I75" s="102">
        <v>20294</v>
      </c>
      <c r="J75" s="90"/>
      <c r="K75" s="90">
        <v>998.76059123200002</v>
      </c>
      <c r="L75" s="91">
        <v>4.5302760198046467E-5</v>
      </c>
      <c r="M75" s="91">
        <f t="shared" si="0"/>
        <v>9.3115623503717045E-3</v>
      </c>
      <c r="N75" s="91">
        <f>K75/'סכום נכסי הקרן'!$C$42</f>
        <v>1.2537520909282234E-3</v>
      </c>
    </row>
    <row r="76" spans="2:14">
      <c r="B76" s="86" t="s">
        <v>1913</v>
      </c>
      <c r="C76" s="87" t="s">
        <v>1914</v>
      </c>
      <c r="D76" s="88" t="s">
        <v>120</v>
      </c>
      <c r="E76" s="87"/>
      <c r="F76" s="88" t="s">
        <v>1795</v>
      </c>
      <c r="G76" s="88" t="s">
        <v>132</v>
      </c>
      <c r="H76" s="90">
        <v>17083.114072</v>
      </c>
      <c r="I76" s="102">
        <v>8770</v>
      </c>
      <c r="J76" s="90"/>
      <c r="K76" s="90">
        <v>3582.619604685</v>
      </c>
      <c r="L76" s="91">
        <v>1.2675523401276618E-4</v>
      </c>
      <c r="M76" s="91">
        <f t="shared" ref="M76:M81" si="1">IFERROR(K76/$K$11,0)</f>
        <v>3.3401183546437438E-2</v>
      </c>
      <c r="N76" s="91">
        <f>K76/'סכום נכסי הקרן'!$C$42</f>
        <v>4.4972908020265408E-3</v>
      </c>
    </row>
    <row r="77" spans="2:14">
      <c r="B77" s="86" t="s">
        <v>1915</v>
      </c>
      <c r="C77" s="87" t="s">
        <v>1916</v>
      </c>
      <c r="D77" s="88" t="s">
        <v>1673</v>
      </c>
      <c r="E77" s="87"/>
      <c r="F77" s="88" t="s">
        <v>1795</v>
      </c>
      <c r="G77" s="88" t="s">
        <v>128</v>
      </c>
      <c r="H77" s="90">
        <v>6679.1551579999996</v>
      </c>
      <c r="I77" s="102">
        <v>2668</v>
      </c>
      <c r="J77" s="90"/>
      <c r="K77" s="90">
        <v>627.0853059640001</v>
      </c>
      <c r="L77" s="91">
        <v>8.5520552599231749E-5</v>
      </c>
      <c r="M77" s="91">
        <f t="shared" si="1"/>
        <v>5.8463899925035607E-3</v>
      </c>
      <c r="N77" s="91">
        <f>K77/'סכום נכסי הקרן'!$C$42</f>
        <v>7.8718515772925883E-4</v>
      </c>
    </row>
    <row r="78" spans="2:14">
      <c r="B78" s="92"/>
      <c r="C78" s="87"/>
      <c r="D78" s="87"/>
      <c r="E78" s="87"/>
      <c r="F78" s="87"/>
      <c r="G78" s="87"/>
      <c r="H78" s="90"/>
      <c r="I78" s="102"/>
      <c r="J78" s="87"/>
      <c r="K78" s="87"/>
      <c r="L78" s="87"/>
      <c r="M78" s="91"/>
      <c r="N78" s="87"/>
    </row>
    <row r="79" spans="2:14">
      <c r="B79" s="85" t="s">
        <v>221</v>
      </c>
      <c r="C79" s="80"/>
      <c r="D79" s="81"/>
      <c r="E79" s="80"/>
      <c r="F79" s="81"/>
      <c r="G79" s="81"/>
      <c r="H79" s="83"/>
      <c r="I79" s="100"/>
      <c r="J79" s="83"/>
      <c r="K79" s="83">
        <v>2031.942116164</v>
      </c>
      <c r="L79" s="84"/>
      <c r="M79" s="84">
        <f t="shared" si="1"/>
        <v>1.8944035110224224E-2</v>
      </c>
      <c r="N79" s="84">
        <f>K79/'סכום נכסי הקרן'!$C$42</f>
        <v>2.5507130529081601E-3</v>
      </c>
    </row>
    <row r="80" spans="2:14">
      <c r="B80" s="86" t="s">
        <v>1917</v>
      </c>
      <c r="C80" s="87" t="s">
        <v>1918</v>
      </c>
      <c r="D80" s="88" t="s">
        <v>118</v>
      </c>
      <c r="E80" s="87"/>
      <c r="F80" s="88" t="s">
        <v>1825</v>
      </c>
      <c r="G80" s="88" t="s">
        <v>128</v>
      </c>
      <c r="H80" s="90">
        <v>2191.893043</v>
      </c>
      <c r="I80" s="102">
        <v>8904</v>
      </c>
      <c r="J80" s="90"/>
      <c r="K80" s="90">
        <v>686.7897050229999</v>
      </c>
      <c r="L80" s="91">
        <v>6.8183781397604913E-5</v>
      </c>
      <c r="M80" s="91">
        <f t="shared" si="1"/>
        <v>6.403021120433409E-3</v>
      </c>
      <c r="N80" s="91">
        <f>K80/'סכום נכסי הקרן'!$C$42</f>
        <v>8.6213256335876897E-4</v>
      </c>
    </row>
    <row r="81" spans="2:14">
      <c r="B81" s="86" t="s">
        <v>1919</v>
      </c>
      <c r="C81" s="87" t="s">
        <v>1920</v>
      </c>
      <c r="D81" s="88" t="s">
        <v>118</v>
      </c>
      <c r="E81" s="87"/>
      <c r="F81" s="88" t="s">
        <v>1825</v>
      </c>
      <c r="G81" s="88" t="s">
        <v>128</v>
      </c>
      <c r="H81" s="90">
        <v>3809.5890599999998</v>
      </c>
      <c r="I81" s="102">
        <v>10034</v>
      </c>
      <c r="J81" s="90"/>
      <c r="K81" s="90">
        <v>1345.1524111409999</v>
      </c>
      <c r="L81" s="91">
        <v>8.8742561854821767E-5</v>
      </c>
      <c r="M81" s="91">
        <f t="shared" si="1"/>
        <v>1.2541013989790812E-2</v>
      </c>
      <c r="N81" s="91">
        <f>K81/'סכום נכסי הקרן'!$C$42</f>
        <v>1.6885804895493909E-3</v>
      </c>
    </row>
    <row r="82" spans="2:14">
      <c r="B82" s="93"/>
      <c r="C82" s="93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</row>
    <row r="83" spans="2:14">
      <c r="B83" s="93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</row>
    <row r="84" spans="2:14">
      <c r="B84" s="93"/>
      <c r="C84" s="93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</row>
    <row r="85" spans="2:14">
      <c r="B85" s="109" t="s">
        <v>215</v>
      </c>
      <c r="C85" s="93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</row>
    <row r="86" spans="2:14">
      <c r="B86" s="109" t="s">
        <v>109</v>
      </c>
      <c r="C86" s="93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</row>
    <row r="87" spans="2:14">
      <c r="B87" s="109" t="s">
        <v>198</v>
      </c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</row>
    <row r="88" spans="2:14">
      <c r="B88" s="109" t="s">
        <v>206</v>
      </c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</row>
    <row r="89" spans="2:14">
      <c r="B89" s="109" t="s">
        <v>213</v>
      </c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</row>
    <row r="90" spans="2:14">
      <c r="B90" s="93"/>
      <c r="C90" s="93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</row>
    <row r="91" spans="2:14"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</row>
    <row r="92" spans="2:14">
      <c r="B92" s="93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</row>
    <row r="93" spans="2:14">
      <c r="B93" s="93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</row>
    <row r="94" spans="2:14">
      <c r="B94" s="93"/>
      <c r="C94" s="93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</row>
    <row r="95" spans="2:14">
      <c r="B95" s="93"/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</row>
    <row r="96" spans="2:14">
      <c r="B96" s="93"/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</row>
    <row r="97" spans="2:14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2:14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2:14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</row>
    <row r="100" spans="2:14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</row>
    <row r="101" spans="2:14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</row>
    <row r="102" spans="2:14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</row>
    <row r="103" spans="2:14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</row>
    <row r="104" spans="2:14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</row>
    <row r="105" spans="2:14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</row>
    <row r="106" spans="2:14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</row>
    <row r="107" spans="2:14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2:14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</row>
    <row r="109" spans="2:14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</row>
    <row r="110" spans="2:14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</row>
    <row r="111" spans="2:14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</row>
    <row r="112" spans="2:14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</row>
    <row r="113" spans="2:14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</row>
    <row r="114" spans="2:14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</row>
    <row r="115" spans="2:14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</row>
    <row r="116" spans="2:14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</row>
    <row r="117" spans="2:14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</row>
    <row r="118" spans="2:14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</row>
    <row r="119" spans="2:14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</row>
    <row r="120" spans="2:14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</row>
    <row r="121" spans="2:14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</row>
    <row r="122" spans="2:14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</row>
    <row r="123" spans="2:14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</row>
    <row r="124" spans="2:14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</row>
    <row r="125" spans="2:14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</row>
    <row r="126" spans="2:14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</row>
    <row r="127" spans="2:14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</row>
    <row r="128" spans="2:14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</row>
    <row r="129" spans="2:14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</row>
    <row r="130" spans="2:14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</row>
    <row r="131" spans="2:14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</row>
    <row r="132" spans="2:14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</row>
    <row r="133" spans="2:14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</row>
    <row r="134" spans="2:14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</row>
    <row r="135" spans="2:14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</row>
    <row r="136" spans="2:14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</row>
    <row r="137" spans="2:14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</row>
    <row r="138" spans="2:14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</row>
    <row r="139" spans="2:14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</row>
    <row r="140" spans="2:14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</row>
    <row r="141" spans="2:14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</row>
    <row r="142" spans="2:14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</row>
    <row r="143" spans="2:14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</row>
    <row r="144" spans="2:14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2:14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2:14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2:14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2:14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</row>
    <row r="149" spans="2:14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2:14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2:14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2:14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2:14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</row>
    <row r="154" spans="2:14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</row>
    <row r="155" spans="2:14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</row>
    <row r="156" spans="2:14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</row>
    <row r="157" spans="2:14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</row>
    <row r="158" spans="2:14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</row>
    <row r="159" spans="2:14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</row>
    <row r="160" spans="2:14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</row>
    <row r="161" spans="2:14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</row>
    <row r="162" spans="2:14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</row>
    <row r="163" spans="2:14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2:14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2:14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2:14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2:14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  <row r="168" spans="2:14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</row>
    <row r="169" spans="2:14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</row>
    <row r="170" spans="2:14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</row>
    <row r="171" spans="2:14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</row>
    <row r="172" spans="2:14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</row>
    <row r="173" spans="2:14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</row>
    <row r="174" spans="2:14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</row>
    <row r="175" spans="2:14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</row>
    <row r="176" spans="2:14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</row>
    <row r="177" spans="2:14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</row>
    <row r="178" spans="2:14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</row>
    <row r="179" spans="2:14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</row>
    <row r="180" spans="2:14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</row>
    <row r="181" spans="2:14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</row>
    <row r="182" spans="2:14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</row>
    <row r="183" spans="2:14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</row>
    <row r="184" spans="2:14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</row>
    <row r="185" spans="2:14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</row>
    <row r="186" spans="2:14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</row>
    <row r="187" spans="2:14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</row>
    <row r="188" spans="2:14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</row>
    <row r="189" spans="2:14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</row>
    <row r="190" spans="2:14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</row>
    <row r="191" spans="2:14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</row>
    <row r="192" spans="2:14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</row>
    <row r="193" spans="2:14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</row>
    <row r="194" spans="2:14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</row>
    <row r="195" spans="2:14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</row>
    <row r="196" spans="2:14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</row>
    <row r="197" spans="2:14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</row>
    <row r="198" spans="2:14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</row>
    <row r="199" spans="2:14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</row>
    <row r="200" spans="2:14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</row>
    <row r="201" spans="2:14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</row>
    <row r="202" spans="2:14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</row>
    <row r="203" spans="2:14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</row>
    <row r="204" spans="2:14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</row>
    <row r="205" spans="2:14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</row>
    <row r="206" spans="2:14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</row>
    <row r="207" spans="2:14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</row>
    <row r="208" spans="2:14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</row>
    <row r="209" spans="2:14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</row>
    <row r="210" spans="2:14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</row>
    <row r="211" spans="2:14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</row>
    <row r="212" spans="2:14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</row>
    <row r="213" spans="2:14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</row>
    <row r="214" spans="2:14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</row>
    <row r="215" spans="2:14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</row>
    <row r="216" spans="2:14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</row>
    <row r="217" spans="2:14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</row>
    <row r="218" spans="2:14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</row>
    <row r="219" spans="2:14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2:14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  <row r="221" spans="2:14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2:14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</row>
    <row r="223" spans="2:14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</row>
    <row r="224" spans="2:14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</row>
    <row r="225" spans="2:14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</row>
    <row r="226" spans="2:14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</row>
    <row r="227" spans="2:14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</row>
    <row r="228" spans="2:14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</row>
    <row r="229" spans="2:14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</row>
    <row r="230" spans="2:14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</row>
    <row r="231" spans="2:14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</row>
    <row r="232" spans="2:14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</row>
    <row r="233" spans="2:14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</row>
    <row r="234" spans="2:14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</row>
    <row r="235" spans="2:14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</row>
    <row r="236" spans="2:14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</row>
    <row r="237" spans="2:14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</row>
    <row r="238" spans="2:14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</row>
    <row r="239" spans="2:14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</row>
    <row r="240" spans="2:14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</row>
    <row r="241" spans="2:14">
      <c r="B241" s="93"/>
      <c r="C241" s="93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</row>
    <row r="242" spans="2:14">
      <c r="B242" s="93"/>
      <c r="C242" s="93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2:14">
      <c r="B243" s="93"/>
      <c r="C243" s="93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</row>
    <row r="244" spans="2:14">
      <c r="B244" s="93"/>
      <c r="C244" s="93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</row>
    <row r="245" spans="2:14">
      <c r="B245" s="93"/>
      <c r="C245" s="93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</row>
    <row r="246" spans="2:14">
      <c r="B246" s="93"/>
      <c r="C246" s="93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</row>
    <row r="247" spans="2:14">
      <c r="B247" s="93"/>
      <c r="C247" s="93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</row>
    <row r="248" spans="2:14">
      <c r="B248" s="93"/>
      <c r="C248" s="93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</row>
    <row r="249" spans="2:14">
      <c r="B249" s="93"/>
      <c r="C249" s="93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</row>
    <row r="250" spans="2:14">
      <c r="B250" s="112"/>
      <c r="C250" s="93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</row>
    <row r="251" spans="2:14">
      <c r="B251" s="112"/>
      <c r="C251" s="93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</row>
    <row r="252" spans="2:14">
      <c r="B252" s="113"/>
      <c r="C252" s="93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</row>
    <row r="253" spans="2:14">
      <c r="B253" s="93"/>
      <c r="C253" s="93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</row>
    <row r="254" spans="2:14">
      <c r="B254" s="93"/>
      <c r="C254" s="93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</row>
    <row r="255" spans="2:14">
      <c r="B255" s="93"/>
      <c r="C255" s="93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</row>
    <row r="256" spans="2:14">
      <c r="B256" s="93"/>
      <c r="C256" s="93"/>
      <c r="D256" s="93"/>
      <c r="E256" s="93"/>
      <c r="F256" s="93"/>
      <c r="G256" s="93"/>
      <c r="H256" s="94"/>
      <c r="I256" s="94"/>
      <c r="J256" s="94"/>
      <c r="K256" s="94"/>
      <c r="L256" s="94"/>
      <c r="M256" s="94"/>
      <c r="N256" s="94"/>
    </row>
    <row r="257" spans="2:14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</row>
    <row r="258" spans="2:14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</row>
    <row r="259" spans="2:14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</row>
    <row r="260" spans="2:14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</row>
    <row r="261" spans="2:14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</row>
    <row r="262" spans="2:14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</row>
    <row r="263" spans="2:14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</row>
    <row r="264" spans="2:14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</row>
    <row r="265" spans="2:14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</row>
    <row r="266" spans="2:14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</row>
    <row r="267" spans="2:14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</row>
    <row r="268" spans="2:14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</row>
    <row r="269" spans="2:14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</row>
    <row r="270" spans="2:14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</row>
    <row r="271" spans="2:14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</row>
    <row r="272" spans="2:14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</row>
    <row r="273" spans="2:14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</row>
    <row r="274" spans="2:14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</row>
    <row r="275" spans="2:14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</row>
    <row r="276" spans="2:14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</row>
    <row r="277" spans="2:14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</row>
    <row r="278" spans="2:14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</row>
    <row r="279" spans="2:14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</row>
    <row r="280" spans="2:14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</row>
    <row r="281" spans="2:14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</row>
    <row r="282" spans="2:14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</row>
    <row r="283" spans="2:14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</row>
    <row r="284" spans="2:14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</row>
    <row r="285" spans="2:14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</row>
    <row r="286" spans="2:14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</row>
    <row r="287" spans="2:14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</row>
    <row r="288" spans="2:14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</row>
    <row r="289" spans="2:14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</row>
    <row r="290" spans="2:14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</row>
    <row r="291" spans="2:14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</row>
    <row r="292" spans="2:14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</row>
    <row r="293" spans="2:14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</row>
    <row r="294" spans="2:14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</row>
    <row r="295" spans="2:14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</row>
    <row r="296" spans="2:14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</row>
    <row r="297" spans="2:14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</row>
    <row r="298" spans="2:14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</row>
    <row r="299" spans="2:14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</row>
    <row r="300" spans="2:14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</row>
    <row r="301" spans="2:14">
      <c r="B301" s="93"/>
      <c r="C301" s="93"/>
      <c r="D301" s="93"/>
      <c r="E301" s="93"/>
      <c r="F301" s="93"/>
      <c r="G301" s="93"/>
      <c r="H301" s="94"/>
      <c r="I301" s="94"/>
      <c r="J301" s="94"/>
      <c r="K301" s="94"/>
      <c r="L301" s="94"/>
      <c r="M301" s="94"/>
      <c r="N301" s="94"/>
    </row>
    <row r="302" spans="2:14">
      <c r="B302" s="93"/>
      <c r="C302" s="93"/>
      <c r="D302" s="93"/>
      <c r="E302" s="93"/>
      <c r="F302" s="93"/>
      <c r="G302" s="93"/>
      <c r="H302" s="94"/>
      <c r="I302" s="94"/>
      <c r="J302" s="94"/>
      <c r="K302" s="94"/>
      <c r="L302" s="94"/>
      <c r="M302" s="94"/>
      <c r="N302" s="94"/>
    </row>
    <row r="303" spans="2:14">
      <c r="B303" s="93"/>
      <c r="C303" s="93"/>
      <c r="D303" s="93"/>
      <c r="E303" s="93"/>
      <c r="F303" s="93"/>
      <c r="G303" s="93"/>
      <c r="H303" s="94"/>
      <c r="I303" s="94"/>
      <c r="J303" s="94"/>
      <c r="K303" s="94"/>
      <c r="L303" s="94"/>
      <c r="M303" s="94"/>
      <c r="N303" s="94"/>
    </row>
    <row r="304" spans="2:14">
      <c r="B304" s="93"/>
      <c r="C304" s="93"/>
      <c r="D304" s="93"/>
      <c r="E304" s="93"/>
      <c r="F304" s="93"/>
      <c r="G304" s="93"/>
      <c r="H304" s="94"/>
      <c r="I304" s="94"/>
      <c r="J304" s="94"/>
      <c r="K304" s="94"/>
      <c r="L304" s="94"/>
      <c r="M304" s="94"/>
      <c r="N304" s="94"/>
    </row>
    <row r="305" spans="2:14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</row>
    <row r="306" spans="2:14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</row>
    <row r="307" spans="2:14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</row>
    <row r="308" spans="2:14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</row>
    <row r="309" spans="2:14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</row>
    <row r="310" spans="2:14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</row>
    <row r="311" spans="2:14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</row>
    <row r="312" spans="2:14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</row>
    <row r="313" spans="2:14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</row>
    <row r="314" spans="2:14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</row>
    <row r="315" spans="2:14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</row>
    <row r="316" spans="2:14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</row>
    <row r="317" spans="2:14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</row>
    <row r="318" spans="2:14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</row>
    <row r="319" spans="2:14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</row>
    <row r="320" spans="2:14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</row>
    <row r="321" spans="2:14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</row>
    <row r="322" spans="2:14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</row>
    <row r="323" spans="2:14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</row>
    <row r="324" spans="2:14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</row>
    <row r="325" spans="2:14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</row>
    <row r="326" spans="2:14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</row>
    <row r="327" spans="2:14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</row>
    <row r="328" spans="2:14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</row>
    <row r="329" spans="2:14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</row>
    <row r="330" spans="2:14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</row>
    <row r="331" spans="2:14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</row>
    <row r="332" spans="2:14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</row>
    <row r="333" spans="2:14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</row>
    <row r="334" spans="2:14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</row>
    <row r="335" spans="2:14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</row>
    <row r="336" spans="2:14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</row>
    <row r="337" spans="2:14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</row>
    <row r="338" spans="2:14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</row>
    <row r="339" spans="2:14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</row>
    <row r="340" spans="2:14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</row>
    <row r="341" spans="2:14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</row>
    <row r="342" spans="2:14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</row>
    <row r="343" spans="2:14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</row>
    <row r="344" spans="2:14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</row>
    <row r="345" spans="2:14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</row>
    <row r="346" spans="2:14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</row>
    <row r="347" spans="2:14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</row>
    <row r="348" spans="2:14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</row>
    <row r="349" spans="2:14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</row>
    <row r="350" spans="2:14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</row>
    <row r="351" spans="2:14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</row>
    <row r="352" spans="2:14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</row>
    <row r="353" spans="2:14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</row>
    <row r="354" spans="2:14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</row>
    <row r="355" spans="2:14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</row>
    <row r="356" spans="2:14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</row>
    <row r="357" spans="2:14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</row>
    <row r="358" spans="2:14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</row>
    <row r="359" spans="2:14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</row>
    <row r="360" spans="2:14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</row>
    <row r="361" spans="2:14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</row>
    <row r="362" spans="2:14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</row>
    <row r="363" spans="2:14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</row>
    <row r="364" spans="2:14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</row>
    <row r="365" spans="2:14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</row>
    <row r="366" spans="2:14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</row>
    <row r="367" spans="2:14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</row>
    <row r="368" spans="2:14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</row>
    <row r="369" spans="2:14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</row>
    <row r="370" spans="2:14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</row>
    <row r="371" spans="2:14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</row>
    <row r="372" spans="2:14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</row>
    <row r="373" spans="2:14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</row>
    <row r="374" spans="2:14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</row>
    <row r="375" spans="2:14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</row>
    <row r="376" spans="2:14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</row>
    <row r="377" spans="2:14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</row>
    <row r="378" spans="2:14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</row>
    <row r="379" spans="2:14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</row>
    <row r="380" spans="2:14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</row>
    <row r="381" spans="2:14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</row>
    <row r="382" spans="2:14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</row>
    <row r="383" spans="2:14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</row>
    <row r="384" spans="2:14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</row>
    <row r="385" spans="2:14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</row>
    <row r="386" spans="2:14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</row>
    <row r="387" spans="2:14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</row>
    <row r="388" spans="2:14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</row>
    <row r="389" spans="2:14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</row>
    <row r="390" spans="2:14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</row>
    <row r="391" spans="2:14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</row>
    <row r="392" spans="2:14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</row>
    <row r="393" spans="2:14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</row>
    <row r="394" spans="2:14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</row>
    <row r="395" spans="2:14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</row>
    <row r="396" spans="2:14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</row>
    <row r="397" spans="2:14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</row>
    <row r="398" spans="2:14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</row>
    <row r="399" spans="2:14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</row>
    <row r="400" spans="2:14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</row>
    <row r="401" spans="2:14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</row>
    <row r="402" spans="2:14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</row>
    <row r="403" spans="2:14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</row>
    <row r="404" spans="2:14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</row>
    <row r="405" spans="2:14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</row>
    <row r="406" spans="2:14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</row>
    <row r="407" spans="2:14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</row>
    <row r="408" spans="2:14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</row>
    <row r="409" spans="2:14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</row>
    <row r="410" spans="2:14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</row>
    <row r="411" spans="2:14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</row>
    <row r="412" spans="2:14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</row>
    <row r="413" spans="2:14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</row>
    <row r="414" spans="2:14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</row>
    <row r="415" spans="2:14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</row>
    <row r="416" spans="2:14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</row>
    <row r="417" spans="2:14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</row>
    <row r="418" spans="2:14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</row>
    <row r="419" spans="2:14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</row>
    <row r="420" spans="2:14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</row>
    <row r="421" spans="2:14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</row>
    <row r="422" spans="2:14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</row>
    <row r="423" spans="2:14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</row>
    <row r="424" spans="2:14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</row>
    <row r="425" spans="2:14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</row>
    <row r="426" spans="2:14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</row>
    <row r="427" spans="2:14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</row>
    <row r="428" spans="2:14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</row>
    <row r="429" spans="2:14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</row>
    <row r="430" spans="2:14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</row>
    <row r="431" spans="2:14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</row>
    <row r="432" spans="2:14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</row>
    <row r="433" spans="2:14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</row>
    <row r="434" spans="2:14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</row>
    <row r="435" spans="2:14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</row>
    <row r="436" spans="2:14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</row>
    <row r="437" spans="2:14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</row>
    <row r="438" spans="2:14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</row>
    <row r="439" spans="2:14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</row>
    <row r="440" spans="2:14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</row>
    <row r="441" spans="2:14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</row>
    <row r="442" spans="2:14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</row>
    <row r="443" spans="2:14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</row>
    <row r="444" spans="2:14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</row>
    <row r="445" spans="2:14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</row>
    <row r="446" spans="2:14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</row>
    <row r="447" spans="2:14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</row>
    <row r="448" spans="2:14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</row>
    <row r="449" spans="2:14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</row>
    <row r="450" spans="2:14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</row>
    <row r="451" spans="2:14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</row>
    <row r="452" spans="2:14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</row>
    <row r="453" spans="2:14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</row>
    <row r="454" spans="2:14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</row>
    <row r="455" spans="2:14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</row>
    <row r="456" spans="2:14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</row>
    <row r="457" spans="2:14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</row>
    <row r="458" spans="2:14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</row>
    <row r="459" spans="2:14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</row>
    <row r="460" spans="2:14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</row>
    <row r="461" spans="2:14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</row>
    <row r="462" spans="2:14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</row>
    <row r="463" spans="2:14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</row>
    <row r="464" spans="2:14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</row>
    <row r="465" spans="2:14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</row>
    <row r="466" spans="2:14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</row>
    <row r="467" spans="2:14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</row>
    <row r="468" spans="2:14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</row>
    <row r="469" spans="2:14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</row>
    <row r="470" spans="2:14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</row>
    <row r="471" spans="2:14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</row>
    <row r="472" spans="2:14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</row>
    <row r="473" spans="2:14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</row>
    <row r="474" spans="2:14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</row>
    <row r="475" spans="2:14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</row>
    <row r="476" spans="2:14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</row>
    <row r="477" spans="2:14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</row>
    <row r="478" spans="2:14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</row>
    <row r="479" spans="2:14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</row>
    <row r="480" spans="2:14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</row>
    <row r="481" spans="2:14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</row>
    <row r="482" spans="2:14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</row>
    <row r="483" spans="2:14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</row>
    <row r="484" spans="2:14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</row>
    <row r="485" spans="2:14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</row>
    <row r="486" spans="2:14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</row>
    <row r="487" spans="2:14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</row>
    <row r="488" spans="2:14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</row>
    <row r="489" spans="2:14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</row>
    <row r="490" spans="2:14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</row>
    <row r="491" spans="2:14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</row>
    <row r="492" spans="2:14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</row>
    <row r="493" spans="2:14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</row>
    <row r="494" spans="2:14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</row>
    <row r="495" spans="2:14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</row>
    <row r="496" spans="2:14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</row>
    <row r="497" spans="2:14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</row>
    <row r="498" spans="2:14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</row>
    <row r="499" spans="2:14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</row>
    <row r="500" spans="2:14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</row>
    <row r="501" spans="2:14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</row>
    <row r="502" spans="2:14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</row>
    <row r="503" spans="2:14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</row>
    <row r="504" spans="2:14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</row>
    <row r="505" spans="2:14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</row>
    <row r="506" spans="2:14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</row>
    <row r="507" spans="2:14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</row>
    <row r="508" spans="2:14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</row>
    <row r="509" spans="2:14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</row>
    <row r="510" spans="2:14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</row>
    <row r="511" spans="2:14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</row>
    <row r="512" spans="2:14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</row>
    <row r="513" spans="2:14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</row>
    <row r="514" spans="2:14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</row>
    <row r="515" spans="2:14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</row>
    <row r="516" spans="2:14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</row>
    <row r="517" spans="2:14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</row>
    <row r="518" spans="2:14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</row>
    <row r="519" spans="2:14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</row>
    <row r="520" spans="2:14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</row>
    <row r="521" spans="2:14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</row>
    <row r="522" spans="2:14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</row>
    <row r="523" spans="2:14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</row>
    <row r="524" spans="2:14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</row>
    <row r="525" spans="2:14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</row>
    <row r="526" spans="2:14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</row>
    <row r="527" spans="2:14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</row>
    <row r="528" spans="2:14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</row>
    <row r="529" spans="2:14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</row>
    <row r="530" spans="2:14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</row>
    <row r="531" spans="2:14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</row>
    <row r="532" spans="2:14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</row>
    <row r="533" spans="2:14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</row>
    <row r="534" spans="2:14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</row>
    <row r="535" spans="2:14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</row>
    <row r="536" spans="2:14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</row>
    <row r="537" spans="2:14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</row>
    <row r="538" spans="2:14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</row>
    <row r="539" spans="2:14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</row>
    <row r="540" spans="2:14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</row>
    <row r="541" spans="2:14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</row>
    <row r="542" spans="2:14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</row>
    <row r="543" spans="2:14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</row>
    <row r="544" spans="2:14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</row>
    <row r="545" spans="2:14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</row>
    <row r="546" spans="2:14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</row>
    <row r="547" spans="2:14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</row>
    <row r="548" spans="2:14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</row>
    <row r="549" spans="2:14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</row>
    <row r="550" spans="2:14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</row>
    <row r="551" spans="2:14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</row>
    <row r="552" spans="2:14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</row>
    <row r="553" spans="2:14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</row>
    <row r="554" spans="2:14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</row>
    <row r="555" spans="2:14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</row>
    <row r="556" spans="2:14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</row>
    <row r="557" spans="2:14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</row>
    <row r="558" spans="2:14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</row>
    <row r="559" spans="2:14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</row>
    <row r="560" spans="2:14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</row>
    <row r="561" spans="2:14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</row>
    <row r="562" spans="2:14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</row>
    <row r="563" spans="2:14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</row>
    <row r="564" spans="2:14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</row>
    <row r="565" spans="2:14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</row>
    <row r="566" spans="2:14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</row>
    <row r="567" spans="2:14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</row>
    <row r="568" spans="2:14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</row>
    <row r="569" spans="2:14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</row>
    <row r="570" spans="2:14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</row>
    <row r="571" spans="2:14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</row>
    <row r="572" spans="2:14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</row>
    <row r="573" spans="2:14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Q525"/>
  <sheetViews>
    <sheetView rightToLeft="1" workbookViewId="0">
      <selection activeCell="Q20" sqref="Q20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50.42578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10.140625" style="1" bestFit="1" customWidth="1"/>
    <col min="13" max="13" width="6.8554687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142</v>
      </c>
      <c r="C1" s="46" t="s" vm="1">
        <v>224</v>
      </c>
    </row>
    <row r="2" spans="2:15">
      <c r="B2" s="46" t="s">
        <v>141</v>
      </c>
      <c r="C2" s="46" t="s">
        <v>225</v>
      </c>
    </row>
    <row r="3" spans="2:15">
      <c r="B3" s="46" t="s">
        <v>143</v>
      </c>
      <c r="C3" s="46" t="s">
        <v>226</v>
      </c>
    </row>
    <row r="4" spans="2:15">
      <c r="B4" s="46" t="s">
        <v>144</v>
      </c>
      <c r="C4" s="46">
        <v>2145</v>
      </c>
    </row>
    <row r="6" spans="2:15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ht="26.25" customHeight="1">
      <c r="B7" s="135" t="s">
        <v>90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7"/>
    </row>
    <row r="8" spans="2:15" s="3" customFormat="1" ht="63">
      <c r="B8" s="21" t="s">
        <v>112</v>
      </c>
      <c r="C8" s="29" t="s">
        <v>46</v>
      </c>
      <c r="D8" s="29" t="s">
        <v>116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100</v>
      </c>
      <c r="J8" s="29" t="s">
        <v>200</v>
      </c>
      <c r="K8" s="29" t="s">
        <v>199</v>
      </c>
      <c r="L8" s="29" t="s">
        <v>62</v>
      </c>
      <c r="M8" s="29" t="s">
        <v>59</v>
      </c>
      <c r="N8" s="29" t="s">
        <v>145</v>
      </c>
      <c r="O8" s="19" t="s">
        <v>147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207</v>
      </c>
      <c r="K9" s="31"/>
      <c r="L9" s="31" t="s">
        <v>203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13847.565929422002</v>
      </c>
      <c r="M11" s="91"/>
      <c r="N11" s="91">
        <f>IFERROR(L11/$L$11,0)</f>
        <v>1</v>
      </c>
      <c r="O11" s="91">
        <f>L11/'סכום נכסי הקרן'!$C$42</f>
        <v>1.7382959330487256E-2</v>
      </c>
    </row>
    <row r="12" spans="2:15" s="4" customFormat="1" ht="18" customHeight="1">
      <c r="B12" s="114" t="s">
        <v>193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13847.565929421999</v>
      </c>
      <c r="M12" s="91"/>
      <c r="N12" s="91">
        <f t="shared" ref="N12:N24" si="0">IFERROR(L12/$L$11,0)</f>
        <v>0.99999999999999978</v>
      </c>
      <c r="O12" s="91">
        <f>L12/'סכום נכסי הקרן'!$C$42</f>
        <v>1.7382959330487249E-2</v>
      </c>
    </row>
    <row r="13" spans="2:15">
      <c r="B13" s="85" t="s">
        <v>53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7964.0409506710002</v>
      </c>
      <c r="M13" s="84"/>
      <c r="N13" s="84">
        <f t="shared" si="0"/>
        <v>0.57512208219566996</v>
      </c>
      <c r="O13" s="84">
        <f>L13/'סכום נכסי הקרן'!$C$42</f>
        <v>9.9973237648724785E-3</v>
      </c>
    </row>
    <row r="14" spans="2:15">
      <c r="B14" s="86" t="s">
        <v>1921</v>
      </c>
      <c r="C14" s="87" t="s">
        <v>1922</v>
      </c>
      <c r="D14" s="88" t="s">
        <v>29</v>
      </c>
      <c r="E14" s="87"/>
      <c r="F14" s="88" t="s">
        <v>1825</v>
      </c>
      <c r="G14" s="87" t="s">
        <v>909</v>
      </c>
      <c r="H14" s="87" t="s">
        <v>910</v>
      </c>
      <c r="I14" s="88" t="s">
        <v>130</v>
      </c>
      <c r="J14" s="90">
        <v>147.29981900000001</v>
      </c>
      <c r="K14" s="102">
        <v>96640.960399999996</v>
      </c>
      <c r="L14" s="90">
        <v>534.24690521600007</v>
      </c>
      <c r="M14" s="91">
        <v>4.7265775036146608E-4</v>
      </c>
      <c r="N14" s="91">
        <f t="shared" si="0"/>
        <v>3.8580564117834067E-2</v>
      </c>
      <c r="O14" s="91">
        <f>L14/'סכום נכסי הקרן'!$C$42</f>
        <v>6.7064437700756544E-4</v>
      </c>
    </row>
    <row r="15" spans="2:15">
      <c r="B15" s="86" t="s">
        <v>1923</v>
      </c>
      <c r="C15" s="87" t="s">
        <v>1924</v>
      </c>
      <c r="D15" s="88" t="s">
        <v>29</v>
      </c>
      <c r="E15" s="87"/>
      <c r="F15" s="88" t="s">
        <v>1825</v>
      </c>
      <c r="G15" s="87" t="s">
        <v>918</v>
      </c>
      <c r="H15" s="87" t="s">
        <v>910</v>
      </c>
      <c r="I15" s="88" t="s">
        <v>128</v>
      </c>
      <c r="J15" s="90">
        <v>25.015426000000001</v>
      </c>
      <c r="K15" s="102">
        <v>1001982</v>
      </c>
      <c r="L15" s="90">
        <v>882.03718578700011</v>
      </c>
      <c r="M15" s="91">
        <v>1.7602032702309126E-4</v>
      </c>
      <c r="N15" s="91">
        <f t="shared" si="0"/>
        <v>6.3696189661240799E-2</v>
      </c>
      <c r="O15" s="91">
        <f>L15/'סכום נכסי הקרן'!$C$42</f>
        <v>1.1072282743883515E-3</v>
      </c>
    </row>
    <row r="16" spans="2:15">
      <c r="B16" s="86" t="s">
        <v>1925</v>
      </c>
      <c r="C16" s="87" t="s">
        <v>1926</v>
      </c>
      <c r="D16" s="88" t="s">
        <v>29</v>
      </c>
      <c r="E16" s="87"/>
      <c r="F16" s="88" t="s">
        <v>1825</v>
      </c>
      <c r="G16" s="87" t="s">
        <v>926</v>
      </c>
      <c r="H16" s="87" t="s">
        <v>910</v>
      </c>
      <c r="I16" s="88" t="s">
        <v>128</v>
      </c>
      <c r="J16" s="90">
        <v>912.79067499999985</v>
      </c>
      <c r="K16" s="102">
        <v>32718.7</v>
      </c>
      <c r="L16" s="90">
        <v>1050.9607610510002</v>
      </c>
      <c r="M16" s="91">
        <v>9.0264080453413952E-5</v>
      </c>
      <c r="N16" s="91">
        <f t="shared" si="0"/>
        <v>7.5894981573477682E-2</v>
      </c>
      <c r="O16" s="91">
        <f>L16/'סכום נכסי הקרן'!$C$42</f>
        <v>1.319279378079842E-3</v>
      </c>
    </row>
    <row r="17" spans="2:17">
      <c r="B17" s="86" t="s">
        <v>1927</v>
      </c>
      <c r="C17" s="87" t="s">
        <v>1928</v>
      </c>
      <c r="D17" s="88" t="s">
        <v>29</v>
      </c>
      <c r="E17" s="87"/>
      <c r="F17" s="88" t="s">
        <v>1825</v>
      </c>
      <c r="G17" s="87" t="s">
        <v>1929</v>
      </c>
      <c r="H17" s="87" t="s">
        <v>910</v>
      </c>
      <c r="I17" s="88" t="s">
        <v>130</v>
      </c>
      <c r="J17" s="90">
        <v>141.59055900000001</v>
      </c>
      <c r="K17" s="102">
        <v>208552.1347</v>
      </c>
      <c r="L17" s="90">
        <v>1108.223868047</v>
      </c>
      <c r="M17" s="91">
        <v>5.4384910488309657E-4</v>
      </c>
      <c r="N17" s="91">
        <f t="shared" si="0"/>
        <v>8.0030228683898183E-2</v>
      </c>
      <c r="O17" s="91">
        <f>L17/'סכום נכסי הקרן'!$C$42</f>
        <v>1.3911622104217968E-3</v>
      </c>
    </row>
    <row r="18" spans="2:17">
      <c r="B18" s="86" t="s">
        <v>1930</v>
      </c>
      <c r="C18" s="87" t="s">
        <v>1931</v>
      </c>
      <c r="D18" s="88" t="s">
        <v>29</v>
      </c>
      <c r="E18" s="87"/>
      <c r="F18" s="88" t="s">
        <v>1825</v>
      </c>
      <c r="G18" s="87" t="s">
        <v>1929</v>
      </c>
      <c r="H18" s="87" t="s">
        <v>910</v>
      </c>
      <c r="I18" s="88" t="s">
        <v>128</v>
      </c>
      <c r="J18" s="90">
        <v>347.23913900000002</v>
      </c>
      <c r="K18" s="102">
        <v>111070.1</v>
      </c>
      <c r="L18" s="90">
        <v>1357.2038341959999</v>
      </c>
      <c r="M18" s="91">
        <v>5.5821233572268358E-4</v>
      </c>
      <c r="N18" s="91">
        <f t="shared" si="0"/>
        <v>9.8010281454038159E-2</v>
      </c>
      <c r="O18" s="91">
        <f>L18/'סכום נכסי הקרן'!$C$42</f>
        <v>1.7037087364851545E-3</v>
      </c>
    </row>
    <row r="19" spans="2:17">
      <c r="B19" s="86" t="s">
        <v>1932</v>
      </c>
      <c r="C19" s="87" t="s">
        <v>1933</v>
      </c>
      <c r="D19" s="88" t="s">
        <v>29</v>
      </c>
      <c r="E19" s="87"/>
      <c r="F19" s="88" t="s">
        <v>1825</v>
      </c>
      <c r="G19" s="87" t="s">
        <v>1934</v>
      </c>
      <c r="H19" s="87" t="s">
        <v>910</v>
      </c>
      <c r="I19" s="88" t="s">
        <v>131</v>
      </c>
      <c r="J19" s="90">
        <v>79698.218926000001</v>
      </c>
      <c r="K19" s="102">
        <v>133.5</v>
      </c>
      <c r="L19" s="90">
        <v>450.86844538899999</v>
      </c>
      <c r="M19" s="91">
        <v>5.7392113037019993E-5</v>
      </c>
      <c r="N19" s="91">
        <f t="shared" si="0"/>
        <v>3.2559400524754839E-2</v>
      </c>
      <c r="O19" s="91">
        <f>L19/'סכום נכסי הקרן'!$C$42</f>
        <v>5.6597873514685872E-4</v>
      </c>
    </row>
    <row r="20" spans="2:17">
      <c r="B20" s="86" t="s">
        <v>1935</v>
      </c>
      <c r="C20" s="87" t="s">
        <v>1936</v>
      </c>
      <c r="D20" s="88" t="s">
        <v>29</v>
      </c>
      <c r="E20" s="87"/>
      <c r="F20" s="88" t="s">
        <v>1825</v>
      </c>
      <c r="G20" s="87" t="s">
        <v>678</v>
      </c>
      <c r="H20" s="87"/>
      <c r="I20" s="88" t="s">
        <v>131</v>
      </c>
      <c r="J20" s="90">
        <v>3773.1193819999999</v>
      </c>
      <c r="K20" s="102">
        <v>16139.25</v>
      </c>
      <c r="L20" s="90">
        <v>2580.4999509849999</v>
      </c>
      <c r="M20" s="91">
        <v>1.0187535942800835E-5</v>
      </c>
      <c r="N20" s="91">
        <f t="shared" si="0"/>
        <v>0.18635043618042627</v>
      </c>
      <c r="O20" s="91">
        <f>L20/'סכום נכסי הקרן'!$C$42</f>
        <v>3.2393220533429102E-3</v>
      </c>
      <c r="Q20" s="130">
        <v>370366240</v>
      </c>
    </row>
    <row r="21" spans="2:17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7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5883.5249787510011</v>
      </c>
      <c r="M22" s="84"/>
      <c r="N22" s="84">
        <f t="shared" si="0"/>
        <v>0.42487791780432993</v>
      </c>
      <c r="O22" s="84">
        <f>L22/'סכום נכסי הקרן'!$C$42</f>
        <v>7.3856355656147735E-3</v>
      </c>
    </row>
    <row r="23" spans="2:17">
      <c r="B23" s="86" t="s">
        <v>1937</v>
      </c>
      <c r="C23" s="87" t="s">
        <v>1938</v>
      </c>
      <c r="D23" s="88" t="s">
        <v>121</v>
      </c>
      <c r="E23" s="87"/>
      <c r="F23" s="88" t="s">
        <v>1795</v>
      </c>
      <c r="G23" s="87" t="s">
        <v>678</v>
      </c>
      <c r="H23" s="87"/>
      <c r="I23" s="88" t="s">
        <v>128</v>
      </c>
      <c r="J23" s="90">
        <v>43981.826926999995</v>
      </c>
      <c r="K23" s="102">
        <v>1419.8</v>
      </c>
      <c r="L23" s="90">
        <v>2197.4535511580002</v>
      </c>
      <c r="M23" s="91">
        <v>6.8733816985617417E-5</v>
      </c>
      <c r="N23" s="91">
        <f t="shared" si="0"/>
        <v>0.15868879500974667</v>
      </c>
      <c r="O23" s="91">
        <f>L23/'סכום נכסי הקרן'!$C$42</f>
        <v>2.758480869858455E-3</v>
      </c>
    </row>
    <row r="24" spans="2:17">
      <c r="B24" s="86" t="s">
        <v>1939</v>
      </c>
      <c r="C24" s="87" t="s">
        <v>1940</v>
      </c>
      <c r="D24" s="88" t="s">
        <v>121</v>
      </c>
      <c r="E24" s="87"/>
      <c r="F24" s="88" t="s">
        <v>1795</v>
      </c>
      <c r="G24" s="87" t="s">
        <v>678</v>
      </c>
      <c r="H24" s="87"/>
      <c r="I24" s="88" t="s">
        <v>128</v>
      </c>
      <c r="J24" s="90">
        <v>8983.4534569999996</v>
      </c>
      <c r="K24" s="102">
        <v>11660.07</v>
      </c>
      <c r="L24" s="90">
        <v>3686.0714275930009</v>
      </c>
      <c r="M24" s="91">
        <v>9.8310796735838097E-5</v>
      </c>
      <c r="N24" s="91">
        <f t="shared" si="0"/>
        <v>0.26618912279458329</v>
      </c>
      <c r="O24" s="91">
        <f>L24/'סכום נכסי הקרן'!$C$42</f>
        <v>4.6271546957563185E-3</v>
      </c>
    </row>
    <row r="25" spans="2:17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7">
      <c r="B28" s="109" t="s">
        <v>215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7">
      <c r="B29" s="109" t="s">
        <v>109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7">
      <c r="B30" s="109" t="s">
        <v>198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7">
      <c r="B31" s="109" t="s">
        <v>206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</row>
    <row r="302" spans="2:15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</row>
    <row r="303" spans="2:15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</row>
    <row r="304" spans="2:15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</row>
    <row r="305" spans="2:15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</row>
    <row r="306" spans="2:15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</row>
    <row r="307" spans="2:15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</row>
    <row r="308" spans="2:15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</row>
    <row r="309" spans="2:15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</row>
    <row r="310" spans="2:15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</row>
    <row r="311" spans="2:15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</row>
    <row r="312" spans="2:15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</row>
    <row r="313" spans="2:15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</row>
    <row r="314" spans="2:15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</row>
    <row r="315" spans="2:15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</row>
    <row r="316" spans="2:15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</row>
    <row r="317" spans="2:15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</row>
    <row r="318" spans="2:15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</row>
    <row r="319" spans="2:15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</row>
    <row r="320" spans="2:15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</row>
    <row r="321" spans="2:15">
      <c r="B321" s="93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</row>
    <row r="322" spans="2:15">
      <c r="B322" s="93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</row>
    <row r="323" spans="2:15">
      <c r="B323" s="93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</row>
    <row r="324" spans="2:15">
      <c r="B324" s="93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</row>
    <row r="325" spans="2:15">
      <c r="B325" s="112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</row>
    <row r="326" spans="2:15">
      <c r="B326" s="112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</row>
    <row r="327" spans="2:15">
      <c r="B327" s="113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</row>
    <row r="328" spans="2:15">
      <c r="B328" s="93"/>
      <c r="C328" s="93"/>
      <c r="D328" s="93"/>
      <c r="E328" s="93"/>
      <c r="F328" s="94"/>
      <c r="G328" s="94"/>
      <c r="H328" s="94"/>
      <c r="I328" s="94"/>
      <c r="J328" s="94"/>
      <c r="K328" s="94"/>
      <c r="L328" s="94"/>
      <c r="M328" s="94"/>
      <c r="N328" s="94"/>
      <c r="O328" s="94"/>
    </row>
    <row r="329" spans="2:15">
      <c r="B329" s="93"/>
      <c r="C329" s="93"/>
      <c r="D329" s="93"/>
      <c r="E329" s="93"/>
      <c r="F329" s="94"/>
      <c r="G329" s="94"/>
      <c r="H329" s="94"/>
      <c r="I329" s="94"/>
      <c r="J329" s="94"/>
      <c r="K329" s="94"/>
      <c r="L329" s="94"/>
      <c r="M329" s="94"/>
      <c r="N329" s="94"/>
      <c r="O329" s="94"/>
    </row>
    <row r="330" spans="2:15">
      <c r="B330" s="93"/>
      <c r="C330" s="93"/>
      <c r="D330" s="93"/>
      <c r="E330" s="93"/>
      <c r="F330" s="94"/>
      <c r="G330" s="94"/>
      <c r="H330" s="94"/>
      <c r="I330" s="94"/>
      <c r="J330" s="94"/>
      <c r="K330" s="94"/>
      <c r="L330" s="94"/>
      <c r="M330" s="94"/>
      <c r="N330" s="94"/>
      <c r="O330" s="94"/>
    </row>
    <row r="331" spans="2:15">
      <c r="B331" s="93"/>
      <c r="C331" s="93"/>
      <c r="D331" s="93"/>
      <c r="E331" s="93"/>
      <c r="F331" s="94"/>
      <c r="G331" s="94"/>
      <c r="H331" s="94"/>
      <c r="I331" s="94"/>
      <c r="J331" s="94"/>
      <c r="K331" s="94"/>
      <c r="L331" s="94"/>
      <c r="M331" s="94"/>
      <c r="N331" s="94"/>
      <c r="O331" s="94"/>
    </row>
    <row r="332" spans="2:15">
      <c r="B332" s="93"/>
      <c r="C332" s="93"/>
      <c r="D332" s="93"/>
      <c r="E332" s="93"/>
      <c r="F332" s="94"/>
      <c r="G332" s="94"/>
      <c r="H332" s="94"/>
      <c r="I332" s="94"/>
      <c r="J332" s="94"/>
      <c r="K332" s="94"/>
      <c r="L332" s="94"/>
      <c r="M332" s="94"/>
      <c r="N332" s="94"/>
      <c r="O332" s="94"/>
    </row>
    <row r="333" spans="2:15">
      <c r="B333" s="93"/>
      <c r="C333" s="93"/>
      <c r="D333" s="93"/>
      <c r="E333" s="93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2:15">
      <c r="B334" s="93"/>
      <c r="C334" s="93"/>
      <c r="D334" s="93"/>
      <c r="E334" s="93"/>
      <c r="F334" s="94"/>
      <c r="G334" s="94"/>
      <c r="H334" s="94"/>
      <c r="I334" s="94"/>
      <c r="J334" s="94"/>
      <c r="K334" s="94"/>
      <c r="L334" s="94"/>
      <c r="M334" s="94"/>
      <c r="N334" s="94"/>
      <c r="O334" s="94"/>
    </row>
    <row r="335" spans="2:15">
      <c r="B335" s="93"/>
      <c r="C335" s="93"/>
      <c r="D335" s="93"/>
      <c r="E335" s="93"/>
      <c r="F335" s="94"/>
      <c r="G335" s="94"/>
      <c r="H335" s="94"/>
      <c r="I335" s="94"/>
      <c r="J335" s="94"/>
      <c r="K335" s="94"/>
      <c r="L335" s="94"/>
      <c r="M335" s="94"/>
      <c r="N335" s="94"/>
      <c r="O335" s="94"/>
    </row>
    <row r="336" spans="2:15">
      <c r="B336" s="93"/>
      <c r="C336" s="93"/>
      <c r="D336" s="93"/>
      <c r="E336" s="93"/>
      <c r="F336" s="94"/>
      <c r="G336" s="94"/>
      <c r="H336" s="94"/>
      <c r="I336" s="94"/>
      <c r="J336" s="94"/>
      <c r="K336" s="94"/>
      <c r="L336" s="94"/>
      <c r="M336" s="94"/>
      <c r="N336" s="94"/>
      <c r="O336" s="94"/>
    </row>
    <row r="337" spans="2:15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</row>
    <row r="338" spans="2:15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</row>
    <row r="339" spans="2:15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</row>
    <row r="340" spans="2:15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</row>
    <row r="341" spans="2:15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</row>
    <row r="342" spans="2:15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</row>
    <row r="343" spans="2:15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</row>
    <row r="344" spans="2:15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</row>
    <row r="345" spans="2:15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</row>
    <row r="346" spans="2:15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</row>
    <row r="347" spans="2:15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</row>
    <row r="348" spans="2:15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</row>
    <row r="349" spans="2:15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</row>
    <row r="350" spans="2:15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</row>
    <row r="351" spans="2:15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</row>
    <row r="352" spans="2:15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</row>
    <row r="353" spans="2:15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</row>
    <row r="354" spans="2:15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</row>
    <row r="355" spans="2:15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</row>
    <row r="356" spans="2:15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</row>
    <row r="357" spans="2:15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</row>
    <row r="358" spans="2:15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</row>
    <row r="359" spans="2:15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</row>
    <row r="360" spans="2:15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</row>
    <row r="361" spans="2:15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</row>
    <row r="362" spans="2:15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</row>
    <row r="363" spans="2:15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</row>
    <row r="364" spans="2:15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</row>
    <row r="365" spans="2:15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</row>
    <row r="366" spans="2:15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</row>
    <row r="367" spans="2:15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</row>
    <row r="368" spans="2:15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</row>
    <row r="369" spans="2:15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</row>
    <row r="370" spans="2:15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</row>
    <row r="371" spans="2:15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</row>
    <row r="372" spans="2:15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</row>
    <row r="373" spans="2:15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</row>
    <row r="374" spans="2:15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</row>
    <row r="375" spans="2:15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</row>
    <row r="376" spans="2:15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</row>
    <row r="377" spans="2:15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</row>
    <row r="378" spans="2:15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</row>
    <row r="379" spans="2:15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</row>
    <row r="380" spans="2:15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</row>
    <row r="381" spans="2:15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</row>
    <row r="382" spans="2:15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</row>
    <row r="383" spans="2:15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</row>
    <row r="384" spans="2:15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</row>
    <row r="385" spans="2:15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</row>
    <row r="386" spans="2:15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</row>
    <row r="387" spans="2:15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</row>
    <row r="388" spans="2:15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</row>
    <row r="389" spans="2:15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</row>
    <row r="390" spans="2:15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</row>
    <row r="391" spans="2:15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</row>
    <row r="392" spans="2:15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</row>
    <row r="393" spans="2:15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</row>
    <row r="394" spans="2:15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</row>
    <row r="395" spans="2:15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</row>
    <row r="396" spans="2:15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</row>
    <row r="397" spans="2:15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</row>
    <row r="398" spans="2:15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</row>
    <row r="399" spans="2:15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</row>
    <row r="400" spans="2:15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</row>
    <row r="401" spans="2:15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</row>
    <row r="402" spans="2:15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</row>
    <row r="403" spans="2:15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</row>
    <row r="404" spans="2:15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</row>
    <row r="405" spans="2:15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</row>
    <row r="406" spans="2:15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</row>
    <row r="407" spans="2:15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</row>
    <row r="408" spans="2:15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</row>
    <row r="409" spans="2:15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</row>
    <row r="410" spans="2:15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</row>
    <row r="411" spans="2:15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</row>
    <row r="412" spans="2:15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</row>
    <row r="413" spans="2:15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</row>
    <row r="414" spans="2:15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</row>
    <row r="415" spans="2:15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</row>
    <row r="416" spans="2:15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</row>
    <row r="417" spans="2:15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</row>
    <row r="418" spans="2:15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</row>
    <row r="419" spans="2:15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</row>
    <row r="420" spans="2:15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</row>
    <row r="421" spans="2:15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</row>
    <row r="422" spans="2:15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</row>
    <row r="423" spans="2:15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</row>
    <row r="424" spans="2:15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</row>
    <row r="425" spans="2:15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</row>
    <row r="426" spans="2:15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</row>
    <row r="427" spans="2:15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</row>
    <row r="428" spans="2:15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</row>
    <row r="429" spans="2:15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</row>
    <row r="430" spans="2:15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</row>
    <row r="431" spans="2:15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</row>
    <row r="432" spans="2:15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</row>
    <row r="433" spans="2:15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</row>
    <row r="434" spans="2:15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</row>
    <row r="435" spans="2:15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</row>
    <row r="436" spans="2:15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</row>
    <row r="437" spans="2:15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</row>
    <row r="438" spans="2:15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</row>
    <row r="439" spans="2:15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</row>
    <row r="440" spans="2:15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</row>
    <row r="441" spans="2:15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</row>
    <row r="442" spans="2:15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</row>
    <row r="443" spans="2:15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</row>
    <row r="444" spans="2:15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</row>
    <row r="445" spans="2:15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</row>
    <row r="446" spans="2:15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</row>
    <row r="447" spans="2:15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</row>
    <row r="448" spans="2:15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</row>
    <row r="449" spans="2:15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</row>
    <row r="450" spans="2:15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</row>
    <row r="451" spans="2:15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</row>
    <row r="452" spans="2:15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</row>
    <row r="453" spans="2:15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</row>
    <row r="454" spans="2:15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</row>
    <row r="455" spans="2:15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</row>
    <row r="456" spans="2:15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</row>
    <row r="457" spans="2:15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</row>
    <row r="458" spans="2:15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</row>
    <row r="459" spans="2:15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</row>
    <row r="460" spans="2:15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</row>
    <row r="461" spans="2:15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</row>
    <row r="462" spans="2:15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</row>
    <row r="463" spans="2:15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</row>
    <row r="464" spans="2:15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</row>
    <row r="465" spans="2:15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</row>
    <row r="466" spans="2:15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</row>
    <row r="467" spans="2:15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</row>
    <row r="468" spans="2:15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</row>
    <row r="469" spans="2:15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</row>
    <row r="470" spans="2:15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</row>
    <row r="471" spans="2:15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</row>
    <row r="472" spans="2:15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</row>
    <row r="473" spans="2:15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</row>
    <row r="474" spans="2:15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</row>
    <row r="475" spans="2:15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</row>
    <row r="476" spans="2:15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</row>
    <row r="477" spans="2:15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</row>
    <row r="478" spans="2:15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</row>
    <row r="479" spans="2:15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</row>
    <row r="480" spans="2:15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</row>
    <row r="481" spans="2:15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</row>
    <row r="482" spans="2:15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</row>
    <row r="483" spans="2:15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</row>
    <row r="484" spans="2:15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</row>
    <row r="485" spans="2:15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</row>
    <row r="486" spans="2:15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</row>
    <row r="487" spans="2:15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</row>
    <row r="488" spans="2:15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</row>
    <row r="489" spans="2:15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</row>
    <row r="490" spans="2:15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</row>
    <row r="491" spans="2:15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</row>
    <row r="492" spans="2:15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</row>
    <row r="493" spans="2:15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</row>
    <row r="494" spans="2:15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</row>
    <row r="495" spans="2:15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</row>
    <row r="496" spans="2:15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</row>
    <row r="497" spans="2:15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</row>
    <row r="498" spans="2:15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</row>
    <row r="499" spans="2:15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</row>
    <row r="500" spans="2:15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</row>
    <row r="501" spans="2:15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</row>
    <row r="502" spans="2:15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</row>
    <row r="503" spans="2:15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</row>
    <row r="504" spans="2:15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</row>
    <row r="505" spans="2:15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</row>
    <row r="506" spans="2:15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</row>
    <row r="507" spans="2:15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</row>
    <row r="508" spans="2:15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</row>
    <row r="509" spans="2:15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</row>
    <row r="510" spans="2:15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2:15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</row>
    <row r="512" spans="2:15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</row>
    <row r="513" spans="2:15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</row>
    <row r="514" spans="2:15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</row>
    <row r="515" spans="2:15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</row>
    <row r="516" spans="2:15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</row>
    <row r="517" spans="2:15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</row>
    <row r="518" spans="2:15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</row>
    <row r="519" spans="2:15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</row>
    <row r="520" spans="2:15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</row>
    <row r="521" spans="2:15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</row>
    <row r="522" spans="2:15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</row>
    <row r="523" spans="2:15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</row>
    <row r="524" spans="2:15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</row>
    <row r="525" spans="2:15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P1048576 R1:XFD1048576 Q1:Q19 Q21:Q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32.140625" style="2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0.140625" style="1" bestFit="1" customWidth="1"/>
    <col min="8" max="8" width="8.42578125" style="1" bestFit="1" customWidth="1"/>
    <col min="9" max="9" width="6.14062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142</v>
      </c>
      <c r="C1" s="46" t="s" vm="1">
        <v>224</v>
      </c>
    </row>
    <row r="2" spans="2:12">
      <c r="B2" s="46" t="s">
        <v>141</v>
      </c>
      <c r="C2" s="46" t="s">
        <v>225</v>
      </c>
    </row>
    <row r="3" spans="2:12">
      <c r="B3" s="46" t="s">
        <v>143</v>
      </c>
      <c r="C3" s="46" t="s">
        <v>226</v>
      </c>
    </row>
    <row r="4" spans="2:12">
      <c r="B4" s="46" t="s">
        <v>144</v>
      </c>
      <c r="C4" s="46">
        <v>2145</v>
      </c>
    </row>
    <row r="6" spans="2:12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91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200</v>
      </c>
      <c r="H8" s="29" t="s">
        <v>199</v>
      </c>
      <c r="I8" s="29" t="s">
        <v>62</v>
      </c>
      <c r="J8" s="29" t="s">
        <v>59</v>
      </c>
      <c r="K8" s="29" t="s">
        <v>145</v>
      </c>
      <c r="L8" s="65" t="s">
        <v>147</v>
      </c>
    </row>
    <row r="9" spans="2:12" s="3" customFormat="1" ht="25.5">
      <c r="B9" s="14"/>
      <c r="C9" s="15"/>
      <c r="D9" s="15"/>
      <c r="E9" s="15"/>
      <c r="F9" s="15"/>
      <c r="G9" s="15" t="s">
        <v>207</v>
      </c>
      <c r="H9" s="15"/>
      <c r="I9" s="15" t="s">
        <v>203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49</v>
      </c>
      <c r="C11" s="87"/>
      <c r="D11" s="88"/>
      <c r="E11" s="88"/>
      <c r="F11" s="88"/>
      <c r="G11" s="90"/>
      <c r="H11" s="102"/>
      <c r="I11" s="90">
        <v>26.020827505</v>
      </c>
      <c r="J11" s="91"/>
      <c r="K11" s="91">
        <f>IFERROR(I11/$I$11,0)</f>
        <v>1</v>
      </c>
      <c r="L11" s="91">
        <f>I11/'סכום נכסי הקרן'!$C$42</f>
        <v>3.2664151127382931E-5</v>
      </c>
    </row>
    <row r="12" spans="2:12" s="4" customFormat="1" ht="18" customHeight="1">
      <c r="B12" s="114" t="s">
        <v>27</v>
      </c>
      <c r="C12" s="87"/>
      <c r="D12" s="88"/>
      <c r="E12" s="88"/>
      <c r="F12" s="88"/>
      <c r="G12" s="90"/>
      <c r="H12" s="102"/>
      <c r="I12" s="90">
        <v>24.784461921000002</v>
      </c>
      <c r="J12" s="91"/>
      <c r="K12" s="91">
        <f t="shared" ref="K12:K21" si="0">IFERROR(I12/$I$11,0)</f>
        <v>0.95248553937178115</v>
      </c>
      <c r="L12" s="91">
        <f>I12/'סכום נכסי הקרן'!$C$42</f>
        <v>3.1112131604686699E-5</v>
      </c>
    </row>
    <row r="13" spans="2:12">
      <c r="B13" s="85" t="s">
        <v>1941</v>
      </c>
      <c r="C13" s="80"/>
      <c r="D13" s="81"/>
      <c r="E13" s="81"/>
      <c r="F13" s="81"/>
      <c r="G13" s="83"/>
      <c r="H13" s="100"/>
      <c r="I13" s="83">
        <v>24.784461921000002</v>
      </c>
      <c r="J13" s="84"/>
      <c r="K13" s="84">
        <f t="shared" si="0"/>
        <v>0.95248553937178115</v>
      </c>
      <c r="L13" s="84">
        <f>I13/'סכום נכסי הקרן'!$C$42</f>
        <v>3.1112131604686699E-5</v>
      </c>
    </row>
    <row r="14" spans="2:12">
      <c r="B14" s="86" t="s">
        <v>1942</v>
      </c>
      <c r="C14" s="87" t="s">
        <v>1943</v>
      </c>
      <c r="D14" s="88" t="s">
        <v>117</v>
      </c>
      <c r="E14" s="88" t="s">
        <v>596</v>
      </c>
      <c r="F14" s="88" t="s">
        <v>129</v>
      </c>
      <c r="G14" s="90">
        <v>993.33044999999993</v>
      </c>
      <c r="H14" s="102">
        <v>1920</v>
      </c>
      <c r="I14" s="90">
        <v>19.071944640000002</v>
      </c>
      <c r="J14" s="91">
        <v>4.9666522499999994E-4</v>
      </c>
      <c r="K14" s="91">
        <f t="shared" si="0"/>
        <v>0.73294919757395327</v>
      </c>
      <c r="L14" s="91">
        <f>I14/'סכום נכסי הקרן'!$C$42</f>
        <v>2.3941163358249657E-5</v>
      </c>
    </row>
    <row r="15" spans="2:12">
      <c r="B15" s="86" t="s">
        <v>1944</v>
      </c>
      <c r="C15" s="87" t="s">
        <v>1945</v>
      </c>
      <c r="D15" s="88" t="s">
        <v>117</v>
      </c>
      <c r="E15" s="88" t="s">
        <v>153</v>
      </c>
      <c r="F15" s="88" t="s">
        <v>129</v>
      </c>
      <c r="G15" s="90">
        <v>12534.884249999997</v>
      </c>
      <c r="H15" s="102">
        <v>8.9</v>
      </c>
      <c r="I15" s="90">
        <v>1.1156046980000001</v>
      </c>
      <c r="J15" s="91">
        <v>8.3591819609654921E-4</v>
      </c>
      <c r="K15" s="91">
        <f t="shared" si="0"/>
        <v>4.2873528821696101E-2</v>
      </c>
      <c r="L15" s="91">
        <f>I15/'סכום נכסי הקרן'!$C$42</f>
        <v>1.4004274247960891E-6</v>
      </c>
    </row>
    <row r="16" spans="2:12">
      <c r="B16" s="86" t="s">
        <v>1946</v>
      </c>
      <c r="C16" s="87" t="s">
        <v>1947</v>
      </c>
      <c r="D16" s="88" t="s">
        <v>117</v>
      </c>
      <c r="E16" s="88" t="s">
        <v>596</v>
      </c>
      <c r="F16" s="88" t="s">
        <v>129</v>
      </c>
      <c r="G16" s="90">
        <v>7725.9035000000013</v>
      </c>
      <c r="H16" s="102">
        <v>59.5</v>
      </c>
      <c r="I16" s="90">
        <v>4.5969125829999999</v>
      </c>
      <c r="J16" s="91">
        <v>6.3068600000000009E-4</v>
      </c>
      <c r="K16" s="91">
        <f t="shared" si="0"/>
        <v>0.17666281297613176</v>
      </c>
      <c r="L16" s="91">
        <f>I16/'סכום נכסי הקרן'!$C$42</f>
        <v>5.770540821640953E-6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4" t="s">
        <v>42</v>
      </c>
      <c r="C18" s="87"/>
      <c r="D18" s="88"/>
      <c r="E18" s="88"/>
      <c r="F18" s="88"/>
      <c r="G18" s="90"/>
      <c r="H18" s="102"/>
      <c r="I18" s="90">
        <v>1.2363655840000001</v>
      </c>
      <c r="J18" s="91"/>
      <c r="K18" s="91">
        <f t="shared" si="0"/>
        <v>4.7514460628218985E-2</v>
      </c>
      <c r="L18" s="91">
        <f>I18/'סכום נכסי הקרן'!$C$42</f>
        <v>1.5520195226962308E-6</v>
      </c>
    </row>
    <row r="19" spans="2:12">
      <c r="B19" s="85" t="s">
        <v>1948</v>
      </c>
      <c r="C19" s="80"/>
      <c r="D19" s="81"/>
      <c r="E19" s="81"/>
      <c r="F19" s="81"/>
      <c r="G19" s="83"/>
      <c r="H19" s="100"/>
      <c r="I19" s="83">
        <v>1.2363655840000001</v>
      </c>
      <c r="J19" s="84"/>
      <c r="K19" s="84">
        <f t="shared" si="0"/>
        <v>4.7514460628218985E-2</v>
      </c>
      <c r="L19" s="84">
        <f>I19/'סכום נכסי הקרן'!$C$42</f>
        <v>1.5520195226962308E-6</v>
      </c>
    </row>
    <row r="20" spans="2:12">
      <c r="B20" s="86" t="s">
        <v>1949</v>
      </c>
      <c r="C20" s="87" t="s">
        <v>1950</v>
      </c>
      <c r="D20" s="88" t="s">
        <v>1658</v>
      </c>
      <c r="E20" s="88" t="s">
        <v>1006</v>
      </c>
      <c r="F20" s="88" t="s">
        <v>128</v>
      </c>
      <c r="G20" s="90">
        <v>1892.058</v>
      </c>
      <c r="H20" s="102">
        <v>8</v>
      </c>
      <c r="I20" s="90">
        <v>0.53265216799999993</v>
      </c>
      <c r="J20" s="91">
        <v>5.6648443113772458E-5</v>
      </c>
      <c r="K20" s="91">
        <f t="shared" si="0"/>
        <v>2.047022401180934E-2</v>
      </c>
      <c r="L20" s="91">
        <f>I20/'סכום נכסי הקרן'!$C$42</f>
        <v>6.6864249073312313E-7</v>
      </c>
    </row>
    <row r="21" spans="2:12">
      <c r="B21" s="86" t="s">
        <v>1951</v>
      </c>
      <c r="C21" s="87" t="s">
        <v>1952</v>
      </c>
      <c r="D21" s="88" t="s">
        <v>1673</v>
      </c>
      <c r="E21" s="88" t="s">
        <v>1102</v>
      </c>
      <c r="F21" s="88" t="s">
        <v>128</v>
      </c>
      <c r="G21" s="90">
        <v>499.93848500000001</v>
      </c>
      <c r="H21" s="102">
        <v>40</v>
      </c>
      <c r="I21" s="90">
        <v>0.70371341600000004</v>
      </c>
      <c r="J21" s="91">
        <v>1.976041442687747E-5</v>
      </c>
      <c r="K21" s="91">
        <f t="shared" si="0"/>
        <v>2.7044236616409638E-2</v>
      </c>
      <c r="L21" s="91">
        <f>I21/'סכום נכסי הקרן'!$C$42</f>
        <v>8.8337703196310758E-7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215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109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198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206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3"/>
      <c r="C122" s="93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3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3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3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3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3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3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1"/>
      <c r="C432" s="1"/>
      <c r="D432" s="1"/>
      <c r="E432" s="1"/>
    </row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46" style="2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8" style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142</v>
      </c>
      <c r="C1" s="46" t="s" vm="1">
        <v>224</v>
      </c>
    </row>
    <row r="2" spans="2:13">
      <c r="B2" s="46" t="s">
        <v>141</v>
      </c>
      <c r="C2" s="46" t="s">
        <v>225</v>
      </c>
    </row>
    <row r="3" spans="2:13">
      <c r="B3" s="46" t="s">
        <v>143</v>
      </c>
      <c r="C3" s="46" t="s">
        <v>226</v>
      </c>
    </row>
    <row r="4" spans="2:13">
      <c r="B4" s="46" t="s">
        <v>144</v>
      </c>
      <c r="C4" s="46">
        <v>2145</v>
      </c>
    </row>
    <row r="6" spans="2:13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ht="26.25" customHeight="1">
      <c r="B7" s="135" t="s">
        <v>92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"/>
    </row>
    <row r="8" spans="2:13" s="3" customFormat="1" ht="78.75"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200</v>
      </c>
      <c r="H8" s="29" t="s">
        <v>199</v>
      </c>
      <c r="I8" s="29" t="s">
        <v>62</v>
      </c>
      <c r="J8" s="29" t="s">
        <v>59</v>
      </c>
      <c r="K8" s="29" t="s">
        <v>145</v>
      </c>
      <c r="L8" s="30" t="s">
        <v>147</v>
      </c>
    </row>
    <row r="9" spans="2:13" s="3" customFormat="1">
      <c r="B9" s="14"/>
      <c r="C9" s="29"/>
      <c r="D9" s="29"/>
      <c r="E9" s="29"/>
      <c r="F9" s="29"/>
      <c r="G9" s="15" t="s">
        <v>207</v>
      </c>
      <c r="H9" s="15"/>
      <c r="I9" s="15" t="s">
        <v>203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51</v>
      </c>
      <c r="C11" s="80"/>
      <c r="D11" s="81"/>
      <c r="E11" s="81"/>
      <c r="F11" s="81"/>
      <c r="G11" s="83"/>
      <c r="H11" s="100"/>
      <c r="I11" s="83">
        <v>129.58389757700002</v>
      </c>
      <c r="J11" s="84"/>
      <c r="K11" s="84">
        <f>IFERROR(I11/$I$11,0)</f>
        <v>1</v>
      </c>
      <c r="L11" s="84">
        <f>I11/'סכום נכסי הקרן'!$C$42</f>
        <v>1.626676943043837E-4</v>
      </c>
    </row>
    <row r="12" spans="2:13">
      <c r="B12" s="114" t="s">
        <v>194</v>
      </c>
      <c r="C12" s="87"/>
      <c r="D12" s="88"/>
      <c r="E12" s="88"/>
      <c r="F12" s="88"/>
      <c r="G12" s="90"/>
      <c r="H12" s="102"/>
      <c r="I12" s="90">
        <v>103.951306272</v>
      </c>
      <c r="J12" s="91"/>
      <c r="K12" s="91">
        <f t="shared" ref="K12:K24" si="0">IFERROR(I12/$I$11,0)</f>
        <v>0.80219308274958401</v>
      </c>
      <c r="L12" s="91">
        <f>I12/'סכום נכסי הקרן'!$C$42</f>
        <v>1.3049089915780049E-4</v>
      </c>
    </row>
    <row r="13" spans="2:13">
      <c r="B13" s="85" t="s">
        <v>187</v>
      </c>
      <c r="C13" s="80"/>
      <c r="D13" s="81"/>
      <c r="E13" s="81"/>
      <c r="F13" s="81"/>
      <c r="G13" s="83"/>
      <c r="H13" s="100"/>
      <c r="I13" s="83">
        <v>103.951306272</v>
      </c>
      <c r="J13" s="84"/>
      <c r="K13" s="84">
        <f t="shared" si="0"/>
        <v>0.80219308274958401</v>
      </c>
      <c r="L13" s="84">
        <f>I13/'סכום נכסי הקרן'!$C$42</f>
        <v>1.3049089915780049E-4</v>
      </c>
    </row>
    <row r="14" spans="2:13">
      <c r="B14" s="86" t="s">
        <v>1953</v>
      </c>
      <c r="C14" s="87" t="s">
        <v>1954</v>
      </c>
      <c r="D14" s="88" t="s">
        <v>117</v>
      </c>
      <c r="E14" s="88" t="s">
        <v>677</v>
      </c>
      <c r="F14" s="88" t="s">
        <v>129</v>
      </c>
      <c r="G14" s="90">
        <v>6.8587099999999994</v>
      </c>
      <c r="H14" s="102">
        <v>287800</v>
      </c>
      <c r="I14" s="90">
        <v>19.7393681</v>
      </c>
      <c r="J14" s="91"/>
      <c r="K14" s="91">
        <f t="shared" si="0"/>
        <v>0.15232886546162633</v>
      </c>
      <c r="L14" s="91">
        <f>I14/'סכום נכסי הקרן'!$C$42</f>
        <v>2.477898532064542E-5</v>
      </c>
    </row>
    <row r="15" spans="2:13">
      <c r="B15" s="86" t="s">
        <v>1955</v>
      </c>
      <c r="C15" s="87" t="s">
        <v>1956</v>
      </c>
      <c r="D15" s="88" t="s">
        <v>117</v>
      </c>
      <c r="E15" s="88" t="s">
        <v>677</v>
      </c>
      <c r="F15" s="88" t="s">
        <v>129</v>
      </c>
      <c r="G15" s="90">
        <v>28.727747000000001</v>
      </c>
      <c r="H15" s="102">
        <v>768200</v>
      </c>
      <c r="I15" s="90">
        <v>220.68655475899999</v>
      </c>
      <c r="J15" s="91"/>
      <c r="K15" s="91">
        <f t="shared" si="0"/>
        <v>1.7030399523819377</v>
      </c>
      <c r="L15" s="91">
        <f>I15/'סכום נכסי הקרן'!$C$42</f>
        <v>2.7702958236221719E-4</v>
      </c>
    </row>
    <row r="16" spans="2:13">
      <c r="B16" s="86" t="s">
        <v>1957</v>
      </c>
      <c r="C16" s="87" t="s">
        <v>1958</v>
      </c>
      <c r="D16" s="88" t="s">
        <v>117</v>
      </c>
      <c r="E16" s="88" t="s">
        <v>677</v>
      </c>
      <c r="F16" s="88" t="s">
        <v>129</v>
      </c>
      <c r="G16" s="90">
        <v>-28.727747000000001</v>
      </c>
      <c r="H16" s="102">
        <v>1E-4</v>
      </c>
      <c r="I16" s="90">
        <v>-3.1999999999999995E-8</v>
      </c>
      <c r="J16" s="91"/>
      <c r="K16" s="91">
        <f t="shared" si="0"/>
        <v>-2.4694426235316225E-10</v>
      </c>
      <c r="L16" s="91">
        <f>I16/'סכום נכסי הקרן'!$C$42</f>
        <v>-4.0169853778685719E-14</v>
      </c>
    </row>
    <row r="17" spans="2:12">
      <c r="B17" s="86" t="s">
        <v>1959</v>
      </c>
      <c r="C17" s="87" t="s">
        <v>1960</v>
      </c>
      <c r="D17" s="88" t="s">
        <v>117</v>
      </c>
      <c r="E17" s="88" t="s">
        <v>677</v>
      </c>
      <c r="F17" s="88" t="s">
        <v>129</v>
      </c>
      <c r="G17" s="90">
        <v>-6.8587099999999994</v>
      </c>
      <c r="H17" s="102">
        <v>1989800</v>
      </c>
      <c r="I17" s="90">
        <v>-136.47461655499998</v>
      </c>
      <c r="J17" s="91"/>
      <c r="K17" s="91">
        <f t="shared" si="0"/>
        <v>-1.0531757348470356</v>
      </c>
      <c r="L17" s="91">
        <f>I17/'סכום נכסי הקרן'!$C$42</f>
        <v>-1.7131766848489224E-4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4" t="s">
        <v>193</v>
      </c>
      <c r="C19" s="87"/>
      <c r="D19" s="88"/>
      <c r="E19" s="88"/>
      <c r="F19" s="88"/>
      <c r="G19" s="90"/>
      <c r="H19" s="102"/>
      <c r="I19" s="90">
        <v>25.63259130500002</v>
      </c>
      <c r="J19" s="91"/>
      <c r="K19" s="91">
        <f t="shared" si="0"/>
        <v>0.19780691725041596</v>
      </c>
      <c r="L19" s="91">
        <f>I19/'סכום נכסי הקרן'!$C$42</f>
        <v>3.2176795146583185E-5</v>
      </c>
    </row>
    <row r="20" spans="2:12">
      <c r="B20" s="85" t="s">
        <v>187</v>
      </c>
      <c r="C20" s="80"/>
      <c r="D20" s="81"/>
      <c r="E20" s="81"/>
      <c r="F20" s="81"/>
      <c r="G20" s="83"/>
      <c r="H20" s="100"/>
      <c r="I20" s="83">
        <v>25.63259130500002</v>
      </c>
      <c r="J20" s="84"/>
      <c r="K20" s="84">
        <f t="shared" si="0"/>
        <v>0.19780691725041596</v>
      </c>
      <c r="L20" s="84">
        <f>I20/'סכום נכסי הקרן'!$C$42</f>
        <v>3.2176795146583185E-5</v>
      </c>
    </row>
    <row r="21" spans="2:12">
      <c r="B21" s="86" t="s">
        <v>1961</v>
      </c>
      <c r="C21" s="87" t="s">
        <v>1961</v>
      </c>
      <c r="D21" s="88" t="s">
        <v>29</v>
      </c>
      <c r="E21" s="88" t="s">
        <v>677</v>
      </c>
      <c r="F21" s="88" t="s">
        <v>128</v>
      </c>
      <c r="G21" s="90">
        <v>97.120740000000012</v>
      </c>
      <c r="H21" s="102">
        <v>262</v>
      </c>
      <c r="I21" s="90">
        <v>89.543185624000003</v>
      </c>
      <c r="J21" s="91"/>
      <c r="K21" s="91">
        <f t="shared" si="0"/>
        <v>0.69100549758346763</v>
      </c>
      <c r="L21" s="91">
        <f>I21/'סכום נכסי הקרן'!$C$42</f>
        <v>1.1240427104355605E-4</v>
      </c>
    </row>
    <row r="22" spans="2:12">
      <c r="B22" s="86" t="s">
        <v>1962</v>
      </c>
      <c r="C22" s="87" t="s">
        <v>1962</v>
      </c>
      <c r="D22" s="88" t="s">
        <v>29</v>
      </c>
      <c r="E22" s="88" t="s">
        <v>677</v>
      </c>
      <c r="F22" s="88" t="s">
        <v>128</v>
      </c>
      <c r="G22" s="90">
        <v>-97.120740000000012</v>
      </c>
      <c r="H22" s="102">
        <v>71</v>
      </c>
      <c r="I22" s="90">
        <v>-24.265519767999997</v>
      </c>
      <c r="J22" s="91"/>
      <c r="K22" s="91">
        <f t="shared" si="0"/>
        <v>-0.18725721499140113</v>
      </c>
      <c r="L22" s="91">
        <f>I22/'סכום נכסי הקרן'!$C$42</f>
        <v>-3.0460699404511496E-5</v>
      </c>
    </row>
    <row r="23" spans="2:12">
      <c r="B23" s="86" t="s">
        <v>1963</v>
      </c>
      <c r="C23" s="87" t="s">
        <v>1963</v>
      </c>
      <c r="D23" s="88" t="s">
        <v>29</v>
      </c>
      <c r="E23" s="88" t="s">
        <v>677</v>
      </c>
      <c r="F23" s="88" t="s">
        <v>128</v>
      </c>
      <c r="G23" s="90">
        <v>97.120740000000012</v>
      </c>
      <c r="H23" s="102">
        <v>105</v>
      </c>
      <c r="I23" s="90">
        <v>35.885627826000004</v>
      </c>
      <c r="J23" s="91"/>
      <c r="K23" s="91">
        <f t="shared" si="0"/>
        <v>0.27692968414286517</v>
      </c>
      <c r="L23" s="91">
        <f>I23/'סכום נכסי הקרן'!$C$42</f>
        <v>4.5047513203961123E-5</v>
      </c>
    </row>
    <row r="24" spans="2:12">
      <c r="B24" s="86" t="s">
        <v>1964</v>
      </c>
      <c r="C24" s="87" t="s">
        <v>1964</v>
      </c>
      <c r="D24" s="88" t="s">
        <v>29</v>
      </c>
      <c r="E24" s="88" t="s">
        <v>677</v>
      </c>
      <c r="F24" s="88" t="s">
        <v>128</v>
      </c>
      <c r="G24" s="90">
        <v>-97.120740000000012</v>
      </c>
      <c r="H24" s="102">
        <v>221</v>
      </c>
      <c r="I24" s="90">
        <v>-75.530702376999997</v>
      </c>
      <c r="J24" s="91"/>
      <c r="K24" s="91">
        <f t="shared" si="0"/>
        <v>-0.58287104948451574</v>
      </c>
      <c r="L24" s="91">
        <f>I24/'סכום נכסי הקרן'!$C$42</f>
        <v>-9.4814289696422508E-5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215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109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198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206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</row>
    <row r="572" spans="2:12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</row>
    <row r="573" spans="2:12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</row>
    <row r="574" spans="2:12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</row>
    <row r="575" spans="2:12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</row>
    <row r="576" spans="2:12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</row>
    <row r="577" spans="2:12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</row>
    <row r="578" spans="2:12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</row>
    <row r="579" spans="2:12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</row>
    <row r="580" spans="2:12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</row>
    <row r="581" spans="2:12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</row>
    <row r="582" spans="2:12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</row>
    <row r="583" spans="2:12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</row>
    <row r="584" spans="2:12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</row>
    <row r="585" spans="2:12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</row>
    <row r="586" spans="2:12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</row>
    <row r="587" spans="2:12">
      <c r="B587" s="1"/>
      <c r="C587" s="1"/>
      <c r="D587" s="1"/>
      <c r="E587" s="1"/>
    </row>
    <row r="588" spans="2:12">
      <c r="B588" s="1"/>
      <c r="C588" s="1"/>
      <c r="D588" s="1"/>
      <c r="E588" s="1"/>
    </row>
    <row r="589" spans="2:12">
      <c r="B589" s="1"/>
      <c r="C589" s="1"/>
      <c r="D589" s="1"/>
      <c r="E589" s="1"/>
    </row>
    <row r="590" spans="2:12">
      <c r="B590" s="1"/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34" style="2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9.71093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142</v>
      </c>
      <c r="C1" s="46" t="s" vm="1">
        <v>224</v>
      </c>
    </row>
    <row r="2" spans="1:11">
      <c r="B2" s="46" t="s">
        <v>141</v>
      </c>
      <c r="C2" s="46" t="s">
        <v>225</v>
      </c>
    </row>
    <row r="3" spans="1:11">
      <c r="B3" s="46" t="s">
        <v>143</v>
      </c>
      <c r="C3" s="46" t="s">
        <v>226</v>
      </c>
    </row>
    <row r="4" spans="1:11">
      <c r="B4" s="46" t="s">
        <v>144</v>
      </c>
      <c r="C4" s="46">
        <v>2145</v>
      </c>
    </row>
    <row r="6" spans="1:11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1:11" ht="26.25" customHeight="1">
      <c r="B7" s="135" t="s">
        <v>93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1:11" s="3" customFormat="1" ht="78.75">
      <c r="A8" s="2"/>
      <c r="B8" s="21" t="s">
        <v>113</v>
      </c>
      <c r="C8" s="29" t="s">
        <v>46</v>
      </c>
      <c r="D8" s="29" t="s">
        <v>116</v>
      </c>
      <c r="E8" s="29" t="s">
        <v>66</v>
      </c>
      <c r="F8" s="29" t="s">
        <v>100</v>
      </c>
      <c r="G8" s="29" t="s">
        <v>200</v>
      </c>
      <c r="H8" s="29" t="s">
        <v>199</v>
      </c>
      <c r="I8" s="29" t="s">
        <v>62</v>
      </c>
      <c r="J8" s="29" t="s">
        <v>145</v>
      </c>
      <c r="K8" s="30" t="s">
        <v>147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207</v>
      </c>
      <c r="H9" s="15"/>
      <c r="I9" s="15" t="s">
        <v>203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50</v>
      </c>
      <c r="C11" s="87"/>
      <c r="D11" s="88"/>
      <c r="E11" s="88"/>
      <c r="F11" s="88"/>
      <c r="G11" s="90"/>
      <c r="H11" s="102"/>
      <c r="I11" s="90">
        <v>-2441.4296776579999</v>
      </c>
      <c r="J11" s="91">
        <f>IFERROR(I11/$I$11,0)</f>
        <v>1</v>
      </c>
      <c r="K11" s="91">
        <f>I11/'סכום נכסי הקרן'!$C$42</f>
        <v>-3.0647460363270526E-3</v>
      </c>
    </row>
    <row r="12" spans="1:11">
      <c r="B12" s="114" t="s">
        <v>196</v>
      </c>
      <c r="C12" s="87"/>
      <c r="D12" s="88"/>
      <c r="E12" s="88"/>
      <c r="F12" s="88"/>
      <c r="G12" s="90"/>
      <c r="H12" s="102"/>
      <c r="I12" s="90">
        <v>-2441.4296776579999</v>
      </c>
      <c r="J12" s="91">
        <f t="shared" ref="J12:J18" si="0">IFERROR(I12/$I$11,0)</f>
        <v>1</v>
      </c>
      <c r="K12" s="91">
        <f>I12/'סכום נכסי הקרן'!$C$42</f>
        <v>-3.0647460363270526E-3</v>
      </c>
    </row>
    <row r="13" spans="1:11">
      <c r="B13" s="92" t="s">
        <v>1965</v>
      </c>
      <c r="C13" s="87" t="s">
        <v>1966</v>
      </c>
      <c r="D13" s="88" t="s">
        <v>29</v>
      </c>
      <c r="E13" s="88" t="s">
        <v>677</v>
      </c>
      <c r="F13" s="88" t="s">
        <v>128</v>
      </c>
      <c r="G13" s="90">
        <v>19.453284</v>
      </c>
      <c r="H13" s="102">
        <v>95940</v>
      </c>
      <c r="I13" s="90">
        <v>-76.589495752999994</v>
      </c>
      <c r="J13" s="91">
        <f t="shared" si="0"/>
        <v>3.1370756427631499E-2</v>
      </c>
      <c r="K13" s="91">
        <f>I13/'סכום נכסי הקרן'!$C$42</f>
        <v>-9.6143401418165043E-5</v>
      </c>
    </row>
    <row r="14" spans="1:11">
      <c r="B14" s="92" t="s">
        <v>1967</v>
      </c>
      <c r="C14" s="87" t="s">
        <v>1968</v>
      </c>
      <c r="D14" s="88" t="s">
        <v>29</v>
      </c>
      <c r="E14" s="88" t="s">
        <v>677</v>
      </c>
      <c r="F14" s="88" t="s">
        <v>128</v>
      </c>
      <c r="G14" s="90">
        <v>3.4477859999999998</v>
      </c>
      <c r="H14" s="102">
        <v>1102225</v>
      </c>
      <c r="I14" s="90">
        <v>-178.989650969</v>
      </c>
      <c r="J14" s="91">
        <f t="shared" si="0"/>
        <v>7.3313457523257491E-2</v>
      </c>
      <c r="K14" s="91">
        <f>I14/'סכום נכסי הקרן'!$C$42</f>
        <v>-2.246871283538351E-4</v>
      </c>
    </row>
    <row r="15" spans="1:11">
      <c r="B15" s="92" t="s">
        <v>1969</v>
      </c>
      <c r="C15" s="87" t="s">
        <v>1970</v>
      </c>
      <c r="D15" s="88" t="s">
        <v>29</v>
      </c>
      <c r="E15" s="88" t="s">
        <v>677</v>
      </c>
      <c r="F15" s="88" t="s">
        <v>136</v>
      </c>
      <c r="G15" s="90">
        <v>3.1078640000000002</v>
      </c>
      <c r="H15" s="102">
        <v>116990</v>
      </c>
      <c r="I15" s="90">
        <v>-67.018779727999998</v>
      </c>
      <c r="J15" s="91">
        <f t="shared" si="0"/>
        <v>2.7450628761213951E-2</v>
      </c>
      <c r="K15" s="91">
        <f>I15/'סכום נכסי הקרן'!$C$42</f>
        <v>-8.4129205690615846E-5</v>
      </c>
    </row>
    <row r="16" spans="1:11">
      <c r="B16" s="92" t="s">
        <v>1971</v>
      </c>
      <c r="C16" s="87" t="s">
        <v>1972</v>
      </c>
      <c r="D16" s="88" t="s">
        <v>29</v>
      </c>
      <c r="E16" s="88" t="s">
        <v>677</v>
      </c>
      <c r="F16" s="88" t="s">
        <v>128</v>
      </c>
      <c r="G16" s="90">
        <v>74.970737</v>
      </c>
      <c r="H16" s="102">
        <v>386100</v>
      </c>
      <c r="I16" s="90">
        <v>-1882.072659161</v>
      </c>
      <c r="J16" s="91">
        <f t="shared" si="0"/>
        <v>0.77088956376020767</v>
      </c>
      <c r="K16" s="91">
        <f>I16/'סכום נכסי הקרן'!$C$42</f>
        <v>-2.362580734979987E-3</v>
      </c>
    </row>
    <row r="17" spans="2:11" s="1" customFormat="1">
      <c r="B17" s="92" t="s">
        <v>1973</v>
      </c>
      <c r="C17" s="87" t="s">
        <v>1974</v>
      </c>
      <c r="D17" s="88" t="s">
        <v>29</v>
      </c>
      <c r="E17" s="88" t="s">
        <v>677</v>
      </c>
      <c r="F17" s="88" t="s">
        <v>130</v>
      </c>
      <c r="G17" s="90">
        <v>40.363379999999999</v>
      </c>
      <c r="H17" s="102">
        <v>42410</v>
      </c>
      <c r="I17" s="90">
        <v>-124.98874183100001</v>
      </c>
      <c r="J17" s="91">
        <f t="shared" si="0"/>
        <v>5.1194897389343796E-2</v>
      </c>
      <c r="K17" s="91">
        <f>I17/'סכום נכסי הקרן'!$C$42</f>
        <v>-1.5689935885416159E-4</v>
      </c>
    </row>
    <row r="18" spans="2:11" s="1" customFormat="1">
      <c r="B18" s="92" t="s">
        <v>1975</v>
      </c>
      <c r="C18" s="87" t="s">
        <v>1976</v>
      </c>
      <c r="D18" s="88" t="s">
        <v>29</v>
      </c>
      <c r="E18" s="88" t="s">
        <v>677</v>
      </c>
      <c r="F18" s="88" t="s">
        <v>128</v>
      </c>
      <c r="G18" s="90">
        <v>20.891435999999999</v>
      </c>
      <c r="H18" s="102">
        <v>11828.125</v>
      </c>
      <c r="I18" s="90">
        <v>-111.77035021600001</v>
      </c>
      <c r="J18" s="91">
        <f t="shared" si="0"/>
        <v>4.5780696138345629E-2</v>
      </c>
      <c r="K18" s="91">
        <f>I18/'סכום נכסי הקרן'!$C$42</f>
        <v>-1.4030620703028797E-4</v>
      </c>
    </row>
    <row r="19" spans="2:11" s="1" customFormat="1">
      <c r="B19" s="102"/>
      <c r="C19" s="102"/>
      <c r="D19" s="102"/>
      <c r="E19" s="102"/>
      <c r="F19" s="102"/>
      <c r="G19" s="102"/>
      <c r="H19" s="102"/>
      <c r="I19" s="90"/>
      <c r="J19" s="91"/>
      <c r="K19" s="91"/>
    </row>
    <row r="20" spans="2:11" s="1" customFormat="1">
      <c r="B20" s="114"/>
      <c r="C20" s="87"/>
      <c r="D20" s="87"/>
      <c r="E20" s="87"/>
      <c r="F20" s="87"/>
      <c r="G20" s="90"/>
      <c r="H20" s="102"/>
      <c r="I20" s="87"/>
      <c r="J20" s="91"/>
      <c r="K20" s="87"/>
    </row>
    <row r="21" spans="2:11" s="1" customFormat="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 s="1" customFormat="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 s="1" customFormat="1">
      <c r="B23" s="109" t="s">
        <v>215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 s="1" customFormat="1">
      <c r="B24" s="109" t="s">
        <v>109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 s="1" customFormat="1">
      <c r="B25" s="109" t="s">
        <v>198</v>
      </c>
      <c r="C25" s="87"/>
      <c r="D25" s="87"/>
      <c r="E25" s="87"/>
      <c r="F25" s="87"/>
      <c r="G25" s="87"/>
      <c r="H25" s="87"/>
      <c r="I25" s="87"/>
      <c r="J25" s="87"/>
      <c r="K25" s="87"/>
    </row>
    <row r="26" spans="2:11" s="1" customFormat="1">
      <c r="B26" s="109" t="s">
        <v>206</v>
      </c>
      <c r="C26" s="87"/>
      <c r="D26" s="87"/>
      <c r="E26" s="87"/>
      <c r="F26" s="87"/>
      <c r="G26" s="87"/>
      <c r="H26" s="87"/>
      <c r="I26" s="87"/>
      <c r="J26" s="87"/>
      <c r="K26" s="87"/>
    </row>
    <row r="27" spans="2:11" s="1" customFormat="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 s="1" customFormat="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 s="1" customFormat="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 s="1" customFormat="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 s="1" customFormat="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 s="1" customFormat="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 s="1" customFormat="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 s="1" customFormat="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 s="1" customFormat="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 s="1" customFormat="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 s="1" customFormat="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 s="1" customFormat="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 s="1" customFormat="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 s="1" customFormat="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 s="1" customFormat="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 s="1" customFormat="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 s="1" customFormat="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 s="1" customFormat="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 s="1" customFormat="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 s="1" customFormat="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 s="1" customFormat="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 s="1" customFormat="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 s="1" customFormat="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 s="1" customFormat="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 s="1" customFormat="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 s="1" customFormat="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 s="1" customFormat="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 s="1" customFormat="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 s="1" customFormat="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 s="1" customFormat="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 s="1" customFormat="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 s="1" customFormat="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 s="1" customFormat="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 s="1" customFormat="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 s="1" customFormat="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 s="1" customFormat="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 s="1" customFormat="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 s="1" customFormat="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 s="1" customFormat="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 s="1" customFormat="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 s="1" customFormat="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 s="1" customFormat="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 s="1" customFormat="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 s="1" customFormat="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 s="1" customFormat="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 s="1" customFormat="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 s="1" customFormat="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 s="1" customFormat="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 s="1" customFormat="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 s="1" customFormat="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 s="1" customFormat="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 s="1" customFormat="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 s="1" customFormat="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 s="1" customFormat="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 s="1" customFormat="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 s="1" customFormat="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 s="1" customFormat="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 s="1" customFormat="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 s="1" customFormat="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 s="1" customFormat="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 s="1" customFormat="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 s="1" customFormat="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 s="1" customFormat="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 s="1" customFormat="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 s="1" customFormat="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 s="1" customFormat="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 s="1" customFormat="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 s="1" customFormat="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 s="1" customFormat="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 s="1" customFormat="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 s="1" customFormat="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 s="1" customFormat="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 s="1" customFormat="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 s="1" customFormat="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 s="1" customFormat="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 s="1" customFormat="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 s="1" customFormat="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 s="1" customFormat="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 s="1" customFormat="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 s="1" customFormat="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 s="1" customFormat="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 s="1" customFormat="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 s="1" customFormat="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 s="1" customFormat="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 s="1" customFormat="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 s="1" customFormat="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 s="1" customFormat="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 s="1" customFormat="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 s="1" customFormat="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 s="1" customFormat="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 s="1" customFormat="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 s="1" customFormat="1">
      <c r="B118" s="87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2:11" s="1" customFormat="1">
      <c r="B119" s="87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2:11" s="1" customFormat="1">
      <c r="B120" s="93"/>
      <c r="C120" s="113"/>
      <c r="D120" s="113"/>
      <c r="E120" s="113"/>
      <c r="F120" s="113"/>
      <c r="G120" s="113"/>
      <c r="H120" s="113"/>
      <c r="I120" s="94"/>
      <c r="J120" s="94"/>
      <c r="K120" s="113"/>
    </row>
    <row r="121" spans="2:11" s="1" customFormat="1">
      <c r="B121" s="93"/>
      <c r="C121" s="113"/>
      <c r="D121" s="113"/>
      <c r="E121" s="113"/>
      <c r="F121" s="113"/>
      <c r="G121" s="113"/>
      <c r="H121" s="113"/>
      <c r="I121" s="94"/>
      <c r="J121" s="94"/>
      <c r="K121" s="113"/>
    </row>
    <row r="122" spans="2:11" s="1" customFormat="1">
      <c r="B122" s="93"/>
      <c r="C122" s="113"/>
      <c r="D122" s="113"/>
      <c r="E122" s="113"/>
      <c r="F122" s="113"/>
      <c r="G122" s="113"/>
      <c r="H122" s="113"/>
      <c r="I122" s="94"/>
      <c r="J122" s="94"/>
      <c r="K122" s="113"/>
    </row>
    <row r="123" spans="2:11" s="1" customFormat="1">
      <c r="B123" s="93"/>
      <c r="C123" s="113"/>
      <c r="D123" s="113"/>
      <c r="E123" s="113"/>
      <c r="F123" s="113"/>
      <c r="G123" s="113"/>
      <c r="H123" s="113"/>
      <c r="I123" s="94"/>
      <c r="J123" s="94"/>
      <c r="K123" s="113"/>
    </row>
    <row r="124" spans="2:11" s="1" customFormat="1">
      <c r="B124" s="93"/>
      <c r="C124" s="113"/>
      <c r="D124" s="113"/>
      <c r="E124" s="113"/>
      <c r="F124" s="113"/>
      <c r="G124" s="113"/>
      <c r="H124" s="113"/>
      <c r="I124" s="94"/>
      <c r="J124" s="94"/>
      <c r="K124" s="113"/>
    </row>
    <row r="125" spans="2:11" s="1" customFormat="1">
      <c r="B125" s="93"/>
      <c r="C125" s="113"/>
      <c r="D125" s="113"/>
      <c r="E125" s="113"/>
      <c r="F125" s="113"/>
      <c r="G125" s="113"/>
      <c r="H125" s="113"/>
      <c r="I125" s="94"/>
      <c r="J125" s="94"/>
      <c r="K125" s="113"/>
    </row>
    <row r="126" spans="2:11" s="1" customFormat="1">
      <c r="B126" s="93"/>
      <c r="C126" s="113"/>
      <c r="D126" s="113"/>
      <c r="E126" s="113"/>
      <c r="F126" s="113"/>
      <c r="G126" s="113"/>
      <c r="H126" s="113"/>
      <c r="I126" s="94"/>
      <c r="J126" s="94"/>
      <c r="K126" s="113"/>
    </row>
    <row r="127" spans="2:11" s="1" customFormat="1">
      <c r="B127" s="93"/>
      <c r="C127" s="113"/>
      <c r="D127" s="113"/>
      <c r="E127" s="113"/>
      <c r="F127" s="113"/>
      <c r="G127" s="113"/>
      <c r="H127" s="113"/>
      <c r="I127" s="94"/>
      <c r="J127" s="94"/>
      <c r="K127" s="113"/>
    </row>
    <row r="128" spans="2:11" s="1" customFormat="1">
      <c r="B128" s="93"/>
      <c r="C128" s="113"/>
      <c r="D128" s="113"/>
      <c r="E128" s="113"/>
      <c r="F128" s="113"/>
      <c r="G128" s="113"/>
      <c r="H128" s="113"/>
      <c r="I128" s="94"/>
      <c r="J128" s="94"/>
      <c r="K128" s="113"/>
    </row>
    <row r="129" spans="2:11" s="1" customFormat="1">
      <c r="B129" s="94"/>
      <c r="C129" s="113"/>
      <c r="D129" s="113"/>
      <c r="E129" s="113"/>
      <c r="F129" s="113"/>
      <c r="G129" s="113"/>
      <c r="H129" s="113"/>
      <c r="I129" s="94"/>
      <c r="J129" s="94"/>
      <c r="K129" s="94"/>
    </row>
    <row r="130" spans="2:11" s="1" customFormat="1">
      <c r="B130" s="94"/>
      <c r="C130" s="113"/>
      <c r="D130" s="113"/>
      <c r="E130" s="113"/>
      <c r="F130" s="113"/>
      <c r="G130" s="113"/>
      <c r="H130" s="113"/>
      <c r="I130" s="94"/>
      <c r="J130" s="94"/>
      <c r="K130" s="94"/>
    </row>
    <row r="131" spans="2:11" s="1" customFormat="1">
      <c r="B131" s="94"/>
      <c r="C131" s="113"/>
      <c r="D131" s="113"/>
      <c r="E131" s="113"/>
      <c r="F131" s="113"/>
      <c r="G131" s="113"/>
      <c r="H131" s="113"/>
      <c r="I131" s="94"/>
      <c r="J131" s="94"/>
      <c r="K131" s="94"/>
    </row>
    <row r="132" spans="2:11" s="1" customFormat="1">
      <c r="B132" s="94"/>
      <c r="C132" s="113"/>
      <c r="D132" s="113"/>
      <c r="E132" s="113"/>
      <c r="F132" s="113"/>
      <c r="G132" s="113"/>
      <c r="H132" s="113"/>
      <c r="I132" s="94"/>
      <c r="J132" s="94"/>
      <c r="K132" s="94"/>
    </row>
    <row r="133" spans="2:11" s="1" customFormat="1">
      <c r="B133" s="94"/>
      <c r="C133" s="113"/>
      <c r="D133" s="113"/>
      <c r="E133" s="113"/>
      <c r="F133" s="113"/>
      <c r="G133" s="113"/>
      <c r="H133" s="113"/>
      <c r="I133" s="94"/>
      <c r="J133" s="94"/>
      <c r="K133" s="94"/>
    </row>
    <row r="134" spans="2:11" s="1" customFormat="1">
      <c r="B134" s="94"/>
      <c r="C134" s="113"/>
      <c r="D134" s="113"/>
      <c r="E134" s="113"/>
      <c r="F134" s="113"/>
      <c r="G134" s="113"/>
      <c r="H134" s="113"/>
      <c r="I134" s="94"/>
      <c r="J134" s="94"/>
      <c r="K134" s="94"/>
    </row>
    <row r="135" spans="2:11" s="1" customFormat="1">
      <c r="B135" s="94"/>
      <c r="C135" s="113"/>
      <c r="D135" s="113"/>
      <c r="E135" s="113"/>
      <c r="F135" s="113"/>
      <c r="G135" s="113"/>
      <c r="H135" s="113"/>
      <c r="I135" s="94"/>
      <c r="J135" s="94"/>
      <c r="K135" s="94"/>
    </row>
    <row r="136" spans="2:11" s="1" customFormat="1">
      <c r="B136" s="94"/>
      <c r="C136" s="113"/>
      <c r="D136" s="113"/>
      <c r="E136" s="113"/>
      <c r="F136" s="113"/>
      <c r="G136" s="113"/>
      <c r="H136" s="113"/>
      <c r="I136" s="94"/>
      <c r="J136" s="94"/>
      <c r="K136" s="94"/>
    </row>
    <row r="137" spans="2:11" s="1" customFormat="1">
      <c r="B137" s="94"/>
      <c r="C137" s="113"/>
      <c r="D137" s="113"/>
      <c r="E137" s="113"/>
      <c r="F137" s="113"/>
      <c r="G137" s="113"/>
      <c r="H137" s="113"/>
      <c r="I137" s="94"/>
      <c r="J137" s="94"/>
      <c r="K137" s="94"/>
    </row>
    <row r="138" spans="2:11" s="1" customFormat="1">
      <c r="B138" s="94"/>
      <c r="C138" s="113"/>
      <c r="D138" s="113"/>
      <c r="E138" s="113"/>
      <c r="F138" s="113"/>
      <c r="G138" s="113"/>
      <c r="H138" s="113"/>
      <c r="I138" s="94"/>
      <c r="J138" s="94"/>
      <c r="K138" s="94"/>
    </row>
    <row r="139" spans="2:11" s="1" customFormat="1">
      <c r="B139" s="94"/>
      <c r="C139" s="113"/>
      <c r="D139" s="113"/>
      <c r="E139" s="113"/>
      <c r="F139" s="113"/>
      <c r="G139" s="113"/>
      <c r="H139" s="113"/>
      <c r="I139" s="94"/>
      <c r="J139" s="94"/>
      <c r="K139" s="94"/>
    </row>
    <row r="140" spans="2:11" s="1" customFormat="1">
      <c r="B140" s="94"/>
      <c r="C140" s="113"/>
      <c r="D140" s="113"/>
      <c r="E140" s="113"/>
      <c r="F140" s="113"/>
      <c r="G140" s="113"/>
      <c r="H140" s="113"/>
      <c r="I140" s="94"/>
      <c r="J140" s="94"/>
      <c r="K140" s="94"/>
    </row>
    <row r="141" spans="2:11" s="1" customFormat="1">
      <c r="B141" s="94"/>
      <c r="C141" s="113"/>
      <c r="D141" s="113"/>
      <c r="E141" s="113"/>
      <c r="F141" s="113"/>
      <c r="G141" s="113"/>
      <c r="H141" s="113"/>
      <c r="I141" s="94"/>
      <c r="J141" s="94"/>
      <c r="K141" s="94"/>
    </row>
    <row r="142" spans="2:11" s="1" customFormat="1">
      <c r="B142" s="94"/>
      <c r="C142" s="113"/>
      <c r="D142" s="113"/>
      <c r="E142" s="113"/>
      <c r="F142" s="113"/>
      <c r="G142" s="113"/>
      <c r="H142" s="113"/>
      <c r="I142" s="94"/>
      <c r="J142" s="94"/>
      <c r="K142" s="94"/>
    </row>
    <row r="143" spans="2:11" s="1" customFormat="1">
      <c r="B143" s="94"/>
      <c r="C143" s="113"/>
      <c r="D143" s="113"/>
      <c r="E143" s="113"/>
      <c r="F143" s="113"/>
      <c r="G143" s="113"/>
      <c r="H143" s="113"/>
      <c r="I143" s="94"/>
      <c r="J143" s="94"/>
      <c r="K143" s="94"/>
    </row>
    <row r="144" spans="2:11" s="1" customFormat="1">
      <c r="B144" s="94"/>
      <c r="C144" s="113"/>
      <c r="D144" s="113"/>
      <c r="E144" s="113"/>
      <c r="F144" s="113"/>
      <c r="G144" s="113"/>
      <c r="H144" s="113"/>
      <c r="I144" s="94"/>
      <c r="J144" s="94"/>
      <c r="K144" s="94"/>
    </row>
    <row r="145" spans="2:11" s="1" customFormat="1">
      <c r="B145" s="94"/>
      <c r="C145" s="113"/>
      <c r="D145" s="113"/>
      <c r="E145" s="113"/>
      <c r="F145" s="113"/>
      <c r="G145" s="113"/>
      <c r="H145" s="113"/>
      <c r="I145" s="94"/>
      <c r="J145" s="94"/>
      <c r="K145" s="94"/>
    </row>
    <row r="146" spans="2:11" s="1" customFormat="1">
      <c r="B146" s="94"/>
      <c r="C146" s="113"/>
      <c r="D146" s="113"/>
      <c r="E146" s="113"/>
      <c r="F146" s="113"/>
      <c r="G146" s="113"/>
      <c r="H146" s="113"/>
      <c r="I146" s="94"/>
      <c r="J146" s="94"/>
      <c r="K146" s="94"/>
    </row>
    <row r="147" spans="2:11" s="1" customFormat="1">
      <c r="B147" s="94"/>
      <c r="C147" s="113"/>
      <c r="D147" s="113"/>
      <c r="E147" s="113"/>
      <c r="F147" s="113"/>
      <c r="G147" s="113"/>
      <c r="H147" s="113"/>
      <c r="I147" s="94"/>
      <c r="J147" s="94"/>
      <c r="K147" s="94"/>
    </row>
    <row r="148" spans="2:11" s="1" customFormat="1">
      <c r="B148" s="94"/>
      <c r="C148" s="113"/>
      <c r="D148" s="113"/>
      <c r="E148" s="113"/>
      <c r="F148" s="113"/>
      <c r="G148" s="113"/>
      <c r="H148" s="113"/>
      <c r="I148" s="94"/>
      <c r="J148" s="94"/>
      <c r="K148" s="94"/>
    </row>
    <row r="149" spans="2:11" s="1" customFormat="1">
      <c r="B149" s="94"/>
      <c r="C149" s="113"/>
      <c r="D149" s="113"/>
      <c r="E149" s="113"/>
      <c r="F149" s="113"/>
      <c r="G149" s="113"/>
      <c r="H149" s="113"/>
      <c r="I149" s="94"/>
      <c r="J149" s="94"/>
      <c r="K149" s="94"/>
    </row>
    <row r="150" spans="2:11" s="1" customFormat="1">
      <c r="B150" s="94"/>
      <c r="C150" s="113"/>
      <c r="D150" s="113"/>
      <c r="E150" s="113"/>
      <c r="F150" s="113"/>
      <c r="G150" s="113"/>
      <c r="H150" s="113"/>
      <c r="I150" s="94"/>
      <c r="J150" s="94"/>
      <c r="K150" s="94"/>
    </row>
    <row r="151" spans="2:11" s="1" customFormat="1">
      <c r="B151" s="94"/>
      <c r="C151" s="113"/>
      <c r="D151" s="113"/>
      <c r="E151" s="113"/>
      <c r="F151" s="113"/>
      <c r="G151" s="113"/>
      <c r="H151" s="113"/>
      <c r="I151" s="94"/>
      <c r="J151" s="94"/>
      <c r="K151" s="94"/>
    </row>
    <row r="152" spans="2:11" s="1" customFormat="1">
      <c r="B152" s="94"/>
      <c r="C152" s="113"/>
      <c r="D152" s="113"/>
      <c r="E152" s="113"/>
      <c r="F152" s="113"/>
      <c r="G152" s="113"/>
      <c r="H152" s="113"/>
      <c r="I152" s="94"/>
      <c r="J152" s="94"/>
      <c r="K152" s="94"/>
    </row>
    <row r="153" spans="2:11" s="1" customFormat="1">
      <c r="B153" s="94"/>
      <c r="C153" s="113"/>
      <c r="D153" s="113"/>
      <c r="E153" s="113"/>
      <c r="F153" s="113"/>
      <c r="G153" s="113"/>
      <c r="H153" s="113"/>
      <c r="I153" s="94"/>
      <c r="J153" s="94"/>
      <c r="K153" s="94"/>
    </row>
    <row r="154" spans="2:11" s="1" customFormat="1">
      <c r="B154" s="94"/>
      <c r="C154" s="113"/>
      <c r="D154" s="113"/>
      <c r="E154" s="113"/>
      <c r="F154" s="113"/>
      <c r="G154" s="113"/>
      <c r="H154" s="113"/>
      <c r="I154" s="94"/>
      <c r="J154" s="94"/>
      <c r="K154" s="94"/>
    </row>
    <row r="155" spans="2:11" s="1" customFormat="1">
      <c r="B155" s="94"/>
      <c r="C155" s="113"/>
      <c r="D155" s="113"/>
      <c r="E155" s="113"/>
      <c r="F155" s="113"/>
      <c r="G155" s="113"/>
      <c r="H155" s="113"/>
      <c r="I155" s="94"/>
      <c r="J155" s="94"/>
      <c r="K155" s="94"/>
    </row>
    <row r="156" spans="2:11" s="1" customFormat="1">
      <c r="B156" s="94"/>
      <c r="C156" s="113"/>
      <c r="D156" s="113"/>
      <c r="E156" s="113"/>
      <c r="F156" s="113"/>
      <c r="G156" s="113"/>
      <c r="H156" s="113"/>
      <c r="I156" s="94"/>
      <c r="J156" s="94"/>
      <c r="K156" s="94"/>
    </row>
    <row r="157" spans="2:11" s="1" customFormat="1">
      <c r="B157" s="94"/>
      <c r="C157" s="113"/>
      <c r="D157" s="113"/>
      <c r="E157" s="113"/>
      <c r="F157" s="113"/>
      <c r="G157" s="113"/>
      <c r="H157" s="113"/>
      <c r="I157" s="94"/>
      <c r="J157" s="94"/>
      <c r="K157" s="94"/>
    </row>
    <row r="158" spans="2:11" s="1" customFormat="1">
      <c r="B158" s="94"/>
      <c r="C158" s="113"/>
      <c r="D158" s="113"/>
      <c r="E158" s="113"/>
      <c r="F158" s="113"/>
      <c r="G158" s="113"/>
      <c r="H158" s="113"/>
      <c r="I158" s="94"/>
      <c r="J158" s="94"/>
      <c r="K158" s="94"/>
    </row>
    <row r="159" spans="2:11" s="1" customFormat="1">
      <c r="B159" s="94"/>
      <c r="C159" s="113"/>
      <c r="D159" s="113"/>
      <c r="E159" s="113"/>
      <c r="F159" s="113"/>
      <c r="G159" s="113"/>
      <c r="H159" s="113"/>
      <c r="I159" s="94"/>
      <c r="J159" s="94"/>
      <c r="K159" s="94"/>
    </row>
    <row r="160" spans="2:11" s="1" customFormat="1">
      <c r="B160" s="94"/>
      <c r="C160" s="113"/>
      <c r="D160" s="113"/>
      <c r="E160" s="113"/>
      <c r="F160" s="113"/>
      <c r="G160" s="113"/>
      <c r="H160" s="113"/>
      <c r="I160" s="94"/>
      <c r="J160" s="94"/>
      <c r="K160" s="94"/>
    </row>
    <row r="161" spans="2:11" s="1" customFormat="1">
      <c r="B161" s="94"/>
      <c r="C161" s="113"/>
      <c r="D161" s="113"/>
      <c r="E161" s="113"/>
      <c r="F161" s="113"/>
      <c r="G161" s="113"/>
      <c r="H161" s="113"/>
      <c r="I161" s="94"/>
      <c r="J161" s="94"/>
      <c r="K161" s="94"/>
    </row>
    <row r="162" spans="2:11" s="1" customFormat="1">
      <c r="B162" s="94"/>
      <c r="C162" s="113"/>
      <c r="D162" s="113"/>
      <c r="E162" s="113"/>
      <c r="F162" s="113"/>
      <c r="G162" s="113"/>
      <c r="H162" s="113"/>
      <c r="I162" s="94"/>
      <c r="J162" s="94"/>
      <c r="K162" s="94"/>
    </row>
    <row r="163" spans="2:11" s="1" customFormat="1">
      <c r="B163" s="94"/>
      <c r="C163" s="113"/>
      <c r="D163" s="113"/>
      <c r="E163" s="113"/>
      <c r="F163" s="113"/>
      <c r="G163" s="113"/>
      <c r="H163" s="113"/>
      <c r="I163" s="94"/>
      <c r="J163" s="94"/>
      <c r="K163" s="94"/>
    </row>
    <row r="164" spans="2:11" s="1" customFormat="1">
      <c r="B164" s="94"/>
      <c r="C164" s="113"/>
      <c r="D164" s="113"/>
      <c r="E164" s="113"/>
      <c r="F164" s="113"/>
      <c r="G164" s="113"/>
      <c r="H164" s="113"/>
      <c r="I164" s="94"/>
      <c r="J164" s="94"/>
      <c r="K164" s="94"/>
    </row>
    <row r="165" spans="2:11" s="1" customFormat="1">
      <c r="B165" s="94"/>
      <c r="C165" s="113"/>
      <c r="D165" s="113"/>
      <c r="E165" s="113"/>
      <c r="F165" s="113"/>
      <c r="G165" s="113"/>
      <c r="H165" s="113"/>
      <c r="I165" s="94"/>
      <c r="J165" s="94"/>
      <c r="K165" s="94"/>
    </row>
    <row r="166" spans="2:11" s="1" customFormat="1">
      <c r="B166" s="94"/>
      <c r="C166" s="113"/>
      <c r="D166" s="113"/>
      <c r="E166" s="113"/>
      <c r="F166" s="113"/>
      <c r="G166" s="113"/>
      <c r="H166" s="113"/>
      <c r="I166" s="94"/>
      <c r="J166" s="94"/>
      <c r="K166" s="94"/>
    </row>
    <row r="167" spans="2:11" s="1" customFormat="1">
      <c r="B167" s="94"/>
      <c r="C167" s="113"/>
      <c r="D167" s="113"/>
      <c r="E167" s="113"/>
      <c r="F167" s="113"/>
      <c r="G167" s="113"/>
      <c r="H167" s="113"/>
      <c r="I167" s="94"/>
      <c r="J167" s="94"/>
      <c r="K167" s="94"/>
    </row>
    <row r="168" spans="2:11" s="1" customFormat="1">
      <c r="B168" s="94"/>
      <c r="C168" s="113"/>
      <c r="D168" s="113"/>
      <c r="E168" s="113"/>
      <c r="F168" s="113"/>
      <c r="G168" s="113"/>
      <c r="H168" s="113"/>
      <c r="I168" s="94"/>
      <c r="J168" s="94"/>
      <c r="K168" s="94"/>
    </row>
    <row r="169" spans="2:11" s="1" customFormat="1">
      <c r="B169" s="94"/>
      <c r="C169" s="113"/>
      <c r="D169" s="113"/>
      <c r="E169" s="113"/>
      <c r="F169" s="113"/>
      <c r="G169" s="113"/>
      <c r="H169" s="113"/>
      <c r="I169" s="94"/>
      <c r="J169" s="94"/>
      <c r="K169" s="94"/>
    </row>
    <row r="170" spans="2:11" s="1" customFormat="1">
      <c r="B170" s="94"/>
      <c r="C170" s="113"/>
      <c r="D170" s="113"/>
      <c r="E170" s="113"/>
      <c r="F170" s="113"/>
      <c r="G170" s="113"/>
      <c r="H170" s="113"/>
      <c r="I170" s="94"/>
      <c r="J170" s="94"/>
      <c r="K170" s="94"/>
    </row>
    <row r="171" spans="2:11" s="1" customFormat="1">
      <c r="B171" s="94"/>
      <c r="C171" s="113"/>
      <c r="D171" s="113"/>
      <c r="E171" s="113"/>
      <c r="F171" s="113"/>
      <c r="G171" s="113"/>
      <c r="H171" s="113"/>
      <c r="I171" s="94"/>
      <c r="J171" s="94"/>
      <c r="K171" s="94"/>
    </row>
    <row r="172" spans="2:11" s="1" customFormat="1">
      <c r="B172" s="94"/>
      <c r="C172" s="113"/>
      <c r="D172" s="113"/>
      <c r="E172" s="113"/>
      <c r="F172" s="113"/>
      <c r="G172" s="113"/>
      <c r="H172" s="113"/>
      <c r="I172" s="94"/>
      <c r="J172" s="94"/>
      <c r="K172" s="94"/>
    </row>
    <row r="173" spans="2:11" s="1" customFormat="1">
      <c r="B173" s="94"/>
      <c r="C173" s="113"/>
      <c r="D173" s="113"/>
      <c r="E173" s="113"/>
      <c r="F173" s="113"/>
      <c r="G173" s="113"/>
      <c r="H173" s="113"/>
      <c r="I173" s="94"/>
      <c r="J173" s="94"/>
      <c r="K173" s="94"/>
    </row>
    <row r="174" spans="2:11" s="1" customFormat="1">
      <c r="B174" s="94"/>
      <c r="C174" s="113"/>
      <c r="D174" s="113"/>
      <c r="E174" s="113"/>
      <c r="F174" s="113"/>
      <c r="G174" s="113"/>
      <c r="H174" s="113"/>
      <c r="I174" s="94"/>
      <c r="J174" s="94"/>
      <c r="K174" s="94"/>
    </row>
    <row r="175" spans="2:11" s="1" customFormat="1">
      <c r="B175" s="94"/>
      <c r="C175" s="113"/>
      <c r="D175" s="113"/>
      <c r="E175" s="113"/>
      <c r="F175" s="113"/>
      <c r="G175" s="113"/>
      <c r="H175" s="113"/>
      <c r="I175" s="94"/>
      <c r="J175" s="94"/>
      <c r="K175" s="94"/>
    </row>
    <row r="176" spans="2:11" s="1" customFormat="1">
      <c r="B176" s="94"/>
      <c r="C176" s="113"/>
      <c r="D176" s="113"/>
      <c r="E176" s="113"/>
      <c r="F176" s="113"/>
      <c r="G176" s="113"/>
      <c r="H176" s="113"/>
      <c r="I176" s="94"/>
      <c r="J176" s="94"/>
      <c r="K176" s="94"/>
    </row>
    <row r="177" spans="2:11" s="1" customFormat="1">
      <c r="B177" s="94"/>
      <c r="C177" s="113"/>
      <c r="D177" s="113"/>
      <c r="E177" s="113"/>
      <c r="F177" s="113"/>
      <c r="G177" s="113"/>
      <c r="H177" s="113"/>
      <c r="I177" s="94"/>
      <c r="J177" s="94"/>
      <c r="K177" s="94"/>
    </row>
    <row r="178" spans="2:11" s="1" customFormat="1">
      <c r="B178" s="94"/>
      <c r="C178" s="113"/>
      <c r="D178" s="113"/>
      <c r="E178" s="113"/>
      <c r="F178" s="113"/>
      <c r="G178" s="113"/>
      <c r="H178" s="113"/>
      <c r="I178" s="94"/>
      <c r="J178" s="94"/>
      <c r="K178" s="94"/>
    </row>
    <row r="179" spans="2:11" s="1" customFormat="1">
      <c r="B179" s="94"/>
      <c r="C179" s="113"/>
      <c r="D179" s="113"/>
      <c r="E179" s="113"/>
      <c r="F179" s="113"/>
      <c r="G179" s="113"/>
      <c r="H179" s="113"/>
      <c r="I179" s="94"/>
      <c r="J179" s="94"/>
      <c r="K179" s="94"/>
    </row>
    <row r="180" spans="2:11" s="1" customFormat="1">
      <c r="B180" s="94"/>
      <c r="C180" s="113"/>
      <c r="D180" s="113"/>
      <c r="E180" s="113"/>
      <c r="F180" s="113"/>
      <c r="G180" s="113"/>
      <c r="H180" s="113"/>
      <c r="I180" s="94"/>
      <c r="J180" s="94"/>
      <c r="K180" s="94"/>
    </row>
    <row r="181" spans="2:11" s="1" customFormat="1">
      <c r="B181" s="94"/>
      <c r="C181" s="113"/>
      <c r="D181" s="113"/>
      <c r="E181" s="113"/>
      <c r="F181" s="113"/>
      <c r="G181" s="113"/>
      <c r="H181" s="113"/>
      <c r="I181" s="94"/>
      <c r="J181" s="94"/>
      <c r="K181" s="94"/>
    </row>
    <row r="182" spans="2:11" s="1" customFormat="1">
      <c r="B182" s="94"/>
      <c r="C182" s="113"/>
      <c r="D182" s="113"/>
      <c r="E182" s="113"/>
      <c r="F182" s="113"/>
      <c r="G182" s="113"/>
      <c r="H182" s="113"/>
      <c r="I182" s="94"/>
      <c r="J182" s="94"/>
      <c r="K182" s="94"/>
    </row>
    <row r="183" spans="2:11" s="1" customFormat="1">
      <c r="B183" s="94"/>
      <c r="C183" s="113"/>
      <c r="D183" s="113"/>
      <c r="E183" s="113"/>
      <c r="F183" s="113"/>
      <c r="G183" s="113"/>
      <c r="H183" s="113"/>
      <c r="I183" s="94"/>
      <c r="J183" s="94"/>
      <c r="K183" s="94"/>
    </row>
    <row r="184" spans="2:11" s="1" customFormat="1">
      <c r="B184" s="94"/>
      <c r="C184" s="113"/>
      <c r="D184" s="113"/>
      <c r="E184" s="113"/>
      <c r="F184" s="113"/>
      <c r="G184" s="113"/>
      <c r="H184" s="113"/>
      <c r="I184" s="94"/>
      <c r="J184" s="94"/>
      <c r="K184" s="94"/>
    </row>
    <row r="185" spans="2:11" s="1" customFormat="1">
      <c r="B185" s="94"/>
      <c r="C185" s="113"/>
      <c r="D185" s="113"/>
      <c r="E185" s="113"/>
      <c r="F185" s="113"/>
      <c r="G185" s="113"/>
      <c r="H185" s="113"/>
      <c r="I185" s="94"/>
      <c r="J185" s="94"/>
      <c r="K185" s="94"/>
    </row>
    <row r="186" spans="2:11" s="1" customFormat="1">
      <c r="B186" s="94"/>
      <c r="C186" s="113"/>
      <c r="D186" s="113"/>
      <c r="E186" s="113"/>
      <c r="F186" s="113"/>
      <c r="G186" s="113"/>
      <c r="H186" s="113"/>
      <c r="I186" s="94"/>
      <c r="J186" s="94"/>
      <c r="K186" s="94"/>
    </row>
    <row r="187" spans="2:11" s="1" customFormat="1">
      <c r="B187" s="94"/>
      <c r="C187" s="113"/>
      <c r="D187" s="113"/>
      <c r="E187" s="113"/>
      <c r="F187" s="113"/>
      <c r="G187" s="113"/>
      <c r="H187" s="113"/>
      <c r="I187" s="94"/>
      <c r="J187" s="94"/>
      <c r="K187" s="94"/>
    </row>
    <row r="188" spans="2:11" s="1" customFormat="1">
      <c r="B188" s="94"/>
      <c r="C188" s="113"/>
      <c r="D188" s="113"/>
      <c r="E188" s="113"/>
      <c r="F188" s="113"/>
      <c r="G188" s="113"/>
      <c r="H188" s="113"/>
      <c r="I188" s="94"/>
      <c r="J188" s="94"/>
      <c r="K188" s="94"/>
    </row>
    <row r="189" spans="2:11" s="1" customFormat="1">
      <c r="B189" s="94"/>
      <c r="C189" s="113"/>
      <c r="D189" s="113"/>
      <c r="E189" s="113"/>
      <c r="F189" s="113"/>
      <c r="G189" s="113"/>
      <c r="H189" s="113"/>
      <c r="I189" s="94"/>
      <c r="J189" s="94"/>
      <c r="K189" s="94"/>
    </row>
    <row r="190" spans="2:11" s="1" customFormat="1">
      <c r="B190" s="94"/>
      <c r="C190" s="113"/>
      <c r="D190" s="113"/>
      <c r="E190" s="113"/>
      <c r="F190" s="113"/>
      <c r="G190" s="113"/>
      <c r="H190" s="113"/>
      <c r="I190" s="94"/>
      <c r="J190" s="94"/>
      <c r="K190" s="94"/>
    </row>
    <row r="191" spans="2:11" s="1" customFormat="1">
      <c r="B191" s="94"/>
      <c r="C191" s="113"/>
      <c r="D191" s="113"/>
      <c r="E191" s="113"/>
      <c r="F191" s="113"/>
      <c r="G191" s="113"/>
      <c r="H191" s="113"/>
      <c r="I191" s="94"/>
      <c r="J191" s="94"/>
      <c r="K191" s="94"/>
    </row>
    <row r="192" spans="2:11" s="1" customFormat="1">
      <c r="B192" s="94"/>
      <c r="C192" s="113"/>
      <c r="D192" s="113"/>
      <c r="E192" s="113"/>
      <c r="F192" s="113"/>
      <c r="G192" s="113"/>
      <c r="H192" s="113"/>
      <c r="I192" s="94"/>
      <c r="J192" s="94"/>
      <c r="K192" s="94"/>
    </row>
    <row r="193" spans="2:11" s="1" customFormat="1">
      <c r="B193" s="94"/>
      <c r="C193" s="113"/>
      <c r="D193" s="113"/>
      <c r="E193" s="113"/>
      <c r="F193" s="113"/>
      <c r="G193" s="113"/>
      <c r="H193" s="113"/>
      <c r="I193" s="94"/>
      <c r="J193" s="94"/>
      <c r="K193" s="94"/>
    </row>
    <row r="194" spans="2:11" s="1" customFormat="1">
      <c r="B194" s="94"/>
      <c r="C194" s="113"/>
      <c r="D194" s="113"/>
      <c r="E194" s="113"/>
      <c r="F194" s="113"/>
      <c r="G194" s="113"/>
      <c r="H194" s="113"/>
      <c r="I194" s="94"/>
      <c r="J194" s="94"/>
      <c r="K194" s="94"/>
    </row>
    <row r="195" spans="2:11" s="1" customFormat="1">
      <c r="B195" s="94"/>
      <c r="C195" s="113"/>
      <c r="D195" s="113"/>
      <c r="E195" s="113"/>
      <c r="F195" s="113"/>
      <c r="G195" s="113"/>
      <c r="H195" s="113"/>
      <c r="I195" s="94"/>
      <c r="J195" s="94"/>
      <c r="K195" s="94"/>
    </row>
    <row r="196" spans="2:11" s="1" customFormat="1">
      <c r="B196" s="94"/>
      <c r="C196" s="113"/>
      <c r="D196" s="113"/>
      <c r="E196" s="113"/>
      <c r="F196" s="113"/>
      <c r="G196" s="113"/>
      <c r="H196" s="113"/>
      <c r="I196" s="94"/>
      <c r="J196" s="94"/>
      <c r="K196" s="94"/>
    </row>
    <row r="197" spans="2:11" s="1" customFormat="1">
      <c r="B197" s="94"/>
      <c r="C197" s="113"/>
      <c r="D197" s="113"/>
      <c r="E197" s="113"/>
      <c r="F197" s="113"/>
      <c r="G197" s="113"/>
      <c r="H197" s="113"/>
      <c r="I197" s="94"/>
      <c r="J197" s="94"/>
      <c r="K197" s="94"/>
    </row>
    <row r="198" spans="2:11" s="1" customFormat="1">
      <c r="B198" s="94"/>
      <c r="C198" s="113"/>
      <c r="D198" s="113"/>
      <c r="E198" s="113"/>
      <c r="F198" s="113"/>
      <c r="G198" s="113"/>
      <c r="H198" s="113"/>
      <c r="I198" s="94"/>
      <c r="J198" s="94"/>
      <c r="K198" s="94"/>
    </row>
    <row r="199" spans="2:11" s="1" customFormat="1">
      <c r="B199" s="94"/>
      <c r="C199" s="113"/>
      <c r="D199" s="113"/>
      <c r="E199" s="113"/>
      <c r="F199" s="113"/>
      <c r="G199" s="113"/>
      <c r="H199" s="113"/>
      <c r="I199" s="94"/>
      <c r="J199" s="94"/>
      <c r="K199" s="94"/>
    </row>
    <row r="200" spans="2:11" s="1" customFormat="1">
      <c r="B200" s="94"/>
      <c r="C200" s="113"/>
      <c r="D200" s="113"/>
      <c r="E200" s="113"/>
      <c r="F200" s="113"/>
      <c r="G200" s="113"/>
      <c r="H200" s="113"/>
      <c r="I200" s="94"/>
      <c r="J200" s="94"/>
      <c r="K200" s="94"/>
    </row>
    <row r="201" spans="2:11" s="1" customFormat="1">
      <c r="B201" s="94"/>
      <c r="C201" s="113"/>
      <c r="D201" s="113"/>
      <c r="E201" s="113"/>
      <c r="F201" s="113"/>
      <c r="G201" s="113"/>
      <c r="H201" s="113"/>
      <c r="I201" s="94"/>
      <c r="J201" s="94"/>
      <c r="K201" s="94"/>
    </row>
    <row r="202" spans="2:11" s="1" customFormat="1">
      <c r="B202" s="94"/>
      <c r="C202" s="113"/>
      <c r="D202" s="113"/>
      <c r="E202" s="113"/>
      <c r="F202" s="113"/>
      <c r="G202" s="113"/>
      <c r="H202" s="113"/>
      <c r="I202" s="94"/>
      <c r="J202" s="94"/>
      <c r="K202" s="94"/>
    </row>
    <row r="203" spans="2:11" s="1" customFormat="1">
      <c r="B203" s="94"/>
      <c r="C203" s="113"/>
      <c r="D203" s="113"/>
      <c r="E203" s="113"/>
      <c r="F203" s="113"/>
      <c r="G203" s="113"/>
      <c r="H203" s="113"/>
      <c r="I203" s="94"/>
      <c r="J203" s="94"/>
      <c r="K203" s="94"/>
    </row>
    <row r="204" spans="2:11" s="1" customFormat="1">
      <c r="B204" s="94"/>
      <c r="C204" s="113"/>
      <c r="D204" s="113"/>
      <c r="E204" s="113"/>
      <c r="F204" s="113"/>
      <c r="G204" s="113"/>
      <c r="H204" s="113"/>
      <c r="I204" s="94"/>
      <c r="J204" s="94"/>
      <c r="K204" s="94"/>
    </row>
    <row r="205" spans="2:11" s="1" customFormat="1">
      <c r="B205" s="94"/>
      <c r="C205" s="113"/>
      <c r="D205" s="113"/>
      <c r="E205" s="113"/>
      <c r="F205" s="113"/>
      <c r="G205" s="113"/>
      <c r="H205" s="113"/>
      <c r="I205" s="94"/>
      <c r="J205" s="94"/>
      <c r="K205" s="94"/>
    </row>
    <row r="206" spans="2:11" s="1" customFormat="1">
      <c r="B206" s="94"/>
      <c r="C206" s="113"/>
      <c r="D206" s="113"/>
      <c r="E206" s="113"/>
      <c r="F206" s="113"/>
      <c r="G206" s="113"/>
      <c r="H206" s="113"/>
      <c r="I206" s="94"/>
      <c r="J206" s="94"/>
      <c r="K206" s="94"/>
    </row>
    <row r="207" spans="2:11" s="1" customFormat="1">
      <c r="B207" s="94"/>
      <c r="C207" s="113"/>
      <c r="D207" s="113"/>
      <c r="E207" s="113"/>
      <c r="F207" s="113"/>
      <c r="G207" s="113"/>
      <c r="H207" s="113"/>
      <c r="I207" s="94"/>
      <c r="J207" s="94"/>
      <c r="K207" s="94"/>
    </row>
    <row r="208" spans="2:11" s="1" customFormat="1">
      <c r="B208" s="94"/>
      <c r="C208" s="113"/>
      <c r="D208" s="113"/>
      <c r="E208" s="113"/>
      <c r="F208" s="113"/>
      <c r="G208" s="113"/>
      <c r="H208" s="113"/>
      <c r="I208" s="94"/>
      <c r="J208" s="94"/>
      <c r="K208" s="94"/>
    </row>
    <row r="209" spans="2:11" s="1" customFormat="1">
      <c r="B209" s="94"/>
      <c r="C209" s="113"/>
      <c r="D209" s="113"/>
      <c r="E209" s="113"/>
      <c r="F209" s="113"/>
      <c r="G209" s="113"/>
      <c r="H209" s="113"/>
      <c r="I209" s="94"/>
      <c r="J209" s="94"/>
      <c r="K209" s="94"/>
    </row>
    <row r="210" spans="2:11" s="1" customFormat="1">
      <c r="B210" s="94"/>
      <c r="C210" s="113"/>
      <c r="D210" s="113"/>
      <c r="E210" s="113"/>
      <c r="F210" s="113"/>
      <c r="G210" s="113"/>
      <c r="H210" s="113"/>
      <c r="I210" s="94"/>
      <c r="J210" s="94"/>
      <c r="K210" s="94"/>
    </row>
    <row r="211" spans="2:11" s="1" customFormat="1">
      <c r="B211" s="94"/>
      <c r="C211" s="113"/>
      <c r="D211" s="113"/>
      <c r="E211" s="113"/>
      <c r="F211" s="113"/>
      <c r="G211" s="113"/>
      <c r="H211" s="113"/>
      <c r="I211" s="94"/>
      <c r="J211" s="94"/>
      <c r="K211" s="94"/>
    </row>
    <row r="212" spans="2:11" s="1" customFormat="1">
      <c r="B212" s="94"/>
      <c r="C212" s="113"/>
      <c r="D212" s="113"/>
      <c r="E212" s="113"/>
      <c r="F212" s="113"/>
      <c r="G212" s="113"/>
      <c r="H212" s="113"/>
      <c r="I212" s="94"/>
      <c r="J212" s="94"/>
      <c r="K212" s="94"/>
    </row>
    <row r="213" spans="2:11" s="1" customFormat="1">
      <c r="B213" s="94"/>
      <c r="C213" s="113"/>
      <c r="D213" s="113"/>
      <c r="E213" s="113"/>
      <c r="F213" s="113"/>
      <c r="G213" s="113"/>
      <c r="H213" s="113"/>
      <c r="I213" s="94"/>
      <c r="J213" s="94"/>
      <c r="K213" s="94"/>
    </row>
    <row r="214" spans="2:11" s="1" customFormat="1">
      <c r="B214" s="94"/>
      <c r="C214" s="113"/>
      <c r="D214" s="113"/>
      <c r="E214" s="113"/>
      <c r="F214" s="113"/>
      <c r="G214" s="113"/>
      <c r="H214" s="113"/>
      <c r="I214" s="94"/>
      <c r="J214" s="94"/>
      <c r="K214" s="94"/>
    </row>
    <row r="215" spans="2:11" s="1" customFormat="1">
      <c r="B215" s="94"/>
      <c r="C215" s="113"/>
      <c r="D215" s="113"/>
      <c r="E215" s="113"/>
      <c r="F215" s="113"/>
      <c r="G215" s="113"/>
      <c r="H215" s="113"/>
      <c r="I215" s="94"/>
      <c r="J215" s="94"/>
      <c r="K215" s="94"/>
    </row>
    <row r="216" spans="2:11" s="1" customFormat="1">
      <c r="B216" s="94"/>
      <c r="C216" s="113"/>
      <c r="D216" s="113"/>
      <c r="E216" s="113"/>
      <c r="F216" s="113"/>
      <c r="G216" s="113"/>
      <c r="H216" s="113"/>
      <c r="I216" s="94"/>
      <c r="J216" s="94"/>
      <c r="K216" s="94"/>
    </row>
    <row r="217" spans="2:11" s="1" customFormat="1">
      <c r="B217" s="94"/>
      <c r="C217" s="113"/>
      <c r="D217" s="113"/>
      <c r="E217" s="113"/>
      <c r="F217" s="113"/>
      <c r="G217" s="113"/>
      <c r="H217" s="113"/>
      <c r="I217" s="94"/>
      <c r="J217" s="94"/>
      <c r="K217" s="94"/>
    </row>
    <row r="218" spans="2:11" s="1" customFormat="1">
      <c r="B218" s="94"/>
      <c r="C218" s="113"/>
      <c r="D218" s="113"/>
      <c r="E218" s="113"/>
      <c r="F218" s="113"/>
      <c r="G218" s="113"/>
      <c r="H218" s="113"/>
      <c r="I218" s="94"/>
      <c r="J218" s="94"/>
      <c r="K218" s="94"/>
    </row>
    <row r="219" spans="2:11" s="1" customFormat="1">
      <c r="B219" s="94"/>
      <c r="C219" s="113"/>
      <c r="D219" s="113"/>
      <c r="E219" s="113"/>
      <c r="F219" s="113"/>
      <c r="G219" s="113"/>
      <c r="H219" s="113"/>
      <c r="I219" s="94"/>
      <c r="J219" s="94"/>
      <c r="K219" s="94"/>
    </row>
    <row r="220" spans="2:11" s="1" customFormat="1">
      <c r="B220" s="94"/>
      <c r="C220" s="113"/>
      <c r="D220" s="113"/>
      <c r="E220" s="113"/>
      <c r="F220" s="113"/>
      <c r="G220" s="113"/>
      <c r="H220" s="113"/>
      <c r="I220" s="94"/>
      <c r="J220" s="94"/>
      <c r="K220" s="94"/>
    </row>
    <row r="221" spans="2:11" s="1" customFormat="1">
      <c r="B221" s="94"/>
      <c r="C221" s="113"/>
      <c r="D221" s="113"/>
      <c r="E221" s="113"/>
      <c r="F221" s="113"/>
      <c r="G221" s="113"/>
      <c r="H221" s="113"/>
      <c r="I221" s="94"/>
      <c r="J221" s="94"/>
      <c r="K221" s="94"/>
    </row>
    <row r="222" spans="2:11" s="1" customFormat="1">
      <c r="B222" s="94"/>
      <c r="C222" s="113"/>
      <c r="D222" s="113"/>
      <c r="E222" s="113"/>
      <c r="F222" s="113"/>
      <c r="G222" s="113"/>
      <c r="H222" s="113"/>
      <c r="I222" s="94"/>
      <c r="J222" s="94"/>
      <c r="K222" s="94"/>
    </row>
    <row r="223" spans="2:11" s="1" customFormat="1">
      <c r="B223" s="94"/>
      <c r="C223" s="113"/>
      <c r="D223" s="113"/>
      <c r="E223" s="113"/>
      <c r="F223" s="113"/>
      <c r="G223" s="113"/>
      <c r="H223" s="113"/>
      <c r="I223" s="94"/>
      <c r="J223" s="94"/>
      <c r="K223" s="94"/>
    </row>
    <row r="224" spans="2:11" s="1" customFormat="1">
      <c r="B224" s="94"/>
      <c r="C224" s="113"/>
      <c r="D224" s="113"/>
      <c r="E224" s="113"/>
      <c r="F224" s="113"/>
      <c r="G224" s="113"/>
      <c r="H224" s="113"/>
      <c r="I224" s="94"/>
      <c r="J224" s="94"/>
      <c r="K224" s="94"/>
    </row>
    <row r="225" spans="2:11" s="1" customFormat="1">
      <c r="B225" s="94"/>
      <c r="C225" s="113"/>
      <c r="D225" s="113"/>
      <c r="E225" s="113"/>
      <c r="F225" s="113"/>
      <c r="G225" s="113"/>
      <c r="H225" s="113"/>
      <c r="I225" s="94"/>
      <c r="J225" s="94"/>
      <c r="K225" s="94"/>
    </row>
    <row r="226" spans="2:11" s="1" customFormat="1">
      <c r="B226" s="94"/>
      <c r="C226" s="113"/>
      <c r="D226" s="113"/>
      <c r="E226" s="113"/>
      <c r="F226" s="113"/>
      <c r="G226" s="113"/>
      <c r="H226" s="113"/>
      <c r="I226" s="94"/>
      <c r="J226" s="94"/>
      <c r="K226" s="94"/>
    </row>
    <row r="227" spans="2:11" s="1" customFormat="1">
      <c r="B227" s="94"/>
      <c r="C227" s="113"/>
      <c r="D227" s="113"/>
      <c r="E227" s="113"/>
      <c r="F227" s="113"/>
      <c r="G227" s="113"/>
      <c r="H227" s="113"/>
      <c r="I227" s="94"/>
      <c r="J227" s="94"/>
      <c r="K227" s="94"/>
    </row>
    <row r="228" spans="2:11" s="1" customFormat="1">
      <c r="B228" s="94"/>
      <c r="C228" s="113"/>
      <c r="D228" s="113"/>
      <c r="E228" s="113"/>
      <c r="F228" s="113"/>
      <c r="G228" s="113"/>
      <c r="H228" s="113"/>
      <c r="I228" s="94"/>
      <c r="J228" s="94"/>
      <c r="K228" s="94"/>
    </row>
    <row r="229" spans="2:11" s="1" customFormat="1">
      <c r="B229" s="94"/>
      <c r="C229" s="113"/>
      <c r="D229" s="113"/>
      <c r="E229" s="113"/>
      <c r="F229" s="113"/>
      <c r="G229" s="113"/>
      <c r="H229" s="113"/>
      <c r="I229" s="94"/>
      <c r="J229" s="94"/>
      <c r="K229" s="94"/>
    </row>
    <row r="230" spans="2:11" s="1" customFormat="1">
      <c r="B230" s="94"/>
      <c r="C230" s="113"/>
      <c r="D230" s="113"/>
      <c r="E230" s="113"/>
      <c r="F230" s="113"/>
      <c r="G230" s="113"/>
      <c r="H230" s="113"/>
      <c r="I230" s="94"/>
      <c r="J230" s="94"/>
      <c r="K230" s="94"/>
    </row>
    <row r="231" spans="2:11" s="1" customFormat="1">
      <c r="B231" s="94"/>
      <c r="C231" s="113"/>
      <c r="D231" s="113"/>
      <c r="E231" s="113"/>
      <c r="F231" s="113"/>
      <c r="G231" s="113"/>
      <c r="H231" s="113"/>
      <c r="I231" s="94"/>
      <c r="J231" s="94"/>
      <c r="K231" s="94"/>
    </row>
    <row r="232" spans="2:11" s="1" customFormat="1">
      <c r="B232" s="94"/>
      <c r="C232" s="113"/>
      <c r="D232" s="113"/>
      <c r="E232" s="113"/>
      <c r="F232" s="113"/>
      <c r="G232" s="113"/>
      <c r="H232" s="113"/>
      <c r="I232" s="94"/>
      <c r="J232" s="94"/>
      <c r="K232" s="94"/>
    </row>
    <row r="233" spans="2:11" s="1" customFormat="1">
      <c r="B233" s="94"/>
      <c r="C233" s="113"/>
      <c r="D233" s="113"/>
      <c r="E233" s="113"/>
      <c r="F233" s="113"/>
      <c r="G233" s="113"/>
      <c r="H233" s="113"/>
      <c r="I233" s="94"/>
      <c r="J233" s="94"/>
      <c r="K233" s="94"/>
    </row>
    <row r="234" spans="2:11" s="1" customFormat="1">
      <c r="B234" s="94"/>
      <c r="C234" s="113"/>
      <c r="D234" s="113"/>
      <c r="E234" s="113"/>
      <c r="F234" s="113"/>
      <c r="G234" s="113"/>
      <c r="H234" s="113"/>
      <c r="I234" s="94"/>
      <c r="J234" s="94"/>
      <c r="K234" s="94"/>
    </row>
    <row r="235" spans="2:11" s="1" customFormat="1">
      <c r="B235" s="94"/>
      <c r="C235" s="113"/>
      <c r="D235" s="113"/>
      <c r="E235" s="113"/>
      <c r="F235" s="113"/>
      <c r="G235" s="113"/>
      <c r="H235" s="113"/>
      <c r="I235" s="94"/>
      <c r="J235" s="94"/>
      <c r="K235" s="94"/>
    </row>
    <row r="236" spans="2:11" s="1" customFormat="1">
      <c r="B236" s="94"/>
      <c r="C236" s="113"/>
      <c r="D236" s="113"/>
      <c r="E236" s="113"/>
      <c r="F236" s="113"/>
      <c r="G236" s="113"/>
      <c r="H236" s="113"/>
      <c r="I236" s="94"/>
      <c r="J236" s="94"/>
      <c r="K236" s="94"/>
    </row>
    <row r="237" spans="2:11" s="1" customFormat="1">
      <c r="B237" s="94"/>
      <c r="C237" s="113"/>
      <c r="D237" s="113"/>
      <c r="E237" s="113"/>
      <c r="F237" s="113"/>
      <c r="G237" s="113"/>
      <c r="H237" s="113"/>
      <c r="I237" s="94"/>
      <c r="J237" s="94"/>
      <c r="K237" s="94"/>
    </row>
    <row r="238" spans="2:11" s="1" customFormat="1">
      <c r="B238" s="94"/>
      <c r="C238" s="113"/>
      <c r="D238" s="113"/>
      <c r="E238" s="113"/>
      <c r="F238" s="113"/>
      <c r="G238" s="113"/>
      <c r="H238" s="113"/>
      <c r="I238" s="94"/>
      <c r="J238" s="94"/>
      <c r="K238" s="94"/>
    </row>
    <row r="239" spans="2:11" s="1" customFormat="1">
      <c r="B239" s="94"/>
      <c r="C239" s="113"/>
      <c r="D239" s="113"/>
      <c r="E239" s="113"/>
      <c r="F239" s="113"/>
      <c r="G239" s="113"/>
      <c r="H239" s="113"/>
      <c r="I239" s="94"/>
      <c r="J239" s="94"/>
      <c r="K239" s="94"/>
    </row>
    <row r="240" spans="2:11" s="1" customFormat="1">
      <c r="B240" s="94"/>
      <c r="C240" s="113"/>
      <c r="D240" s="113"/>
      <c r="E240" s="113"/>
      <c r="F240" s="113"/>
      <c r="G240" s="113"/>
      <c r="H240" s="113"/>
      <c r="I240" s="94"/>
      <c r="J240" s="94"/>
      <c r="K240" s="94"/>
    </row>
    <row r="241" spans="2:11" s="1" customFormat="1">
      <c r="B241" s="94"/>
      <c r="C241" s="113"/>
      <c r="D241" s="113"/>
      <c r="E241" s="113"/>
      <c r="F241" s="113"/>
      <c r="G241" s="113"/>
      <c r="H241" s="113"/>
      <c r="I241" s="94"/>
      <c r="J241" s="94"/>
      <c r="K241" s="94"/>
    </row>
    <row r="242" spans="2:11" s="1" customFormat="1">
      <c r="B242" s="94"/>
      <c r="C242" s="113"/>
      <c r="D242" s="113"/>
      <c r="E242" s="113"/>
      <c r="F242" s="113"/>
      <c r="G242" s="113"/>
      <c r="H242" s="113"/>
      <c r="I242" s="94"/>
      <c r="J242" s="94"/>
      <c r="K242" s="94"/>
    </row>
    <row r="243" spans="2:11" s="1" customFormat="1">
      <c r="B243" s="94"/>
      <c r="C243" s="113"/>
      <c r="D243" s="113"/>
      <c r="E243" s="113"/>
      <c r="F243" s="113"/>
      <c r="G243" s="113"/>
      <c r="H243" s="113"/>
      <c r="I243" s="94"/>
      <c r="J243" s="94"/>
      <c r="K243" s="94"/>
    </row>
    <row r="244" spans="2:11" s="1" customFormat="1">
      <c r="B244" s="94"/>
      <c r="C244" s="113"/>
      <c r="D244" s="113"/>
      <c r="E244" s="113"/>
      <c r="F244" s="113"/>
      <c r="G244" s="113"/>
      <c r="H244" s="113"/>
      <c r="I244" s="94"/>
      <c r="J244" s="94"/>
      <c r="K244" s="94"/>
    </row>
    <row r="245" spans="2:11" s="1" customFormat="1">
      <c r="B245" s="94"/>
      <c r="C245" s="113"/>
      <c r="D245" s="113"/>
      <c r="E245" s="113"/>
      <c r="F245" s="113"/>
      <c r="G245" s="113"/>
      <c r="H245" s="113"/>
      <c r="I245" s="94"/>
      <c r="J245" s="94"/>
      <c r="K245" s="94"/>
    </row>
    <row r="246" spans="2:11" s="1" customFormat="1">
      <c r="B246" s="94"/>
      <c r="C246" s="113"/>
      <c r="D246" s="113"/>
      <c r="E246" s="113"/>
      <c r="F246" s="113"/>
      <c r="G246" s="113"/>
      <c r="H246" s="113"/>
      <c r="I246" s="94"/>
      <c r="J246" s="94"/>
      <c r="K246" s="94"/>
    </row>
    <row r="247" spans="2:11" s="1" customFormat="1">
      <c r="B247" s="94"/>
      <c r="C247" s="113"/>
      <c r="D247" s="113"/>
      <c r="E247" s="113"/>
      <c r="F247" s="113"/>
      <c r="G247" s="113"/>
      <c r="H247" s="113"/>
      <c r="I247" s="94"/>
      <c r="J247" s="94"/>
      <c r="K247" s="94"/>
    </row>
    <row r="248" spans="2:11" s="1" customFormat="1">
      <c r="B248" s="94"/>
      <c r="C248" s="113"/>
      <c r="D248" s="113"/>
      <c r="E248" s="113"/>
      <c r="F248" s="113"/>
      <c r="G248" s="113"/>
      <c r="H248" s="113"/>
      <c r="I248" s="94"/>
      <c r="J248" s="94"/>
      <c r="K248" s="94"/>
    </row>
    <row r="249" spans="2:11" s="1" customFormat="1">
      <c r="B249" s="94"/>
      <c r="C249" s="113"/>
      <c r="D249" s="113"/>
      <c r="E249" s="113"/>
      <c r="F249" s="113"/>
      <c r="G249" s="113"/>
      <c r="H249" s="113"/>
      <c r="I249" s="94"/>
      <c r="J249" s="94"/>
      <c r="K249" s="94"/>
    </row>
    <row r="250" spans="2:11" s="1" customFormat="1">
      <c r="B250" s="94"/>
      <c r="C250" s="113"/>
      <c r="D250" s="113"/>
      <c r="E250" s="113"/>
      <c r="F250" s="113"/>
      <c r="G250" s="113"/>
      <c r="H250" s="113"/>
      <c r="I250" s="94"/>
      <c r="J250" s="94"/>
      <c r="K250" s="94"/>
    </row>
    <row r="251" spans="2:11" s="1" customFormat="1">
      <c r="B251" s="94"/>
      <c r="C251" s="113"/>
      <c r="D251" s="113"/>
      <c r="E251" s="113"/>
      <c r="F251" s="113"/>
      <c r="G251" s="113"/>
      <c r="H251" s="113"/>
      <c r="I251" s="94"/>
      <c r="J251" s="94"/>
      <c r="K251" s="94"/>
    </row>
    <row r="252" spans="2:11" s="1" customFormat="1">
      <c r="B252" s="94"/>
      <c r="C252" s="113"/>
      <c r="D252" s="113"/>
      <c r="E252" s="113"/>
      <c r="F252" s="113"/>
      <c r="G252" s="113"/>
      <c r="H252" s="113"/>
      <c r="I252" s="94"/>
      <c r="J252" s="94"/>
      <c r="K252" s="94"/>
    </row>
    <row r="253" spans="2:11" s="1" customFormat="1">
      <c r="B253" s="94"/>
      <c r="C253" s="113"/>
      <c r="D253" s="113"/>
      <c r="E253" s="113"/>
      <c r="F253" s="113"/>
      <c r="G253" s="113"/>
      <c r="H253" s="113"/>
      <c r="I253" s="94"/>
      <c r="J253" s="94"/>
      <c r="K253" s="94"/>
    </row>
    <row r="254" spans="2:11" s="1" customFormat="1">
      <c r="B254" s="94"/>
      <c r="C254" s="113"/>
      <c r="D254" s="113"/>
      <c r="E254" s="113"/>
      <c r="F254" s="113"/>
      <c r="G254" s="113"/>
      <c r="H254" s="113"/>
      <c r="I254" s="94"/>
      <c r="J254" s="94"/>
      <c r="K254" s="94"/>
    </row>
    <row r="255" spans="2:11" s="1" customFormat="1">
      <c r="B255" s="94"/>
      <c r="C255" s="113"/>
      <c r="D255" s="113"/>
      <c r="E255" s="113"/>
      <c r="F255" s="113"/>
      <c r="G255" s="113"/>
      <c r="H255" s="113"/>
      <c r="I255" s="94"/>
      <c r="J255" s="94"/>
      <c r="K255" s="94"/>
    </row>
    <row r="256" spans="2:11" s="1" customFormat="1">
      <c r="B256" s="94"/>
      <c r="C256" s="113"/>
      <c r="D256" s="113"/>
      <c r="E256" s="113"/>
      <c r="F256" s="113"/>
      <c r="G256" s="113"/>
      <c r="H256" s="113"/>
      <c r="I256" s="94"/>
      <c r="J256" s="94"/>
      <c r="K256" s="94"/>
    </row>
    <row r="257" spans="2:11" s="1" customFormat="1">
      <c r="B257" s="94"/>
      <c r="C257" s="113"/>
      <c r="D257" s="113"/>
      <c r="E257" s="113"/>
      <c r="F257" s="113"/>
      <c r="G257" s="113"/>
      <c r="H257" s="113"/>
      <c r="I257" s="94"/>
      <c r="J257" s="94"/>
      <c r="K257" s="94"/>
    </row>
    <row r="258" spans="2:11" s="1" customFormat="1">
      <c r="B258" s="94"/>
      <c r="C258" s="113"/>
      <c r="D258" s="113"/>
      <c r="E258" s="113"/>
      <c r="F258" s="113"/>
      <c r="G258" s="113"/>
      <c r="H258" s="113"/>
      <c r="I258" s="94"/>
      <c r="J258" s="94"/>
      <c r="K258" s="94"/>
    </row>
    <row r="259" spans="2:11" s="1" customFormat="1">
      <c r="B259" s="94"/>
      <c r="C259" s="113"/>
      <c r="D259" s="113"/>
      <c r="E259" s="113"/>
      <c r="F259" s="113"/>
      <c r="G259" s="113"/>
      <c r="H259" s="113"/>
      <c r="I259" s="94"/>
      <c r="J259" s="94"/>
      <c r="K259" s="94"/>
    </row>
    <row r="260" spans="2:11" s="1" customFormat="1">
      <c r="B260" s="94"/>
      <c r="C260" s="113"/>
      <c r="D260" s="113"/>
      <c r="E260" s="113"/>
      <c r="F260" s="113"/>
      <c r="G260" s="113"/>
      <c r="H260" s="113"/>
      <c r="I260" s="94"/>
      <c r="J260" s="94"/>
      <c r="K260" s="94"/>
    </row>
    <row r="261" spans="2:11" s="1" customFormat="1">
      <c r="B261" s="94"/>
      <c r="C261" s="113"/>
      <c r="D261" s="113"/>
      <c r="E261" s="113"/>
      <c r="F261" s="113"/>
      <c r="G261" s="113"/>
      <c r="H261" s="113"/>
      <c r="I261" s="94"/>
      <c r="J261" s="94"/>
      <c r="K261" s="94"/>
    </row>
    <row r="262" spans="2:11" s="1" customFormat="1">
      <c r="B262" s="94"/>
      <c r="C262" s="113"/>
      <c r="D262" s="113"/>
      <c r="E262" s="113"/>
      <c r="F262" s="113"/>
      <c r="G262" s="113"/>
      <c r="H262" s="113"/>
      <c r="I262" s="94"/>
      <c r="J262" s="94"/>
      <c r="K262" s="94"/>
    </row>
    <row r="263" spans="2:11" s="1" customFormat="1">
      <c r="B263" s="94"/>
      <c r="C263" s="113"/>
      <c r="D263" s="113"/>
      <c r="E263" s="113"/>
      <c r="F263" s="113"/>
      <c r="G263" s="113"/>
      <c r="H263" s="113"/>
      <c r="I263" s="94"/>
      <c r="J263" s="94"/>
      <c r="K263" s="94"/>
    </row>
    <row r="264" spans="2:11" s="1" customFormat="1">
      <c r="B264" s="94"/>
      <c r="C264" s="113"/>
      <c r="D264" s="113"/>
      <c r="E264" s="113"/>
      <c r="F264" s="113"/>
      <c r="G264" s="113"/>
      <c r="H264" s="113"/>
      <c r="I264" s="94"/>
      <c r="J264" s="94"/>
      <c r="K264" s="94"/>
    </row>
    <row r="265" spans="2:11" s="1" customFormat="1">
      <c r="B265" s="94"/>
      <c r="C265" s="113"/>
      <c r="D265" s="113"/>
      <c r="E265" s="113"/>
      <c r="F265" s="113"/>
      <c r="G265" s="113"/>
      <c r="H265" s="113"/>
      <c r="I265" s="94"/>
      <c r="J265" s="94"/>
      <c r="K265" s="94"/>
    </row>
    <row r="266" spans="2:11" s="1" customFormat="1">
      <c r="B266" s="94"/>
      <c r="C266" s="113"/>
      <c r="D266" s="113"/>
      <c r="E266" s="113"/>
      <c r="F266" s="113"/>
      <c r="G266" s="113"/>
      <c r="H266" s="113"/>
      <c r="I266" s="94"/>
      <c r="J266" s="94"/>
      <c r="K266" s="94"/>
    </row>
    <row r="267" spans="2:11" s="1" customFormat="1">
      <c r="B267" s="94"/>
      <c r="C267" s="113"/>
      <c r="D267" s="113"/>
      <c r="E267" s="113"/>
      <c r="F267" s="113"/>
      <c r="G267" s="113"/>
      <c r="H267" s="113"/>
      <c r="I267" s="94"/>
      <c r="J267" s="94"/>
      <c r="K267" s="94"/>
    </row>
    <row r="268" spans="2:11" s="1" customFormat="1">
      <c r="B268" s="94"/>
      <c r="C268" s="113"/>
      <c r="D268" s="113"/>
      <c r="E268" s="113"/>
      <c r="F268" s="113"/>
      <c r="G268" s="113"/>
      <c r="H268" s="113"/>
      <c r="I268" s="94"/>
      <c r="J268" s="94"/>
      <c r="K268" s="94"/>
    </row>
    <row r="269" spans="2:11" s="1" customFormat="1">
      <c r="B269" s="94"/>
      <c r="C269" s="113"/>
      <c r="D269" s="113"/>
      <c r="E269" s="113"/>
      <c r="F269" s="113"/>
      <c r="G269" s="113"/>
      <c r="H269" s="113"/>
      <c r="I269" s="94"/>
      <c r="J269" s="94"/>
      <c r="K269" s="94"/>
    </row>
    <row r="270" spans="2:11" s="1" customFormat="1">
      <c r="B270" s="94"/>
      <c r="C270" s="113"/>
      <c r="D270" s="113"/>
      <c r="E270" s="113"/>
      <c r="F270" s="113"/>
      <c r="G270" s="113"/>
      <c r="H270" s="113"/>
      <c r="I270" s="94"/>
      <c r="J270" s="94"/>
      <c r="K270" s="94"/>
    </row>
    <row r="271" spans="2:11" s="1" customFormat="1">
      <c r="B271" s="94"/>
      <c r="C271" s="113"/>
      <c r="D271" s="113"/>
      <c r="E271" s="113"/>
      <c r="F271" s="113"/>
      <c r="G271" s="113"/>
      <c r="H271" s="113"/>
      <c r="I271" s="94"/>
      <c r="J271" s="94"/>
      <c r="K271" s="94"/>
    </row>
    <row r="272" spans="2:11" s="1" customFormat="1">
      <c r="B272" s="94"/>
      <c r="C272" s="113"/>
      <c r="D272" s="113"/>
      <c r="E272" s="113"/>
      <c r="F272" s="113"/>
      <c r="G272" s="113"/>
      <c r="H272" s="113"/>
      <c r="I272" s="94"/>
      <c r="J272" s="94"/>
      <c r="K272" s="94"/>
    </row>
    <row r="273" spans="2:11" s="1" customFormat="1">
      <c r="B273" s="94"/>
      <c r="C273" s="113"/>
      <c r="D273" s="113"/>
      <c r="E273" s="113"/>
      <c r="F273" s="113"/>
      <c r="G273" s="113"/>
      <c r="H273" s="113"/>
      <c r="I273" s="94"/>
      <c r="J273" s="94"/>
      <c r="K273" s="94"/>
    </row>
    <row r="274" spans="2:11" s="1" customFormat="1">
      <c r="B274" s="94"/>
      <c r="C274" s="113"/>
      <c r="D274" s="113"/>
      <c r="E274" s="113"/>
      <c r="F274" s="113"/>
      <c r="G274" s="113"/>
      <c r="H274" s="113"/>
      <c r="I274" s="94"/>
      <c r="J274" s="94"/>
      <c r="K274" s="94"/>
    </row>
    <row r="275" spans="2:11" s="1" customFormat="1">
      <c r="B275" s="94"/>
      <c r="C275" s="113"/>
      <c r="D275" s="113"/>
      <c r="E275" s="113"/>
      <c r="F275" s="113"/>
      <c r="G275" s="113"/>
      <c r="H275" s="113"/>
      <c r="I275" s="94"/>
      <c r="J275" s="94"/>
      <c r="K275" s="94"/>
    </row>
    <row r="276" spans="2:11" s="1" customFormat="1">
      <c r="B276" s="94"/>
      <c r="C276" s="113"/>
      <c r="D276" s="113"/>
      <c r="E276" s="113"/>
      <c r="F276" s="113"/>
      <c r="G276" s="113"/>
      <c r="H276" s="113"/>
      <c r="I276" s="94"/>
      <c r="J276" s="94"/>
      <c r="K276" s="94"/>
    </row>
    <row r="277" spans="2:11" s="1" customFormat="1">
      <c r="B277" s="94"/>
      <c r="C277" s="113"/>
      <c r="D277" s="113"/>
      <c r="E277" s="113"/>
      <c r="F277" s="113"/>
      <c r="G277" s="113"/>
      <c r="H277" s="113"/>
      <c r="I277" s="94"/>
      <c r="J277" s="94"/>
      <c r="K277" s="94"/>
    </row>
    <row r="278" spans="2:11" s="1" customFormat="1">
      <c r="B278" s="94"/>
      <c r="C278" s="113"/>
      <c r="D278" s="113"/>
      <c r="E278" s="113"/>
      <c r="F278" s="113"/>
      <c r="G278" s="113"/>
      <c r="H278" s="113"/>
      <c r="I278" s="94"/>
      <c r="J278" s="94"/>
      <c r="K278" s="94"/>
    </row>
    <row r="279" spans="2:11" s="1" customFormat="1">
      <c r="B279" s="94"/>
      <c r="C279" s="113"/>
      <c r="D279" s="113"/>
      <c r="E279" s="113"/>
      <c r="F279" s="113"/>
      <c r="G279" s="113"/>
      <c r="H279" s="113"/>
      <c r="I279" s="94"/>
      <c r="J279" s="94"/>
      <c r="K279" s="94"/>
    </row>
    <row r="280" spans="2:11" s="1" customFormat="1">
      <c r="B280" s="94"/>
      <c r="C280" s="113"/>
      <c r="D280" s="113"/>
      <c r="E280" s="113"/>
      <c r="F280" s="113"/>
      <c r="G280" s="113"/>
      <c r="H280" s="113"/>
      <c r="I280" s="94"/>
      <c r="J280" s="94"/>
      <c r="K280" s="94"/>
    </row>
    <row r="281" spans="2:11" s="1" customFormat="1">
      <c r="B281" s="94"/>
      <c r="C281" s="113"/>
      <c r="D281" s="113"/>
      <c r="E281" s="113"/>
      <c r="F281" s="113"/>
      <c r="G281" s="113"/>
      <c r="H281" s="113"/>
      <c r="I281" s="94"/>
      <c r="J281" s="94"/>
      <c r="K281" s="94"/>
    </row>
    <row r="282" spans="2:11" s="1" customFormat="1">
      <c r="B282" s="94"/>
      <c r="C282" s="113"/>
      <c r="D282" s="113"/>
      <c r="E282" s="113"/>
      <c r="F282" s="113"/>
      <c r="G282" s="113"/>
      <c r="H282" s="113"/>
      <c r="I282" s="94"/>
      <c r="J282" s="94"/>
      <c r="K282" s="94"/>
    </row>
    <row r="283" spans="2:11" s="1" customFormat="1">
      <c r="B283" s="94"/>
      <c r="C283" s="113"/>
      <c r="D283" s="113"/>
      <c r="E283" s="113"/>
      <c r="F283" s="113"/>
      <c r="G283" s="113"/>
      <c r="H283" s="113"/>
      <c r="I283" s="94"/>
      <c r="J283" s="94"/>
      <c r="K283" s="94"/>
    </row>
    <row r="284" spans="2:11" s="1" customFormat="1">
      <c r="B284" s="94"/>
      <c r="C284" s="113"/>
      <c r="D284" s="113"/>
      <c r="E284" s="113"/>
      <c r="F284" s="113"/>
      <c r="G284" s="113"/>
      <c r="H284" s="113"/>
      <c r="I284" s="94"/>
      <c r="J284" s="94"/>
      <c r="K284" s="94"/>
    </row>
    <row r="285" spans="2:11" s="1" customFormat="1">
      <c r="B285" s="94"/>
      <c r="C285" s="113"/>
      <c r="D285" s="113"/>
      <c r="E285" s="113"/>
      <c r="F285" s="113"/>
      <c r="G285" s="113"/>
      <c r="H285" s="113"/>
      <c r="I285" s="94"/>
      <c r="J285" s="94"/>
      <c r="K285" s="94"/>
    </row>
    <row r="286" spans="2:11" s="1" customFormat="1">
      <c r="B286" s="94"/>
      <c r="C286" s="113"/>
      <c r="D286" s="113"/>
      <c r="E286" s="113"/>
      <c r="F286" s="113"/>
      <c r="G286" s="113"/>
      <c r="H286" s="113"/>
      <c r="I286" s="94"/>
      <c r="J286" s="94"/>
      <c r="K286" s="94"/>
    </row>
    <row r="287" spans="2:11" s="1" customFormat="1">
      <c r="B287" s="94"/>
      <c r="C287" s="113"/>
      <c r="D287" s="113"/>
      <c r="E287" s="113"/>
      <c r="F287" s="113"/>
      <c r="G287" s="113"/>
      <c r="H287" s="113"/>
      <c r="I287" s="94"/>
      <c r="J287" s="94"/>
      <c r="K287" s="94"/>
    </row>
    <row r="288" spans="2:11" s="1" customFormat="1">
      <c r="B288" s="94"/>
      <c r="C288" s="113"/>
      <c r="D288" s="113"/>
      <c r="E288" s="113"/>
      <c r="F288" s="113"/>
      <c r="G288" s="113"/>
      <c r="H288" s="113"/>
      <c r="I288" s="94"/>
      <c r="J288" s="94"/>
      <c r="K288" s="94"/>
    </row>
    <row r="289" spans="2:11" s="1" customFormat="1">
      <c r="B289" s="94"/>
      <c r="C289" s="113"/>
      <c r="D289" s="113"/>
      <c r="E289" s="113"/>
      <c r="F289" s="113"/>
      <c r="G289" s="113"/>
      <c r="H289" s="113"/>
      <c r="I289" s="94"/>
      <c r="J289" s="94"/>
      <c r="K289" s="94"/>
    </row>
    <row r="290" spans="2:11" s="1" customFormat="1">
      <c r="B290" s="94"/>
      <c r="C290" s="113"/>
      <c r="D290" s="113"/>
      <c r="E290" s="113"/>
      <c r="F290" s="113"/>
      <c r="G290" s="113"/>
      <c r="H290" s="113"/>
      <c r="I290" s="94"/>
      <c r="J290" s="94"/>
      <c r="K290" s="94"/>
    </row>
    <row r="291" spans="2:11" s="1" customFormat="1">
      <c r="B291" s="94"/>
      <c r="C291" s="113"/>
      <c r="D291" s="113"/>
      <c r="E291" s="113"/>
      <c r="F291" s="113"/>
      <c r="G291" s="113"/>
      <c r="H291" s="113"/>
      <c r="I291" s="94"/>
      <c r="J291" s="94"/>
      <c r="K291" s="94"/>
    </row>
    <row r="292" spans="2:11" s="1" customFormat="1">
      <c r="B292" s="94"/>
      <c r="C292" s="113"/>
      <c r="D292" s="113"/>
      <c r="E292" s="113"/>
      <c r="F292" s="113"/>
      <c r="G292" s="113"/>
      <c r="H292" s="113"/>
      <c r="I292" s="94"/>
      <c r="J292" s="94"/>
      <c r="K292" s="94"/>
    </row>
    <row r="293" spans="2:11" s="1" customFormat="1">
      <c r="B293" s="94"/>
      <c r="C293" s="113"/>
      <c r="D293" s="113"/>
      <c r="E293" s="113"/>
      <c r="F293" s="113"/>
      <c r="G293" s="113"/>
      <c r="H293" s="113"/>
      <c r="I293" s="94"/>
      <c r="J293" s="94"/>
      <c r="K293" s="94"/>
    </row>
    <row r="294" spans="2:11" s="1" customFormat="1">
      <c r="B294" s="94"/>
      <c r="C294" s="113"/>
      <c r="D294" s="113"/>
      <c r="E294" s="113"/>
      <c r="F294" s="113"/>
      <c r="G294" s="113"/>
      <c r="H294" s="113"/>
      <c r="I294" s="94"/>
      <c r="J294" s="94"/>
      <c r="K294" s="94"/>
    </row>
    <row r="295" spans="2:11" s="1" customFormat="1">
      <c r="B295" s="94"/>
      <c r="C295" s="113"/>
      <c r="D295" s="113"/>
      <c r="E295" s="113"/>
      <c r="F295" s="113"/>
      <c r="G295" s="113"/>
      <c r="H295" s="113"/>
      <c r="I295" s="94"/>
      <c r="J295" s="94"/>
      <c r="K295" s="94"/>
    </row>
    <row r="296" spans="2:11" s="1" customFormat="1">
      <c r="B296" s="94"/>
      <c r="C296" s="113"/>
      <c r="D296" s="113"/>
      <c r="E296" s="113"/>
      <c r="F296" s="113"/>
      <c r="G296" s="113"/>
      <c r="H296" s="113"/>
      <c r="I296" s="94"/>
      <c r="J296" s="94"/>
      <c r="K296" s="94"/>
    </row>
    <row r="297" spans="2:11" s="1" customFormat="1">
      <c r="B297" s="94"/>
      <c r="C297" s="113"/>
      <c r="D297" s="113"/>
      <c r="E297" s="113"/>
      <c r="F297" s="113"/>
      <c r="G297" s="113"/>
      <c r="H297" s="113"/>
      <c r="I297" s="94"/>
      <c r="J297" s="94"/>
      <c r="K297" s="94"/>
    </row>
    <row r="298" spans="2:11" s="1" customFormat="1">
      <c r="B298" s="94"/>
      <c r="C298" s="113"/>
      <c r="D298" s="113"/>
      <c r="E298" s="113"/>
      <c r="F298" s="113"/>
      <c r="G298" s="113"/>
      <c r="H298" s="113"/>
      <c r="I298" s="94"/>
      <c r="J298" s="94"/>
      <c r="K298" s="94"/>
    </row>
    <row r="299" spans="2:11" s="1" customFormat="1">
      <c r="B299" s="94"/>
      <c r="C299" s="113"/>
      <c r="D299" s="113"/>
      <c r="E299" s="113"/>
      <c r="F299" s="113"/>
      <c r="G299" s="113"/>
      <c r="H299" s="113"/>
      <c r="I299" s="94"/>
      <c r="J299" s="94"/>
      <c r="K299" s="94"/>
    </row>
    <row r="300" spans="2:11" s="1" customFormat="1">
      <c r="B300" s="94"/>
      <c r="C300" s="113"/>
      <c r="D300" s="113"/>
      <c r="E300" s="113"/>
      <c r="F300" s="113"/>
      <c r="G300" s="113"/>
      <c r="H300" s="113"/>
      <c r="I300" s="94"/>
      <c r="J300" s="94"/>
      <c r="K300" s="94"/>
    </row>
    <row r="301" spans="2:11" s="1" customFormat="1">
      <c r="B301" s="94"/>
      <c r="C301" s="113"/>
      <c r="D301" s="113"/>
      <c r="E301" s="113"/>
      <c r="F301" s="113"/>
      <c r="G301" s="113"/>
      <c r="H301" s="113"/>
      <c r="I301" s="94"/>
      <c r="J301" s="94"/>
      <c r="K301" s="94"/>
    </row>
    <row r="302" spans="2:11" s="1" customFormat="1">
      <c r="B302" s="94"/>
      <c r="C302" s="113"/>
      <c r="D302" s="113"/>
      <c r="E302" s="113"/>
      <c r="F302" s="113"/>
      <c r="G302" s="113"/>
      <c r="H302" s="113"/>
      <c r="I302" s="94"/>
      <c r="J302" s="94"/>
      <c r="K302" s="94"/>
    </row>
    <row r="303" spans="2:11" s="1" customFormat="1">
      <c r="B303" s="94"/>
      <c r="C303" s="113"/>
      <c r="D303" s="113"/>
      <c r="E303" s="113"/>
      <c r="F303" s="113"/>
      <c r="G303" s="113"/>
      <c r="H303" s="113"/>
      <c r="I303" s="94"/>
      <c r="J303" s="94"/>
      <c r="K303" s="94"/>
    </row>
    <row r="304" spans="2:11" s="1" customFormat="1">
      <c r="B304" s="94"/>
      <c r="C304" s="113"/>
      <c r="D304" s="113"/>
      <c r="E304" s="113"/>
      <c r="F304" s="113"/>
      <c r="G304" s="113"/>
      <c r="H304" s="113"/>
      <c r="I304" s="94"/>
      <c r="J304" s="94"/>
      <c r="K304" s="94"/>
    </row>
    <row r="305" spans="2:11" s="1" customFormat="1">
      <c r="B305" s="94"/>
      <c r="C305" s="113"/>
      <c r="D305" s="113"/>
      <c r="E305" s="113"/>
      <c r="F305" s="113"/>
      <c r="G305" s="113"/>
      <c r="H305" s="113"/>
      <c r="I305" s="94"/>
      <c r="J305" s="94"/>
      <c r="K305" s="94"/>
    </row>
    <row r="306" spans="2:11" s="1" customFormat="1">
      <c r="B306" s="94"/>
      <c r="C306" s="113"/>
      <c r="D306" s="113"/>
      <c r="E306" s="113"/>
      <c r="F306" s="113"/>
      <c r="G306" s="113"/>
      <c r="H306" s="113"/>
      <c r="I306" s="94"/>
      <c r="J306" s="94"/>
      <c r="K306" s="94"/>
    </row>
    <row r="307" spans="2:11" s="1" customFormat="1">
      <c r="B307" s="94"/>
      <c r="C307" s="113"/>
      <c r="D307" s="113"/>
      <c r="E307" s="113"/>
      <c r="F307" s="113"/>
      <c r="G307" s="113"/>
      <c r="H307" s="113"/>
      <c r="I307" s="94"/>
      <c r="J307" s="94"/>
      <c r="K307" s="94"/>
    </row>
    <row r="308" spans="2:11" s="1" customFormat="1">
      <c r="B308" s="94"/>
      <c r="C308" s="113"/>
      <c r="D308" s="113"/>
      <c r="E308" s="113"/>
      <c r="F308" s="113"/>
      <c r="G308" s="113"/>
      <c r="H308" s="113"/>
      <c r="I308" s="94"/>
      <c r="J308" s="94"/>
      <c r="K308" s="94"/>
    </row>
    <row r="309" spans="2:11" s="1" customFormat="1">
      <c r="B309" s="94"/>
      <c r="C309" s="113"/>
      <c r="D309" s="113"/>
      <c r="E309" s="113"/>
      <c r="F309" s="113"/>
      <c r="G309" s="113"/>
      <c r="H309" s="113"/>
      <c r="I309" s="94"/>
      <c r="J309" s="94"/>
      <c r="K309" s="94"/>
    </row>
    <row r="310" spans="2:11" s="1" customFormat="1">
      <c r="B310" s="94"/>
      <c r="C310" s="113"/>
      <c r="D310" s="113"/>
      <c r="E310" s="113"/>
      <c r="F310" s="113"/>
      <c r="G310" s="113"/>
      <c r="H310" s="113"/>
      <c r="I310" s="94"/>
      <c r="J310" s="94"/>
      <c r="K310" s="94"/>
    </row>
    <row r="311" spans="2:11" s="1" customFormat="1">
      <c r="B311" s="94"/>
      <c r="C311" s="113"/>
      <c r="D311" s="113"/>
      <c r="E311" s="113"/>
      <c r="F311" s="113"/>
      <c r="G311" s="113"/>
      <c r="H311" s="113"/>
      <c r="I311" s="94"/>
      <c r="J311" s="94"/>
      <c r="K311" s="94"/>
    </row>
    <row r="312" spans="2:11" s="1" customFormat="1">
      <c r="B312" s="94"/>
      <c r="C312" s="113"/>
      <c r="D312" s="113"/>
      <c r="E312" s="113"/>
      <c r="F312" s="113"/>
      <c r="G312" s="113"/>
      <c r="H312" s="113"/>
      <c r="I312" s="94"/>
      <c r="J312" s="94"/>
      <c r="K312" s="94"/>
    </row>
    <row r="313" spans="2:11" s="1" customFormat="1">
      <c r="B313" s="94"/>
      <c r="C313" s="113"/>
      <c r="D313" s="113"/>
      <c r="E313" s="113"/>
      <c r="F313" s="113"/>
      <c r="G313" s="113"/>
      <c r="H313" s="113"/>
      <c r="I313" s="94"/>
      <c r="J313" s="94"/>
      <c r="K313" s="94"/>
    </row>
    <row r="314" spans="2:11" s="1" customFormat="1">
      <c r="B314" s="94"/>
      <c r="C314" s="113"/>
      <c r="D314" s="113"/>
      <c r="E314" s="113"/>
      <c r="F314" s="113"/>
      <c r="G314" s="113"/>
      <c r="H314" s="113"/>
      <c r="I314" s="94"/>
      <c r="J314" s="94"/>
      <c r="K314" s="94"/>
    </row>
    <row r="315" spans="2:11" s="1" customFormat="1">
      <c r="B315" s="94"/>
      <c r="C315" s="113"/>
      <c r="D315" s="113"/>
      <c r="E315" s="113"/>
      <c r="F315" s="113"/>
      <c r="G315" s="113"/>
      <c r="H315" s="113"/>
      <c r="I315" s="94"/>
      <c r="J315" s="94"/>
      <c r="K315" s="94"/>
    </row>
    <row r="316" spans="2:11" s="1" customFormat="1">
      <c r="B316" s="94"/>
      <c r="C316" s="113"/>
      <c r="D316" s="113"/>
      <c r="E316" s="113"/>
      <c r="F316" s="113"/>
      <c r="G316" s="113"/>
      <c r="H316" s="113"/>
      <c r="I316" s="94"/>
      <c r="J316" s="94"/>
      <c r="K316" s="94"/>
    </row>
    <row r="317" spans="2:11" s="1" customFormat="1">
      <c r="B317" s="94"/>
      <c r="C317" s="113"/>
      <c r="D317" s="113"/>
      <c r="E317" s="113"/>
      <c r="F317" s="113"/>
      <c r="G317" s="113"/>
      <c r="H317" s="113"/>
      <c r="I317" s="94"/>
      <c r="J317" s="94"/>
      <c r="K317" s="94"/>
    </row>
    <row r="318" spans="2:11" s="1" customFormat="1">
      <c r="B318" s="94"/>
      <c r="C318" s="113"/>
      <c r="D318" s="113"/>
      <c r="E318" s="113"/>
      <c r="F318" s="113"/>
      <c r="G318" s="113"/>
      <c r="H318" s="113"/>
      <c r="I318" s="94"/>
      <c r="J318" s="94"/>
      <c r="K318" s="94"/>
    </row>
    <row r="319" spans="2:11" s="1" customFormat="1">
      <c r="B319" s="94"/>
      <c r="C319" s="113"/>
      <c r="D319" s="113"/>
      <c r="E319" s="113"/>
      <c r="F319" s="113"/>
      <c r="G319" s="113"/>
      <c r="H319" s="113"/>
      <c r="I319" s="94"/>
      <c r="J319" s="94"/>
      <c r="K319" s="94"/>
    </row>
    <row r="320" spans="2:11" s="1" customFormat="1">
      <c r="B320" s="94"/>
      <c r="C320" s="113"/>
      <c r="D320" s="113"/>
      <c r="E320" s="113"/>
      <c r="F320" s="113"/>
      <c r="G320" s="113"/>
      <c r="H320" s="113"/>
      <c r="I320" s="94"/>
      <c r="J320" s="94"/>
      <c r="K320" s="94"/>
    </row>
    <row r="321" spans="2:11" s="1" customFormat="1">
      <c r="B321" s="94"/>
      <c r="C321" s="113"/>
      <c r="D321" s="113"/>
      <c r="E321" s="113"/>
      <c r="F321" s="113"/>
      <c r="G321" s="113"/>
      <c r="H321" s="113"/>
      <c r="I321" s="94"/>
      <c r="J321" s="94"/>
      <c r="K321" s="94"/>
    </row>
    <row r="322" spans="2:11" s="1" customFormat="1">
      <c r="B322" s="94"/>
      <c r="C322" s="113"/>
      <c r="D322" s="113"/>
      <c r="E322" s="113"/>
      <c r="F322" s="113"/>
      <c r="G322" s="113"/>
      <c r="H322" s="113"/>
      <c r="I322" s="94"/>
      <c r="J322" s="94"/>
      <c r="K322" s="94"/>
    </row>
    <row r="323" spans="2:11" s="1" customFormat="1">
      <c r="B323" s="94"/>
      <c r="C323" s="113"/>
      <c r="D323" s="113"/>
      <c r="E323" s="113"/>
      <c r="F323" s="113"/>
      <c r="G323" s="113"/>
      <c r="H323" s="113"/>
      <c r="I323" s="94"/>
      <c r="J323" s="94"/>
      <c r="K323" s="94"/>
    </row>
    <row r="324" spans="2:11" s="1" customFormat="1">
      <c r="B324" s="94"/>
      <c r="C324" s="113"/>
      <c r="D324" s="113"/>
      <c r="E324" s="113"/>
      <c r="F324" s="113"/>
      <c r="G324" s="113"/>
      <c r="H324" s="113"/>
      <c r="I324" s="94"/>
      <c r="J324" s="94"/>
      <c r="K324" s="94"/>
    </row>
    <row r="325" spans="2:11" s="1" customFormat="1">
      <c r="B325" s="94"/>
      <c r="C325" s="113"/>
      <c r="D325" s="113"/>
      <c r="E325" s="113"/>
      <c r="F325" s="113"/>
      <c r="G325" s="113"/>
      <c r="H325" s="113"/>
      <c r="I325" s="94"/>
      <c r="J325" s="94"/>
      <c r="K325" s="94"/>
    </row>
    <row r="326" spans="2:11" s="1" customFormat="1">
      <c r="B326" s="94"/>
      <c r="C326" s="113"/>
      <c r="D326" s="113"/>
      <c r="E326" s="113"/>
      <c r="F326" s="113"/>
      <c r="G326" s="113"/>
      <c r="H326" s="113"/>
      <c r="I326" s="94"/>
      <c r="J326" s="94"/>
      <c r="K326" s="94"/>
    </row>
    <row r="327" spans="2:11" s="1" customFormat="1">
      <c r="B327" s="94"/>
      <c r="C327" s="113"/>
      <c r="D327" s="113"/>
      <c r="E327" s="113"/>
      <c r="F327" s="113"/>
      <c r="G327" s="113"/>
      <c r="H327" s="113"/>
      <c r="I327" s="94"/>
      <c r="J327" s="94"/>
      <c r="K327" s="94"/>
    </row>
    <row r="328" spans="2:11" s="1" customFormat="1">
      <c r="B328" s="94"/>
      <c r="C328" s="113"/>
      <c r="D328" s="113"/>
      <c r="E328" s="113"/>
      <c r="F328" s="113"/>
      <c r="G328" s="113"/>
      <c r="H328" s="113"/>
      <c r="I328" s="94"/>
      <c r="J328" s="94"/>
      <c r="K328" s="94"/>
    </row>
    <row r="329" spans="2:11" s="1" customFormat="1">
      <c r="B329" s="94"/>
      <c r="C329" s="113"/>
      <c r="D329" s="113"/>
      <c r="E329" s="113"/>
      <c r="F329" s="113"/>
      <c r="G329" s="113"/>
      <c r="H329" s="113"/>
      <c r="I329" s="94"/>
      <c r="J329" s="94"/>
      <c r="K329" s="94"/>
    </row>
    <row r="330" spans="2:11" s="1" customFormat="1">
      <c r="B330" s="94"/>
      <c r="C330" s="113"/>
      <c r="D330" s="113"/>
      <c r="E330" s="113"/>
      <c r="F330" s="113"/>
      <c r="G330" s="113"/>
      <c r="H330" s="113"/>
      <c r="I330" s="94"/>
      <c r="J330" s="94"/>
      <c r="K330" s="94"/>
    </row>
    <row r="331" spans="2:11" s="1" customFormat="1">
      <c r="B331" s="94"/>
      <c r="C331" s="113"/>
      <c r="D331" s="113"/>
      <c r="E331" s="113"/>
      <c r="F331" s="113"/>
      <c r="G331" s="113"/>
      <c r="H331" s="113"/>
      <c r="I331" s="94"/>
      <c r="J331" s="94"/>
      <c r="K331" s="94"/>
    </row>
    <row r="332" spans="2:11" s="1" customFormat="1">
      <c r="B332" s="94"/>
      <c r="C332" s="113"/>
      <c r="D332" s="113"/>
      <c r="E332" s="113"/>
      <c r="F332" s="113"/>
      <c r="G332" s="113"/>
      <c r="H332" s="113"/>
      <c r="I332" s="94"/>
      <c r="J332" s="94"/>
      <c r="K332" s="94"/>
    </row>
    <row r="333" spans="2:11" s="1" customFormat="1">
      <c r="B333" s="94"/>
      <c r="C333" s="113"/>
      <c r="D333" s="113"/>
      <c r="E333" s="113"/>
      <c r="F333" s="113"/>
      <c r="G333" s="113"/>
      <c r="H333" s="113"/>
      <c r="I333" s="94"/>
      <c r="J333" s="94"/>
      <c r="K333" s="94"/>
    </row>
    <row r="334" spans="2:11" s="1" customFormat="1">
      <c r="B334" s="94"/>
      <c r="C334" s="113"/>
      <c r="D334" s="113"/>
      <c r="E334" s="113"/>
      <c r="F334" s="113"/>
      <c r="G334" s="113"/>
      <c r="H334" s="113"/>
      <c r="I334" s="94"/>
      <c r="J334" s="94"/>
      <c r="K334" s="94"/>
    </row>
    <row r="335" spans="2:11" s="1" customFormat="1">
      <c r="B335" s="94"/>
      <c r="C335" s="113"/>
      <c r="D335" s="113"/>
      <c r="E335" s="113"/>
      <c r="F335" s="113"/>
      <c r="G335" s="113"/>
      <c r="H335" s="113"/>
      <c r="I335" s="94"/>
      <c r="J335" s="94"/>
      <c r="K335" s="94"/>
    </row>
    <row r="336" spans="2:11" s="1" customFormat="1">
      <c r="B336" s="94"/>
      <c r="C336" s="113"/>
      <c r="D336" s="113"/>
      <c r="E336" s="113"/>
      <c r="F336" s="113"/>
      <c r="G336" s="113"/>
      <c r="H336" s="113"/>
      <c r="I336" s="94"/>
      <c r="J336" s="94"/>
      <c r="K336" s="94"/>
    </row>
    <row r="337" spans="2:11" s="1" customFormat="1">
      <c r="B337" s="94"/>
      <c r="C337" s="113"/>
      <c r="D337" s="113"/>
      <c r="E337" s="113"/>
      <c r="F337" s="113"/>
      <c r="G337" s="113"/>
      <c r="H337" s="113"/>
      <c r="I337" s="94"/>
      <c r="J337" s="94"/>
      <c r="K337" s="94"/>
    </row>
    <row r="338" spans="2:11" s="1" customFormat="1">
      <c r="B338" s="94"/>
      <c r="C338" s="113"/>
      <c r="D338" s="113"/>
      <c r="E338" s="113"/>
      <c r="F338" s="113"/>
      <c r="G338" s="113"/>
      <c r="H338" s="113"/>
      <c r="I338" s="94"/>
      <c r="J338" s="94"/>
      <c r="K338" s="94"/>
    </row>
    <row r="339" spans="2:11" s="1" customFormat="1">
      <c r="B339" s="94"/>
      <c r="C339" s="113"/>
      <c r="D339" s="113"/>
      <c r="E339" s="113"/>
      <c r="F339" s="113"/>
      <c r="G339" s="113"/>
      <c r="H339" s="113"/>
      <c r="I339" s="94"/>
      <c r="J339" s="94"/>
      <c r="K339" s="94"/>
    </row>
    <row r="340" spans="2:11" s="1" customFormat="1">
      <c r="B340" s="94"/>
      <c r="C340" s="113"/>
      <c r="D340" s="113"/>
      <c r="E340" s="113"/>
      <c r="F340" s="113"/>
      <c r="G340" s="113"/>
      <c r="H340" s="113"/>
      <c r="I340" s="94"/>
      <c r="J340" s="94"/>
      <c r="K340" s="94"/>
    </row>
    <row r="341" spans="2:11" s="1" customFormat="1">
      <c r="B341" s="94"/>
      <c r="C341" s="113"/>
      <c r="D341" s="113"/>
      <c r="E341" s="113"/>
      <c r="F341" s="113"/>
      <c r="G341" s="113"/>
      <c r="H341" s="113"/>
      <c r="I341" s="94"/>
      <c r="J341" s="94"/>
      <c r="K341" s="94"/>
    </row>
    <row r="342" spans="2:11" s="1" customFormat="1">
      <c r="B342" s="94"/>
      <c r="C342" s="113"/>
      <c r="D342" s="113"/>
      <c r="E342" s="113"/>
      <c r="F342" s="113"/>
      <c r="G342" s="113"/>
      <c r="H342" s="113"/>
      <c r="I342" s="94"/>
      <c r="J342" s="94"/>
      <c r="K342" s="94"/>
    </row>
    <row r="343" spans="2:11" s="1" customFormat="1">
      <c r="B343" s="94"/>
      <c r="C343" s="113"/>
      <c r="D343" s="113"/>
      <c r="E343" s="113"/>
      <c r="F343" s="113"/>
      <c r="G343" s="113"/>
      <c r="H343" s="113"/>
      <c r="I343" s="94"/>
      <c r="J343" s="94"/>
      <c r="K343" s="94"/>
    </row>
    <row r="344" spans="2:11" s="1" customFormat="1">
      <c r="B344" s="94"/>
      <c r="C344" s="113"/>
      <c r="D344" s="113"/>
      <c r="E344" s="113"/>
      <c r="F344" s="113"/>
      <c r="G344" s="113"/>
      <c r="H344" s="113"/>
      <c r="I344" s="94"/>
      <c r="J344" s="94"/>
      <c r="K344" s="94"/>
    </row>
    <row r="345" spans="2:11" s="1" customFormat="1">
      <c r="B345" s="94"/>
      <c r="C345" s="113"/>
      <c r="D345" s="113"/>
      <c r="E345" s="113"/>
      <c r="F345" s="113"/>
      <c r="G345" s="113"/>
      <c r="H345" s="113"/>
      <c r="I345" s="94"/>
      <c r="J345" s="94"/>
      <c r="K345" s="94"/>
    </row>
    <row r="346" spans="2:11" s="1" customFormat="1">
      <c r="B346" s="94"/>
      <c r="C346" s="113"/>
      <c r="D346" s="113"/>
      <c r="E346" s="113"/>
      <c r="F346" s="113"/>
      <c r="G346" s="113"/>
      <c r="H346" s="113"/>
      <c r="I346" s="94"/>
      <c r="J346" s="94"/>
      <c r="K346" s="94"/>
    </row>
    <row r="347" spans="2:11" s="1" customFormat="1">
      <c r="B347" s="94"/>
      <c r="C347" s="113"/>
      <c r="D347" s="113"/>
      <c r="E347" s="113"/>
      <c r="F347" s="113"/>
      <c r="G347" s="113"/>
      <c r="H347" s="113"/>
      <c r="I347" s="94"/>
      <c r="J347" s="94"/>
      <c r="K347" s="94"/>
    </row>
    <row r="348" spans="2:11" s="1" customFormat="1">
      <c r="B348" s="94"/>
      <c r="C348" s="113"/>
      <c r="D348" s="113"/>
      <c r="E348" s="113"/>
      <c r="F348" s="113"/>
      <c r="G348" s="113"/>
      <c r="H348" s="113"/>
      <c r="I348" s="94"/>
      <c r="J348" s="94"/>
      <c r="K348" s="94"/>
    </row>
    <row r="349" spans="2:11" s="1" customFormat="1">
      <c r="B349" s="94"/>
      <c r="C349" s="113"/>
      <c r="D349" s="113"/>
      <c r="E349" s="113"/>
      <c r="F349" s="113"/>
      <c r="G349" s="113"/>
      <c r="H349" s="113"/>
      <c r="I349" s="94"/>
      <c r="J349" s="94"/>
      <c r="K349" s="94"/>
    </row>
    <row r="350" spans="2:11" s="1" customFormat="1">
      <c r="B350" s="94"/>
      <c r="C350" s="113"/>
      <c r="D350" s="113"/>
      <c r="E350" s="113"/>
      <c r="F350" s="113"/>
      <c r="G350" s="113"/>
      <c r="H350" s="113"/>
      <c r="I350" s="94"/>
      <c r="J350" s="94"/>
      <c r="K350" s="94"/>
    </row>
    <row r="351" spans="2:11" s="1" customFormat="1">
      <c r="B351" s="94"/>
      <c r="C351" s="113"/>
      <c r="D351" s="113"/>
      <c r="E351" s="113"/>
      <c r="F351" s="113"/>
      <c r="G351" s="113"/>
      <c r="H351" s="113"/>
      <c r="I351" s="94"/>
      <c r="J351" s="94"/>
      <c r="K351" s="94"/>
    </row>
    <row r="352" spans="2:11" s="1" customFormat="1">
      <c r="B352" s="94"/>
      <c r="C352" s="113"/>
      <c r="D352" s="113"/>
      <c r="E352" s="113"/>
      <c r="F352" s="113"/>
      <c r="G352" s="113"/>
      <c r="H352" s="113"/>
      <c r="I352" s="94"/>
      <c r="J352" s="94"/>
      <c r="K352" s="94"/>
    </row>
    <row r="353" spans="2:11" s="1" customFormat="1">
      <c r="B353" s="94"/>
      <c r="C353" s="113"/>
      <c r="D353" s="113"/>
      <c r="E353" s="113"/>
      <c r="F353" s="113"/>
      <c r="G353" s="113"/>
      <c r="H353" s="113"/>
      <c r="I353" s="94"/>
      <c r="J353" s="94"/>
      <c r="K353" s="94"/>
    </row>
    <row r="354" spans="2:11" s="1" customFormat="1">
      <c r="B354" s="94"/>
      <c r="C354" s="113"/>
      <c r="D354" s="113"/>
      <c r="E354" s="113"/>
      <c r="F354" s="113"/>
      <c r="G354" s="113"/>
      <c r="H354" s="113"/>
      <c r="I354" s="94"/>
      <c r="J354" s="94"/>
      <c r="K354" s="94"/>
    </row>
    <row r="355" spans="2:11" s="1" customFormat="1">
      <c r="B355" s="94"/>
      <c r="C355" s="113"/>
      <c r="D355" s="113"/>
      <c r="E355" s="113"/>
      <c r="F355" s="113"/>
      <c r="G355" s="113"/>
      <c r="H355" s="113"/>
      <c r="I355" s="94"/>
      <c r="J355" s="94"/>
      <c r="K355" s="94"/>
    </row>
    <row r="356" spans="2:11" s="1" customFormat="1">
      <c r="B356" s="94"/>
      <c r="C356" s="113"/>
      <c r="D356" s="113"/>
      <c r="E356" s="113"/>
      <c r="F356" s="113"/>
      <c r="G356" s="113"/>
      <c r="H356" s="113"/>
      <c r="I356" s="94"/>
      <c r="J356" s="94"/>
      <c r="K356" s="94"/>
    </row>
    <row r="357" spans="2:11" s="1" customFormat="1">
      <c r="B357" s="94"/>
      <c r="C357" s="113"/>
      <c r="D357" s="113"/>
      <c r="E357" s="113"/>
      <c r="F357" s="113"/>
      <c r="G357" s="113"/>
      <c r="H357" s="113"/>
      <c r="I357" s="94"/>
      <c r="J357" s="94"/>
      <c r="K357" s="94"/>
    </row>
    <row r="358" spans="2:11" s="1" customFormat="1">
      <c r="B358" s="94"/>
      <c r="C358" s="113"/>
      <c r="D358" s="113"/>
      <c r="E358" s="113"/>
      <c r="F358" s="113"/>
      <c r="G358" s="113"/>
      <c r="H358" s="113"/>
      <c r="I358" s="94"/>
      <c r="J358" s="94"/>
      <c r="K358" s="94"/>
    </row>
    <row r="359" spans="2:11" s="1" customFormat="1">
      <c r="B359" s="94"/>
      <c r="C359" s="113"/>
      <c r="D359" s="113"/>
      <c r="E359" s="113"/>
      <c r="F359" s="113"/>
      <c r="G359" s="113"/>
      <c r="H359" s="113"/>
      <c r="I359" s="94"/>
      <c r="J359" s="94"/>
      <c r="K359" s="94"/>
    </row>
    <row r="360" spans="2:11" s="1" customFormat="1">
      <c r="B360" s="94"/>
      <c r="C360" s="113"/>
      <c r="D360" s="113"/>
      <c r="E360" s="113"/>
      <c r="F360" s="113"/>
      <c r="G360" s="113"/>
      <c r="H360" s="113"/>
      <c r="I360" s="94"/>
      <c r="J360" s="94"/>
      <c r="K360" s="94"/>
    </row>
    <row r="361" spans="2:11" s="1" customFormat="1">
      <c r="B361" s="94"/>
      <c r="C361" s="113"/>
      <c r="D361" s="113"/>
      <c r="E361" s="113"/>
      <c r="F361" s="113"/>
      <c r="G361" s="113"/>
      <c r="H361" s="113"/>
      <c r="I361" s="94"/>
      <c r="J361" s="94"/>
      <c r="K361" s="94"/>
    </row>
    <row r="362" spans="2:11" s="1" customFormat="1">
      <c r="B362" s="94"/>
      <c r="C362" s="113"/>
      <c r="D362" s="113"/>
      <c r="E362" s="113"/>
      <c r="F362" s="113"/>
      <c r="G362" s="113"/>
      <c r="H362" s="113"/>
      <c r="I362" s="94"/>
      <c r="J362" s="94"/>
      <c r="K362" s="94"/>
    </row>
    <row r="363" spans="2:11" s="1" customFormat="1">
      <c r="B363" s="94"/>
      <c r="C363" s="113"/>
      <c r="D363" s="113"/>
      <c r="E363" s="113"/>
      <c r="F363" s="113"/>
      <c r="G363" s="113"/>
      <c r="H363" s="113"/>
      <c r="I363" s="94"/>
      <c r="J363" s="94"/>
      <c r="K363" s="94"/>
    </row>
    <row r="364" spans="2:11" s="1" customFormat="1">
      <c r="B364" s="94"/>
      <c r="C364" s="113"/>
      <c r="D364" s="113"/>
      <c r="E364" s="113"/>
      <c r="F364" s="113"/>
      <c r="G364" s="113"/>
      <c r="H364" s="113"/>
      <c r="I364" s="94"/>
      <c r="J364" s="94"/>
      <c r="K364" s="94"/>
    </row>
    <row r="365" spans="2:11" s="1" customFormat="1">
      <c r="B365" s="94"/>
      <c r="C365" s="113"/>
      <c r="D365" s="113"/>
      <c r="E365" s="113"/>
      <c r="F365" s="113"/>
      <c r="G365" s="113"/>
      <c r="H365" s="113"/>
      <c r="I365" s="94"/>
      <c r="J365" s="94"/>
      <c r="K365" s="94"/>
    </row>
    <row r="366" spans="2:11" s="1" customFormat="1">
      <c r="B366" s="94"/>
      <c r="C366" s="113"/>
      <c r="D366" s="113"/>
      <c r="E366" s="113"/>
      <c r="F366" s="113"/>
      <c r="G366" s="113"/>
      <c r="H366" s="113"/>
      <c r="I366" s="94"/>
      <c r="J366" s="94"/>
      <c r="K366" s="94"/>
    </row>
    <row r="367" spans="2:11" s="1" customFormat="1">
      <c r="B367" s="94"/>
      <c r="C367" s="113"/>
      <c r="D367" s="113"/>
      <c r="E367" s="113"/>
      <c r="F367" s="113"/>
      <c r="G367" s="113"/>
      <c r="H367" s="113"/>
      <c r="I367" s="94"/>
      <c r="J367" s="94"/>
      <c r="K367" s="94"/>
    </row>
    <row r="368" spans="2:11" s="1" customFormat="1">
      <c r="B368" s="94"/>
      <c r="C368" s="113"/>
      <c r="D368" s="113"/>
      <c r="E368" s="113"/>
      <c r="F368" s="113"/>
      <c r="G368" s="113"/>
      <c r="H368" s="113"/>
      <c r="I368" s="94"/>
      <c r="J368" s="94"/>
      <c r="K368" s="94"/>
    </row>
    <row r="369" spans="2:11" s="1" customFormat="1">
      <c r="B369" s="94"/>
      <c r="C369" s="113"/>
      <c r="D369" s="113"/>
      <c r="E369" s="113"/>
      <c r="F369" s="113"/>
      <c r="G369" s="113"/>
      <c r="H369" s="113"/>
      <c r="I369" s="94"/>
      <c r="J369" s="94"/>
      <c r="K369" s="94"/>
    </row>
    <row r="370" spans="2:11" s="1" customFormat="1">
      <c r="B370" s="94"/>
      <c r="C370" s="113"/>
      <c r="D370" s="113"/>
      <c r="E370" s="113"/>
      <c r="F370" s="113"/>
      <c r="G370" s="113"/>
      <c r="H370" s="113"/>
      <c r="I370" s="94"/>
      <c r="J370" s="94"/>
      <c r="K370" s="94"/>
    </row>
    <row r="371" spans="2:11" s="1" customFormat="1">
      <c r="B371" s="94"/>
      <c r="C371" s="113"/>
      <c r="D371" s="113"/>
      <c r="E371" s="113"/>
      <c r="F371" s="113"/>
      <c r="G371" s="113"/>
      <c r="H371" s="113"/>
      <c r="I371" s="94"/>
      <c r="J371" s="94"/>
      <c r="K371" s="94"/>
    </row>
    <row r="372" spans="2:11" s="1" customFormat="1">
      <c r="B372" s="94"/>
      <c r="C372" s="113"/>
      <c r="D372" s="113"/>
      <c r="E372" s="113"/>
      <c r="F372" s="113"/>
      <c r="G372" s="113"/>
      <c r="H372" s="113"/>
      <c r="I372" s="94"/>
      <c r="J372" s="94"/>
      <c r="K372" s="94"/>
    </row>
    <row r="373" spans="2:11" s="1" customFormat="1">
      <c r="B373" s="94"/>
      <c r="C373" s="113"/>
      <c r="D373" s="113"/>
      <c r="E373" s="113"/>
      <c r="F373" s="113"/>
      <c r="G373" s="113"/>
      <c r="H373" s="113"/>
      <c r="I373" s="94"/>
      <c r="J373" s="94"/>
      <c r="K373" s="94"/>
    </row>
    <row r="374" spans="2:11" s="1" customFormat="1">
      <c r="B374" s="94"/>
      <c r="C374" s="113"/>
      <c r="D374" s="113"/>
      <c r="E374" s="113"/>
      <c r="F374" s="113"/>
      <c r="G374" s="113"/>
      <c r="H374" s="113"/>
      <c r="I374" s="94"/>
      <c r="J374" s="94"/>
      <c r="K374" s="94"/>
    </row>
    <row r="375" spans="2:11" s="1" customFormat="1">
      <c r="B375" s="94"/>
      <c r="C375" s="113"/>
      <c r="D375" s="113"/>
      <c r="E375" s="113"/>
      <c r="F375" s="113"/>
      <c r="G375" s="113"/>
      <c r="H375" s="113"/>
      <c r="I375" s="94"/>
      <c r="J375" s="94"/>
      <c r="K375" s="94"/>
    </row>
    <row r="376" spans="2:11" s="1" customFormat="1">
      <c r="B376" s="94"/>
      <c r="C376" s="113"/>
      <c r="D376" s="113"/>
      <c r="E376" s="113"/>
      <c r="F376" s="113"/>
      <c r="G376" s="113"/>
      <c r="H376" s="113"/>
      <c r="I376" s="94"/>
      <c r="J376" s="94"/>
      <c r="K376" s="94"/>
    </row>
    <row r="377" spans="2:11" s="1" customFormat="1">
      <c r="B377" s="94"/>
      <c r="C377" s="113"/>
      <c r="D377" s="113"/>
      <c r="E377" s="113"/>
      <c r="F377" s="113"/>
      <c r="G377" s="113"/>
      <c r="H377" s="113"/>
      <c r="I377" s="94"/>
      <c r="J377" s="94"/>
      <c r="K377" s="94"/>
    </row>
    <row r="378" spans="2:11" s="1" customFormat="1">
      <c r="B378" s="94"/>
      <c r="C378" s="113"/>
      <c r="D378" s="113"/>
      <c r="E378" s="113"/>
      <c r="F378" s="113"/>
      <c r="G378" s="113"/>
      <c r="H378" s="113"/>
      <c r="I378" s="94"/>
      <c r="J378" s="94"/>
      <c r="K378" s="94"/>
    </row>
    <row r="379" spans="2:11" s="1" customFormat="1">
      <c r="B379" s="94"/>
      <c r="C379" s="113"/>
      <c r="D379" s="113"/>
      <c r="E379" s="113"/>
      <c r="F379" s="113"/>
      <c r="G379" s="113"/>
      <c r="H379" s="113"/>
      <c r="I379" s="94"/>
      <c r="J379" s="94"/>
      <c r="K379" s="94"/>
    </row>
    <row r="380" spans="2:11" s="1" customFormat="1">
      <c r="B380" s="94"/>
      <c r="C380" s="113"/>
      <c r="D380" s="113"/>
      <c r="E380" s="113"/>
      <c r="F380" s="113"/>
      <c r="G380" s="113"/>
      <c r="H380" s="113"/>
      <c r="I380" s="94"/>
      <c r="J380" s="94"/>
      <c r="K380" s="94"/>
    </row>
    <row r="381" spans="2:11" s="1" customFormat="1">
      <c r="B381" s="94"/>
      <c r="C381" s="113"/>
      <c r="D381" s="113"/>
      <c r="E381" s="113"/>
      <c r="F381" s="113"/>
      <c r="G381" s="113"/>
      <c r="H381" s="113"/>
      <c r="I381" s="94"/>
      <c r="J381" s="94"/>
      <c r="K381" s="94"/>
    </row>
    <row r="382" spans="2:11" s="1" customFormat="1">
      <c r="B382" s="94"/>
      <c r="C382" s="113"/>
      <c r="D382" s="113"/>
      <c r="E382" s="113"/>
      <c r="F382" s="113"/>
      <c r="G382" s="113"/>
      <c r="H382" s="113"/>
      <c r="I382" s="94"/>
      <c r="J382" s="94"/>
      <c r="K382" s="94"/>
    </row>
    <row r="383" spans="2:11" s="1" customFormat="1">
      <c r="B383" s="94"/>
      <c r="C383" s="113"/>
      <c r="D383" s="113"/>
      <c r="E383" s="113"/>
      <c r="F383" s="113"/>
      <c r="G383" s="113"/>
      <c r="H383" s="113"/>
      <c r="I383" s="94"/>
      <c r="J383" s="94"/>
      <c r="K383" s="94"/>
    </row>
    <row r="384" spans="2:11" s="1" customFormat="1">
      <c r="B384" s="94"/>
      <c r="C384" s="113"/>
      <c r="D384" s="113"/>
      <c r="E384" s="113"/>
      <c r="F384" s="113"/>
      <c r="G384" s="113"/>
      <c r="H384" s="113"/>
      <c r="I384" s="94"/>
      <c r="J384" s="94"/>
      <c r="K384" s="94"/>
    </row>
    <row r="385" spans="2:11" s="1" customFormat="1">
      <c r="B385" s="94"/>
      <c r="C385" s="113"/>
      <c r="D385" s="113"/>
      <c r="E385" s="113"/>
      <c r="F385" s="113"/>
      <c r="G385" s="113"/>
      <c r="H385" s="113"/>
      <c r="I385" s="94"/>
      <c r="J385" s="94"/>
      <c r="K385" s="94"/>
    </row>
    <row r="386" spans="2:11" s="1" customFormat="1">
      <c r="B386" s="94"/>
      <c r="C386" s="113"/>
      <c r="D386" s="113"/>
      <c r="E386" s="113"/>
      <c r="F386" s="113"/>
      <c r="G386" s="113"/>
      <c r="H386" s="113"/>
      <c r="I386" s="94"/>
      <c r="J386" s="94"/>
      <c r="K386" s="94"/>
    </row>
    <row r="387" spans="2:11" s="1" customFormat="1">
      <c r="B387" s="94"/>
      <c r="C387" s="113"/>
      <c r="D387" s="113"/>
      <c r="E387" s="113"/>
      <c r="F387" s="113"/>
      <c r="G387" s="113"/>
      <c r="H387" s="113"/>
      <c r="I387" s="94"/>
      <c r="J387" s="94"/>
      <c r="K387" s="94"/>
    </row>
    <row r="388" spans="2:11" s="1" customFormat="1">
      <c r="B388" s="94"/>
      <c r="C388" s="113"/>
      <c r="D388" s="113"/>
      <c r="E388" s="113"/>
      <c r="F388" s="113"/>
      <c r="G388" s="113"/>
      <c r="H388" s="113"/>
      <c r="I388" s="94"/>
      <c r="J388" s="94"/>
      <c r="K388" s="94"/>
    </row>
    <row r="389" spans="2:11" s="1" customFormat="1">
      <c r="B389" s="94"/>
      <c r="C389" s="113"/>
      <c r="D389" s="113"/>
      <c r="E389" s="113"/>
      <c r="F389" s="113"/>
      <c r="G389" s="113"/>
      <c r="H389" s="113"/>
      <c r="I389" s="94"/>
      <c r="J389" s="94"/>
      <c r="K389" s="94"/>
    </row>
    <row r="390" spans="2:11" s="1" customFormat="1">
      <c r="B390" s="94"/>
      <c r="C390" s="113"/>
      <c r="D390" s="113"/>
      <c r="E390" s="113"/>
      <c r="F390" s="113"/>
      <c r="G390" s="113"/>
      <c r="H390" s="113"/>
      <c r="I390" s="94"/>
      <c r="J390" s="94"/>
      <c r="K390" s="94"/>
    </row>
    <row r="391" spans="2:11" s="1" customFormat="1">
      <c r="B391" s="94"/>
      <c r="C391" s="113"/>
      <c r="D391" s="113"/>
      <c r="E391" s="113"/>
      <c r="F391" s="113"/>
      <c r="G391" s="113"/>
      <c r="H391" s="113"/>
      <c r="I391" s="94"/>
      <c r="J391" s="94"/>
      <c r="K391" s="94"/>
    </row>
    <row r="392" spans="2:11" s="1" customFormat="1">
      <c r="B392" s="94"/>
      <c r="C392" s="113"/>
      <c r="D392" s="113"/>
      <c r="E392" s="113"/>
      <c r="F392" s="113"/>
      <c r="G392" s="113"/>
      <c r="H392" s="113"/>
      <c r="I392" s="94"/>
      <c r="J392" s="94"/>
      <c r="K392" s="94"/>
    </row>
    <row r="393" spans="2:11" s="1" customFormat="1">
      <c r="B393" s="94"/>
      <c r="C393" s="113"/>
      <c r="D393" s="113"/>
      <c r="E393" s="113"/>
      <c r="F393" s="113"/>
      <c r="G393" s="113"/>
      <c r="H393" s="113"/>
      <c r="I393" s="94"/>
      <c r="J393" s="94"/>
      <c r="K393" s="94"/>
    </row>
    <row r="394" spans="2:11" s="1" customFormat="1">
      <c r="B394" s="94"/>
      <c r="C394" s="113"/>
      <c r="D394" s="113"/>
      <c r="E394" s="113"/>
      <c r="F394" s="113"/>
      <c r="G394" s="113"/>
      <c r="H394" s="113"/>
      <c r="I394" s="94"/>
      <c r="J394" s="94"/>
      <c r="K394" s="94"/>
    </row>
    <row r="395" spans="2:11" s="1" customFormat="1">
      <c r="B395" s="94"/>
      <c r="C395" s="113"/>
      <c r="D395" s="113"/>
      <c r="E395" s="113"/>
      <c r="F395" s="113"/>
      <c r="G395" s="113"/>
      <c r="H395" s="113"/>
      <c r="I395" s="94"/>
      <c r="J395" s="94"/>
      <c r="K395" s="94"/>
    </row>
    <row r="396" spans="2:11" s="1" customFormat="1">
      <c r="B396" s="94"/>
      <c r="C396" s="113"/>
      <c r="D396" s="113"/>
      <c r="E396" s="113"/>
      <c r="F396" s="113"/>
      <c r="G396" s="113"/>
      <c r="H396" s="113"/>
      <c r="I396" s="94"/>
      <c r="J396" s="94"/>
      <c r="K396" s="94"/>
    </row>
    <row r="397" spans="2:11" s="1" customFormat="1">
      <c r="B397" s="94"/>
      <c r="C397" s="113"/>
      <c r="D397" s="113"/>
      <c r="E397" s="113"/>
      <c r="F397" s="113"/>
      <c r="G397" s="113"/>
      <c r="H397" s="113"/>
      <c r="I397" s="94"/>
      <c r="J397" s="94"/>
      <c r="K397" s="94"/>
    </row>
    <row r="398" spans="2:11" s="1" customFormat="1">
      <c r="B398" s="94"/>
      <c r="C398" s="113"/>
      <c r="D398" s="113"/>
      <c r="E398" s="113"/>
      <c r="F398" s="113"/>
      <c r="G398" s="113"/>
      <c r="H398" s="113"/>
      <c r="I398" s="94"/>
      <c r="J398" s="94"/>
      <c r="K398" s="94"/>
    </row>
    <row r="399" spans="2:11" s="1" customFormat="1">
      <c r="B399" s="94"/>
      <c r="C399" s="113"/>
      <c r="D399" s="113"/>
      <c r="E399" s="113"/>
      <c r="F399" s="113"/>
      <c r="G399" s="113"/>
      <c r="H399" s="113"/>
      <c r="I399" s="94"/>
      <c r="J399" s="94"/>
      <c r="K399" s="94"/>
    </row>
    <row r="400" spans="2:11" s="1" customFormat="1">
      <c r="B400" s="94"/>
      <c r="C400" s="113"/>
      <c r="D400" s="113"/>
      <c r="E400" s="113"/>
      <c r="F400" s="113"/>
      <c r="G400" s="113"/>
      <c r="H400" s="113"/>
      <c r="I400" s="94"/>
      <c r="J400" s="94"/>
      <c r="K400" s="94"/>
    </row>
    <row r="401" spans="2:11" s="1" customFormat="1">
      <c r="B401" s="94"/>
      <c r="C401" s="113"/>
      <c r="D401" s="113"/>
      <c r="E401" s="113"/>
      <c r="F401" s="113"/>
      <c r="G401" s="113"/>
      <c r="H401" s="113"/>
      <c r="I401" s="94"/>
      <c r="J401" s="94"/>
      <c r="K401" s="94"/>
    </row>
    <row r="402" spans="2:11" s="1" customFormat="1">
      <c r="B402" s="94"/>
      <c r="C402" s="113"/>
      <c r="D402" s="113"/>
      <c r="E402" s="113"/>
      <c r="F402" s="113"/>
      <c r="G402" s="113"/>
      <c r="H402" s="113"/>
      <c r="I402" s="94"/>
      <c r="J402" s="94"/>
      <c r="K402" s="94"/>
    </row>
    <row r="403" spans="2:11" s="1" customFormat="1">
      <c r="B403" s="94"/>
      <c r="C403" s="113"/>
      <c r="D403" s="113"/>
      <c r="E403" s="113"/>
      <c r="F403" s="113"/>
      <c r="G403" s="113"/>
      <c r="H403" s="113"/>
      <c r="I403" s="94"/>
      <c r="J403" s="94"/>
      <c r="K403" s="94"/>
    </row>
    <row r="404" spans="2:11" s="1" customFormat="1">
      <c r="B404" s="94"/>
      <c r="C404" s="113"/>
      <c r="D404" s="113"/>
      <c r="E404" s="113"/>
      <c r="F404" s="113"/>
      <c r="G404" s="113"/>
      <c r="H404" s="113"/>
      <c r="I404" s="94"/>
      <c r="J404" s="94"/>
      <c r="K404" s="94"/>
    </row>
    <row r="405" spans="2:11" s="1" customFormat="1">
      <c r="B405" s="94"/>
      <c r="C405" s="113"/>
      <c r="D405" s="113"/>
      <c r="E405" s="113"/>
      <c r="F405" s="113"/>
      <c r="G405" s="113"/>
      <c r="H405" s="113"/>
      <c r="I405" s="94"/>
      <c r="J405" s="94"/>
      <c r="K405" s="94"/>
    </row>
    <row r="406" spans="2:11" s="1" customFormat="1">
      <c r="B406" s="94"/>
      <c r="C406" s="113"/>
      <c r="D406" s="113"/>
      <c r="E406" s="113"/>
      <c r="F406" s="113"/>
      <c r="G406" s="113"/>
      <c r="H406" s="113"/>
      <c r="I406" s="94"/>
      <c r="J406" s="94"/>
      <c r="K406" s="94"/>
    </row>
    <row r="407" spans="2:11" s="1" customFormat="1">
      <c r="B407" s="94"/>
      <c r="C407" s="113"/>
      <c r="D407" s="113"/>
      <c r="E407" s="113"/>
      <c r="F407" s="113"/>
      <c r="G407" s="113"/>
      <c r="H407" s="113"/>
      <c r="I407" s="94"/>
      <c r="J407" s="94"/>
      <c r="K407" s="94"/>
    </row>
    <row r="408" spans="2:11" s="1" customFormat="1">
      <c r="B408" s="94"/>
      <c r="C408" s="113"/>
      <c r="D408" s="113"/>
      <c r="E408" s="113"/>
      <c r="F408" s="113"/>
      <c r="G408" s="113"/>
      <c r="H408" s="113"/>
      <c r="I408" s="94"/>
      <c r="J408" s="94"/>
      <c r="K408" s="94"/>
    </row>
    <row r="409" spans="2:11" s="1" customFormat="1">
      <c r="B409" s="94"/>
      <c r="C409" s="113"/>
      <c r="D409" s="113"/>
      <c r="E409" s="113"/>
      <c r="F409" s="113"/>
      <c r="G409" s="113"/>
      <c r="H409" s="113"/>
      <c r="I409" s="94"/>
      <c r="J409" s="94"/>
      <c r="K409" s="94"/>
    </row>
    <row r="410" spans="2:11" s="1" customFormat="1">
      <c r="B410" s="94"/>
      <c r="C410" s="113"/>
      <c r="D410" s="113"/>
      <c r="E410" s="113"/>
      <c r="F410" s="113"/>
      <c r="G410" s="113"/>
      <c r="H410" s="113"/>
      <c r="I410" s="94"/>
      <c r="J410" s="94"/>
      <c r="K410" s="94"/>
    </row>
    <row r="411" spans="2:11" s="1" customFormat="1">
      <c r="B411" s="94"/>
      <c r="C411" s="113"/>
      <c r="D411" s="113"/>
      <c r="E411" s="113"/>
      <c r="F411" s="113"/>
      <c r="G411" s="113"/>
      <c r="H411" s="113"/>
      <c r="I411" s="94"/>
      <c r="J411" s="94"/>
      <c r="K411" s="94"/>
    </row>
    <row r="412" spans="2:11" s="1" customFormat="1">
      <c r="B412" s="94"/>
      <c r="C412" s="113"/>
      <c r="D412" s="113"/>
      <c r="E412" s="113"/>
      <c r="F412" s="113"/>
      <c r="G412" s="113"/>
      <c r="H412" s="113"/>
      <c r="I412" s="94"/>
      <c r="J412" s="94"/>
      <c r="K412" s="94"/>
    </row>
    <row r="413" spans="2:11" s="1" customFormat="1">
      <c r="B413" s="94"/>
      <c r="C413" s="113"/>
      <c r="D413" s="113"/>
      <c r="E413" s="113"/>
      <c r="F413" s="113"/>
      <c r="G413" s="113"/>
      <c r="H413" s="113"/>
      <c r="I413" s="94"/>
      <c r="J413" s="94"/>
      <c r="K413" s="94"/>
    </row>
    <row r="414" spans="2:11" s="1" customFormat="1">
      <c r="B414" s="94"/>
      <c r="C414" s="113"/>
      <c r="D414" s="113"/>
      <c r="E414" s="113"/>
      <c r="F414" s="113"/>
      <c r="G414" s="113"/>
      <c r="H414" s="113"/>
      <c r="I414" s="94"/>
      <c r="J414" s="94"/>
      <c r="K414" s="94"/>
    </row>
    <row r="415" spans="2:11" s="1" customFormat="1">
      <c r="B415" s="94"/>
      <c r="C415" s="113"/>
      <c r="D415" s="113"/>
      <c r="E415" s="113"/>
      <c r="F415" s="113"/>
      <c r="G415" s="113"/>
      <c r="H415" s="113"/>
      <c r="I415" s="94"/>
      <c r="J415" s="94"/>
      <c r="K415" s="94"/>
    </row>
    <row r="416" spans="2:11" s="1" customFormat="1">
      <c r="B416" s="94"/>
      <c r="C416" s="113"/>
      <c r="D416" s="113"/>
      <c r="E416" s="113"/>
      <c r="F416" s="113"/>
      <c r="G416" s="113"/>
      <c r="H416" s="113"/>
      <c r="I416" s="94"/>
      <c r="J416" s="94"/>
      <c r="K416" s="94"/>
    </row>
    <row r="417" spans="2:11" s="1" customFormat="1">
      <c r="B417" s="94"/>
      <c r="C417" s="113"/>
      <c r="D417" s="113"/>
      <c r="E417" s="113"/>
      <c r="F417" s="113"/>
      <c r="G417" s="113"/>
      <c r="H417" s="113"/>
      <c r="I417" s="94"/>
      <c r="J417" s="94"/>
      <c r="K417" s="94"/>
    </row>
    <row r="418" spans="2:11" s="1" customFormat="1">
      <c r="B418" s="94"/>
      <c r="C418" s="113"/>
      <c r="D418" s="113"/>
      <c r="E418" s="113"/>
      <c r="F418" s="113"/>
      <c r="G418" s="113"/>
      <c r="H418" s="113"/>
      <c r="I418" s="94"/>
      <c r="J418" s="94"/>
      <c r="K418" s="94"/>
    </row>
    <row r="419" spans="2:11" s="1" customFormat="1">
      <c r="B419" s="94"/>
      <c r="C419" s="113"/>
      <c r="D419" s="113"/>
      <c r="E419" s="113"/>
      <c r="F419" s="113"/>
      <c r="G419" s="113"/>
      <c r="H419" s="113"/>
      <c r="I419" s="94"/>
      <c r="J419" s="94"/>
      <c r="K419" s="94"/>
    </row>
    <row r="420" spans="2:11" s="1" customFormat="1">
      <c r="B420" s="94"/>
      <c r="C420" s="113"/>
      <c r="D420" s="113"/>
      <c r="E420" s="113"/>
      <c r="F420" s="113"/>
      <c r="G420" s="113"/>
      <c r="H420" s="113"/>
      <c r="I420" s="94"/>
      <c r="J420" s="94"/>
      <c r="K420" s="94"/>
    </row>
    <row r="421" spans="2:11" s="1" customFormat="1">
      <c r="B421" s="94"/>
      <c r="C421" s="113"/>
      <c r="D421" s="113"/>
      <c r="E421" s="113"/>
      <c r="F421" s="113"/>
      <c r="G421" s="113"/>
      <c r="H421" s="113"/>
      <c r="I421" s="94"/>
      <c r="J421" s="94"/>
      <c r="K421" s="94"/>
    </row>
    <row r="422" spans="2:11" s="1" customFormat="1">
      <c r="B422" s="94"/>
      <c r="C422" s="113"/>
      <c r="D422" s="113"/>
      <c r="E422" s="113"/>
      <c r="F422" s="113"/>
      <c r="G422" s="113"/>
      <c r="H422" s="113"/>
      <c r="I422" s="94"/>
      <c r="J422" s="94"/>
      <c r="K422" s="94"/>
    </row>
    <row r="423" spans="2:11" s="1" customFormat="1">
      <c r="B423" s="94"/>
      <c r="C423" s="113"/>
      <c r="D423" s="113"/>
      <c r="E423" s="113"/>
      <c r="F423" s="113"/>
      <c r="G423" s="113"/>
      <c r="H423" s="113"/>
      <c r="I423" s="94"/>
      <c r="J423" s="94"/>
      <c r="K423" s="94"/>
    </row>
    <row r="424" spans="2:11" s="1" customFormat="1">
      <c r="B424" s="94"/>
      <c r="C424" s="113"/>
      <c r="D424" s="113"/>
      <c r="E424" s="113"/>
      <c r="F424" s="113"/>
      <c r="G424" s="113"/>
      <c r="H424" s="113"/>
      <c r="I424" s="94"/>
      <c r="J424" s="94"/>
      <c r="K424" s="94"/>
    </row>
    <row r="425" spans="2:11" s="1" customFormat="1">
      <c r="B425" s="94"/>
      <c r="C425" s="113"/>
      <c r="D425" s="113"/>
      <c r="E425" s="113"/>
      <c r="F425" s="113"/>
      <c r="G425" s="113"/>
      <c r="H425" s="113"/>
      <c r="I425" s="94"/>
      <c r="J425" s="94"/>
      <c r="K425" s="94"/>
    </row>
    <row r="426" spans="2:11" s="1" customFormat="1">
      <c r="B426" s="94"/>
      <c r="C426" s="113"/>
      <c r="D426" s="113"/>
      <c r="E426" s="113"/>
      <c r="F426" s="113"/>
      <c r="G426" s="113"/>
      <c r="H426" s="113"/>
      <c r="I426" s="94"/>
      <c r="J426" s="94"/>
      <c r="K426" s="94"/>
    </row>
    <row r="427" spans="2:11" s="1" customFormat="1">
      <c r="B427" s="94"/>
      <c r="C427" s="113"/>
      <c r="D427" s="113"/>
      <c r="E427" s="113"/>
      <c r="F427" s="113"/>
      <c r="G427" s="113"/>
      <c r="H427" s="113"/>
      <c r="I427" s="94"/>
      <c r="J427" s="94"/>
      <c r="K427" s="94"/>
    </row>
    <row r="428" spans="2:11" s="1" customFormat="1">
      <c r="B428" s="94"/>
      <c r="C428" s="113"/>
      <c r="D428" s="113"/>
      <c r="E428" s="113"/>
      <c r="F428" s="113"/>
      <c r="G428" s="113"/>
      <c r="H428" s="113"/>
      <c r="I428" s="94"/>
      <c r="J428" s="94"/>
      <c r="K428" s="94"/>
    </row>
    <row r="429" spans="2:11" s="1" customFormat="1">
      <c r="B429" s="94"/>
      <c r="C429" s="113"/>
      <c r="D429" s="113"/>
      <c r="E429" s="113"/>
      <c r="F429" s="113"/>
      <c r="G429" s="113"/>
      <c r="H429" s="113"/>
      <c r="I429" s="94"/>
      <c r="J429" s="94"/>
      <c r="K429" s="94"/>
    </row>
    <row r="430" spans="2:11" s="1" customFormat="1">
      <c r="B430" s="94"/>
      <c r="C430" s="113"/>
      <c r="D430" s="113"/>
      <c r="E430" s="113"/>
      <c r="F430" s="113"/>
      <c r="G430" s="113"/>
      <c r="H430" s="113"/>
      <c r="I430" s="94"/>
      <c r="J430" s="94"/>
      <c r="K430" s="94"/>
    </row>
    <row r="431" spans="2:11" s="1" customFormat="1">
      <c r="B431" s="94"/>
      <c r="C431" s="113"/>
      <c r="D431" s="113"/>
      <c r="E431" s="113"/>
      <c r="F431" s="113"/>
      <c r="G431" s="113"/>
      <c r="H431" s="113"/>
      <c r="I431" s="94"/>
      <c r="J431" s="94"/>
      <c r="K431" s="94"/>
    </row>
    <row r="432" spans="2:11" s="1" customFormat="1">
      <c r="B432" s="94"/>
      <c r="C432" s="113"/>
      <c r="D432" s="113"/>
      <c r="E432" s="113"/>
      <c r="F432" s="113"/>
      <c r="G432" s="113"/>
      <c r="H432" s="113"/>
      <c r="I432" s="94"/>
      <c r="J432" s="94"/>
      <c r="K432" s="94"/>
    </row>
    <row r="433" spans="2:11" s="1" customFormat="1">
      <c r="B433" s="94"/>
      <c r="C433" s="113"/>
      <c r="D433" s="113"/>
      <c r="E433" s="113"/>
      <c r="F433" s="113"/>
      <c r="G433" s="113"/>
      <c r="H433" s="113"/>
      <c r="I433" s="94"/>
      <c r="J433" s="94"/>
      <c r="K433" s="94"/>
    </row>
    <row r="434" spans="2:11" s="1" customFormat="1">
      <c r="B434" s="94"/>
      <c r="C434" s="113"/>
      <c r="D434" s="113"/>
      <c r="E434" s="113"/>
      <c r="F434" s="113"/>
      <c r="G434" s="113"/>
      <c r="H434" s="113"/>
      <c r="I434" s="94"/>
      <c r="J434" s="94"/>
      <c r="K434" s="94"/>
    </row>
    <row r="435" spans="2:11" s="1" customFormat="1">
      <c r="B435" s="94"/>
      <c r="C435" s="113"/>
      <c r="D435" s="113"/>
      <c r="E435" s="113"/>
      <c r="F435" s="113"/>
      <c r="G435" s="113"/>
      <c r="H435" s="113"/>
      <c r="I435" s="94"/>
      <c r="J435" s="94"/>
      <c r="K435" s="94"/>
    </row>
    <row r="436" spans="2:11" s="1" customFormat="1">
      <c r="B436" s="94"/>
      <c r="C436" s="113"/>
      <c r="D436" s="113"/>
      <c r="E436" s="113"/>
      <c r="F436" s="113"/>
      <c r="G436" s="113"/>
      <c r="H436" s="113"/>
      <c r="I436" s="94"/>
      <c r="J436" s="94"/>
      <c r="K436" s="94"/>
    </row>
    <row r="437" spans="2:11" s="1" customFormat="1">
      <c r="B437" s="94"/>
      <c r="C437" s="113"/>
      <c r="D437" s="113"/>
      <c r="E437" s="113"/>
      <c r="F437" s="113"/>
      <c r="G437" s="113"/>
      <c r="H437" s="113"/>
      <c r="I437" s="94"/>
      <c r="J437" s="94"/>
      <c r="K437" s="94"/>
    </row>
    <row r="438" spans="2:11" s="1" customFormat="1">
      <c r="B438" s="94"/>
      <c r="C438" s="113"/>
      <c r="D438" s="113"/>
      <c r="E438" s="113"/>
      <c r="F438" s="113"/>
      <c r="G438" s="113"/>
      <c r="H438" s="113"/>
      <c r="I438" s="94"/>
      <c r="J438" s="94"/>
      <c r="K438" s="94"/>
    </row>
    <row r="439" spans="2:11" s="1" customFormat="1">
      <c r="B439" s="94"/>
      <c r="C439" s="113"/>
      <c r="D439" s="113"/>
      <c r="E439" s="113"/>
      <c r="F439" s="113"/>
      <c r="G439" s="113"/>
      <c r="H439" s="113"/>
      <c r="I439" s="94"/>
      <c r="J439" s="94"/>
      <c r="K439" s="94"/>
    </row>
    <row r="440" spans="2:11" s="1" customFormat="1">
      <c r="B440" s="94"/>
      <c r="C440" s="113"/>
      <c r="D440" s="113"/>
      <c r="E440" s="113"/>
      <c r="F440" s="113"/>
      <c r="G440" s="113"/>
      <c r="H440" s="113"/>
      <c r="I440" s="94"/>
      <c r="J440" s="94"/>
      <c r="K440" s="94"/>
    </row>
    <row r="441" spans="2:11" s="1" customFormat="1">
      <c r="B441" s="94"/>
      <c r="C441" s="113"/>
      <c r="D441" s="113"/>
      <c r="E441" s="113"/>
      <c r="F441" s="113"/>
      <c r="G441" s="113"/>
      <c r="H441" s="113"/>
      <c r="I441" s="94"/>
      <c r="J441" s="94"/>
      <c r="K441" s="94"/>
    </row>
    <row r="442" spans="2:11" s="1" customFormat="1">
      <c r="B442" s="94"/>
      <c r="C442" s="113"/>
      <c r="D442" s="113"/>
      <c r="E442" s="113"/>
      <c r="F442" s="113"/>
      <c r="G442" s="113"/>
      <c r="H442" s="113"/>
      <c r="I442" s="94"/>
      <c r="J442" s="94"/>
      <c r="K442" s="94"/>
    </row>
    <row r="443" spans="2:11" s="1" customFormat="1">
      <c r="B443" s="94"/>
      <c r="C443" s="113"/>
      <c r="D443" s="113"/>
      <c r="E443" s="113"/>
      <c r="F443" s="113"/>
      <c r="G443" s="113"/>
      <c r="H443" s="113"/>
      <c r="I443" s="94"/>
      <c r="J443" s="94"/>
      <c r="K443" s="94"/>
    </row>
    <row r="444" spans="2:11" s="1" customFormat="1">
      <c r="B444" s="94"/>
      <c r="C444" s="113"/>
      <c r="D444" s="113"/>
      <c r="E444" s="113"/>
      <c r="F444" s="113"/>
      <c r="G444" s="113"/>
      <c r="H444" s="113"/>
      <c r="I444" s="94"/>
      <c r="J444" s="94"/>
      <c r="K444" s="94"/>
    </row>
    <row r="445" spans="2:11" s="1" customFormat="1">
      <c r="B445" s="94"/>
      <c r="C445" s="113"/>
      <c r="D445" s="113"/>
      <c r="E445" s="113"/>
      <c r="F445" s="113"/>
      <c r="G445" s="113"/>
      <c r="H445" s="113"/>
      <c r="I445" s="94"/>
      <c r="J445" s="94"/>
      <c r="K445" s="94"/>
    </row>
    <row r="446" spans="2:11" s="1" customFormat="1">
      <c r="B446" s="94"/>
      <c r="C446" s="113"/>
      <c r="D446" s="113"/>
      <c r="E446" s="113"/>
      <c r="F446" s="113"/>
      <c r="G446" s="113"/>
      <c r="H446" s="113"/>
      <c r="I446" s="94"/>
      <c r="J446" s="94"/>
      <c r="K446" s="94"/>
    </row>
    <row r="447" spans="2:11" s="1" customFormat="1">
      <c r="B447" s="94"/>
      <c r="C447" s="113"/>
      <c r="D447" s="113"/>
      <c r="E447" s="113"/>
      <c r="F447" s="113"/>
      <c r="G447" s="113"/>
      <c r="H447" s="113"/>
      <c r="I447" s="94"/>
      <c r="J447" s="94"/>
      <c r="K447" s="94"/>
    </row>
    <row r="448" spans="2:11" s="1" customFormat="1">
      <c r="B448" s="94"/>
      <c r="C448" s="113"/>
      <c r="D448" s="113"/>
      <c r="E448" s="113"/>
      <c r="F448" s="113"/>
      <c r="G448" s="113"/>
      <c r="H448" s="113"/>
      <c r="I448" s="94"/>
      <c r="J448" s="94"/>
      <c r="K448" s="94"/>
    </row>
    <row r="449" spans="2:11" s="1" customFormat="1">
      <c r="B449" s="94"/>
      <c r="C449" s="113"/>
      <c r="D449" s="113"/>
      <c r="E449" s="113"/>
      <c r="F449" s="113"/>
      <c r="G449" s="113"/>
      <c r="H449" s="113"/>
      <c r="I449" s="94"/>
      <c r="J449" s="94"/>
      <c r="K449" s="94"/>
    </row>
    <row r="450" spans="2:11" s="1" customFormat="1">
      <c r="B450" s="94"/>
      <c r="C450" s="113"/>
      <c r="D450" s="113"/>
      <c r="E450" s="113"/>
      <c r="F450" s="113"/>
      <c r="G450" s="113"/>
      <c r="H450" s="113"/>
      <c r="I450" s="94"/>
      <c r="J450" s="94"/>
      <c r="K450" s="94"/>
    </row>
    <row r="451" spans="2:11" s="1" customFormat="1">
      <c r="B451" s="94"/>
      <c r="C451" s="113"/>
      <c r="D451" s="113"/>
      <c r="E451" s="113"/>
      <c r="F451" s="113"/>
      <c r="G451" s="113"/>
      <c r="H451" s="113"/>
      <c r="I451" s="94"/>
      <c r="J451" s="94"/>
      <c r="K451" s="94"/>
    </row>
    <row r="452" spans="2:11" s="1" customFormat="1">
      <c r="B452" s="94"/>
      <c r="C452" s="113"/>
      <c r="D452" s="113"/>
      <c r="E452" s="113"/>
      <c r="F452" s="113"/>
      <c r="G452" s="113"/>
      <c r="H452" s="113"/>
      <c r="I452" s="94"/>
      <c r="J452" s="94"/>
      <c r="K452" s="94"/>
    </row>
    <row r="453" spans="2:11" s="1" customFormat="1">
      <c r="B453" s="94"/>
      <c r="C453" s="113"/>
      <c r="D453" s="113"/>
      <c r="E453" s="113"/>
      <c r="F453" s="113"/>
      <c r="G453" s="113"/>
      <c r="H453" s="113"/>
      <c r="I453" s="94"/>
      <c r="J453" s="94"/>
      <c r="K453" s="94"/>
    </row>
    <row r="454" spans="2:11" s="1" customFormat="1">
      <c r="B454" s="94"/>
      <c r="C454" s="113"/>
      <c r="D454" s="113"/>
      <c r="E454" s="113"/>
      <c r="F454" s="113"/>
      <c r="G454" s="113"/>
      <c r="H454" s="113"/>
      <c r="I454" s="94"/>
      <c r="J454" s="94"/>
      <c r="K454" s="94"/>
    </row>
    <row r="455" spans="2:11" s="1" customFormat="1">
      <c r="B455" s="94"/>
      <c r="C455" s="113"/>
      <c r="D455" s="113"/>
      <c r="E455" s="113"/>
      <c r="F455" s="113"/>
      <c r="G455" s="113"/>
      <c r="H455" s="113"/>
      <c r="I455" s="94"/>
      <c r="J455" s="94"/>
      <c r="K455" s="94"/>
    </row>
    <row r="456" spans="2:11" s="1" customFormat="1">
      <c r="B456" s="94"/>
      <c r="C456" s="113"/>
      <c r="D456" s="113"/>
      <c r="E456" s="113"/>
      <c r="F456" s="113"/>
      <c r="G456" s="113"/>
      <c r="H456" s="113"/>
      <c r="I456" s="94"/>
      <c r="J456" s="94"/>
      <c r="K456" s="94"/>
    </row>
    <row r="457" spans="2:11" s="1" customFormat="1">
      <c r="B457" s="94"/>
      <c r="C457" s="113"/>
      <c r="D457" s="113"/>
      <c r="E457" s="113"/>
      <c r="F457" s="113"/>
      <c r="G457" s="113"/>
      <c r="H457" s="113"/>
      <c r="I457" s="94"/>
      <c r="J457" s="94"/>
      <c r="K457" s="94"/>
    </row>
    <row r="458" spans="2:11" s="1" customFormat="1">
      <c r="B458" s="94"/>
      <c r="C458" s="113"/>
      <c r="D458" s="113"/>
      <c r="E458" s="113"/>
      <c r="F458" s="113"/>
      <c r="G458" s="113"/>
      <c r="H458" s="113"/>
      <c r="I458" s="94"/>
      <c r="J458" s="94"/>
      <c r="K458" s="94"/>
    </row>
    <row r="459" spans="2:11" s="1" customFormat="1">
      <c r="B459" s="94"/>
      <c r="C459" s="113"/>
      <c r="D459" s="113"/>
      <c r="E459" s="113"/>
      <c r="F459" s="113"/>
      <c r="G459" s="113"/>
      <c r="H459" s="113"/>
      <c r="I459" s="94"/>
      <c r="J459" s="94"/>
      <c r="K459" s="94"/>
    </row>
    <row r="460" spans="2:11" s="1" customFormat="1">
      <c r="B460" s="94"/>
      <c r="C460" s="113"/>
      <c r="D460" s="113"/>
      <c r="E460" s="113"/>
      <c r="F460" s="113"/>
      <c r="G460" s="113"/>
      <c r="H460" s="113"/>
      <c r="I460" s="94"/>
      <c r="J460" s="94"/>
      <c r="K460" s="94"/>
    </row>
    <row r="461" spans="2:11" s="1" customFormat="1">
      <c r="B461" s="94"/>
      <c r="C461" s="113"/>
      <c r="D461" s="113"/>
      <c r="E461" s="113"/>
      <c r="F461" s="113"/>
      <c r="G461" s="113"/>
      <c r="H461" s="113"/>
      <c r="I461" s="94"/>
      <c r="J461" s="94"/>
      <c r="K461" s="94"/>
    </row>
    <row r="462" spans="2:11" s="1" customFormat="1">
      <c r="B462" s="94"/>
      <c r="C462" s="113"/>
      <c r="D462" s="113"/>
      <c r="E462" s="113"/>
      <c r="F462" s="113"/>
      <c r="G462" s="113"/>
      <c r="H462" s="113"/>
      <c r="I462" s="94"/>
      <c r="J462" s="94"/>
      <c r="K462" s="94"/>
    </row>
    <row r="463" spans="2:11" s="1" customFormat="1">
      <c r="B463" s="94"/>
      <c r="C463" s="113"/>
      <c r="D463" s="113"/>
      <c r="E463" s="113"/>
      <c r="F463" s="113"/>
      <c r="G463" s="113"/>
      <c r="H463" s="113"/>
      <c r="I463" s="94"/>
      <c r="J463" s="94"/>
      <c r="K463" s="94"/>
    </row>
    <row r="464" spans="2:11" s="1" customFormat="1">
      <c r="B464" s="94"/>
      <c r="C464" s="113"/>
      <c r="D464" s="113"/>
      <c r="E464" s="113"/>
      <c r="F464" s="113"/>
      <c r="G464" s="113"/>
      <c r="H464" s="113"/>
      <c r="I464" s="94"/>
      <c r="J464" s="94"/>
      <c r="K464" s="94"/>
    </row>
    <row r="465" spans="2:11" s="1" customFormat="1">
      <c r="B465" s="94"/>
      <c r="C465" s="113"/>
      <c r="D465" s="113"/>
      <c r="E465" s="113"/>
      <c r="F465" s="113"/>
      <c r="G465" s="113"/>
      <c r="H465" s="113"/>
      <c r="I465" s="94"/>
      <c r="J465" s="94"/>
      <c r="K465" s="94"/>
    </row>
    <row r="466" spans="2:11" s="1" customFormat="1">
      <c r="B466" s="94"/>
      <c r="C466" s="113"/>
      <c r="D466" s="113"/>
      <c r="E466" s="113"/>
      <c r="F466" s="113"/>
      <c r="G466" s="113"/>
      <c r="H466" s="113"/>
      <c r="I466" s="94"/>
      <c r="J466" s="94"/>
      <c r="K466" s="94"/>
    </row>
    <row r="467" spans="2:11" s="1" customFormat="1">
      <c r="B467" s="94"/>
      <c r="C467" s="113"/>
      <c r="D467" s="113"/>
      <c r="E467" s="113"/>
      <c r="F467" s="113"/>
      <c r="G467" s="113"/>
      <c r="H467" s="113"/>
      <c r="I467" s="94"/>
      <c r="J467" s="94"/>
      <c r="K467" s="94"/>
    </row>
    <row r="468" spans="2:11" s="1" customFormat="1">
      <c r="B468" s="94"/>
      <c r="C468" s="113"/>
      <c r="D468" s="113"/>
      <c r="E468" s="113"/>
      <c r="F468" s="113"/>
      <c r="G468" s="113"/>
      <c r="H468" s="113"/>
      <c r="I468" s="94"/>
      <c r="J468" s="94"/>
      <c r="K468" s="94"/>
    </row>
    <row r="469" spans="2:11" s="1" customFormat="1">
      <c r="B469" s="94"/>
      <c r="C469" s="113"/>
      <c r="D469" s="113"/>
      <c r="E469" s="113"/>
      <c r="F469" s="113"/>
      <c r="G469" s="113"/>
      <c r="H469" s="113"/>
      <c r="I469" s="94"/>
      <c r="J469" s="94"/>
      <c r="K469" s="94"/>
    </row>
    <row r="470" spans="2:11" s="1" customFormat="1">
      <c r="B470" s="94"/>
      <c r="C470" s="113"/>
      <c r="D470" s="113"/>
      <c r="E470" s="113"/>
      <c r="F470" s="113"/>
      <c r="G470" s="113"/>
      <c r="H470" s="113"/>
      <c r="I470" s="94"/>
      <c r="J470" s="94"/>
      <c r="K470" s="94"/>
    </row>
    <row r="471" spans="2:11" s="1" customFormat="1">
      <c r="B471" s="94"/>
      <c r="C471" s="113"/>
      <c r="D471" s="113"/>
      <c r="E471" s="113"/>
      <c r="F471" s="113"/>
      <c r="G471" s="113"/>
      <c r="H471" s="113"/>
      <c r="I471" s="94"/>
      <c r="J471" s="94"/>
      <c r="K471" s="94"/>
    </row>
    <row r="472" spans="2:11" s="1" customFormat="1">
      <c r="B472" s="94"/>
      <c r="C472" s="113"/>
      <c r="D472" s="113"/>
      <c r="E472" s="113"/>
      <c r="F472" s="113"/>
      <c r="G472" s="113"/>
      <c r="H472" s="113"/>
      <c r="I472" s="94"/>
      <c r="J472" s="94"/>
      <c r="K472" s="94"/>
    </row>
    <row r="473" spans="2:11" s="1" customFormat="1">
      <c r="B473" s="94"/>
      <c r="C473" s="113"/>
      <c r="D473" s="113"/>
      <c r="E473" s="113"/>
      <c r="F473" s="113"/>
      <c r="G473" s="113"/>
      <c r="H473" s="113"/>
      <c r="I473" s="94"/>
      <c r="J473" s="94"/>
      <c r="K473" s="94"/>
    </row>
    <row r="474" spans="2:11" s="1" customFormat="1">
      <c r="B474" s="94"/>
      <c r="C474" s="113"/>
      <c r="D474" s="113"/>
      <c r="E474" s="113"/>
      <c r="F474" s="113"/>
      <c r="G474" s="113"/>
      <c r="H474" s="113"/>
      <c r="I474" s="94"/>
      <c r="J474" s="94"/>
      <c r="K474" s="94"/>
    </row>
    <row r="475" spans="2:11" s="1" customFormat="1">
      <c r="B475" s="94"/>
      <c r="C475" s="113"/>
      <c r="D475" s="113"/>
      <c r="E475" s="113"/>
      <c r="F475" s="113"/>
      <c r="G475" s="113"/>
      <c r="H475" s="113"/>
      <c r="I475" s="94"/>
      <c r="J475" s="94"/>
      <c r="K475" s="94"/>
    </row>
    <row r="476" spans="2:11" s="1" customFormat="1">
      <c r="B476" s="94"/>
      <c r="C476" s="113"/>
      <c r="D476" s="113"/>
      <c r="E476" s="113"/>
      <c r="F476" s="113"/>
      <c r="G476" s="113"/>
      <c r="H476" s="113"/>
      <c r="I476" s="94"/>
      <c r="J476" s="94"/>
      <c r="K476" s="94"/>
    </row>
    <row r="477" spans="2:11" s="1" customFormat="1">
      <c r="B477" s="94"/>
      <c r="C477" s="113"/>
      <c r="D477" s="113"/>
      <c r="E477" s="113"/>
      <c r="F477" s="113"/>
      <c r="G477" s="113"/>
      <c r="H477" s="113"/>
      <c r="I477" s="94"/>
      <c r="J477" s="94"/>
      <c r="K477" s="94"/>
    </row>
    <row r="478" spans="2:11" s="1" customFormat="1">
      <c r="B478" s="94"/>
      <c r="C478" s="113"/>
      <c r="D478" s="113"/>
      <c r="E478" s="113"/>
      <c r="F478" s="113"/>
      <c r="G478" s="113"/>
      <c r="H478" s="113"/>
      <c r="I478" s="94"/>
      <c r="J478" s="94"/>
      <c r="K478" s="94"/>
    </row>
    <row r="479" spans="2:11" s="1" customFormat="1">
      <c r="B479" s="94"/>
      <c r="C479" s="113"/>
      <c r="D479" s="113"/>
      <c r="E479" s="113"/>
      <c r="F479" s="113"/>
      <c r="G479" s="113"/>
      <c r="H479" s="113"/>
      <c r="I479" s="94"/>
      <c r="J479" s="94"/>
      <c r="K479" s="94"/>
    </row>
    <row r="480" spans="2:11" s="1" customFormat="1">
      <c r="B480" s="94"/>
      <c r="C480" s="113"/>
      <c r="D480" s="113"/>
      <c r="E480" s="113"/>
      <c r="F480" s="113"/>
      <c r="G480" s="113"/>
      <c r="H480" s="113"/>
      <c r="I480" s="94"/>
      <c r="J480" s="94"/>
      <c r="K480" s="94"/>
    </row>
    <row r="481" spans="2:11" s="1" customFormat="1">
      <c r="B481" s="94"/>
      <c r="C481" s="113"/>
      <c r="D481" s="113"/>
      <c r="E481" s="113"/>
      <c r="F481" s="113"/>
      <c r="G481" s="113"/>
      <c r="H481" s="113"/>
      <c r="I481" s="94"/>
      <c r="J481" s="94"/>
      <c r="K481" s="94"/>
    </row>
    <row r="482" spans="2:11" s="1" customFormat="1">
      <c r="B482" s="94"/>
      <c r="C482" s="113"/>
      <c r="D482" s="113"/>
      <c r="E482" s="113"/>
      <c r="F482" s="113"/>
      <c r="G482" s="113"/>
      <c r="H482" s="113"/>
      <c r="I482" s="94"/>
      <c r="J482" s="94"/>
      <c r="K482" s="94"/>
    </row>
    <row r="483" spans="2:11" s="1" customFormat="1">
      <c r="B483" s="94"/>
      <c r="C483" s="113"/>
      <c r="D483" s="113"/>
      <c r="E483" s="113"/>
      <c r="F483" s="113"/>
      <c r="G483" s="113"/>
      <c r="H483" s="113"/>
      <c r="I483" s="94"/>
      <c r="J483" s="94"/>
      <c r="K483" s="94"/>
    </row>
    <row r="484" spans="2:11" s="1" customFormat="1">
      <c r="B484" s="94"/>
      <c r="C484" s="113"/>
      <c r="D484" s="113"/>
      <c r="E484" s="113"/>
      <c r="F484" s="113"/>
      <c r="G484" s="113"/>
      <c r="H484" s="113"/>
      <c r="I484" s="94"/>
      <c r="J484" s="94"/>
      <c r="K484" s="94"/>
    </row>
    <row r="485" spans="2:11" s="1" customFormat="1">
      <c r="B485" s="94"/>
      <c r="C485" s="113"/>
      <c r="D485" s="113"/>
      <c r="E485" s="113"/>
      <c r="F485" s="113"/>
      <c r="G485" s="113"/>
      <c r="H485" s="113"/>
      <c r="I485" s="94"/>
      <c r="J485" s="94"/>
      <c r="K485" s="94"/>
    </row>
    <row r="486" spans="2:11" s="1" customFormat="1">
      <c r="B486" s="94"/>
      <c r="C486" s="113"/>
      <c r="D486" s="113"/>
      <c r="E486" s="113"/>
      <c r="F486" s="113"/>
      <c r="G486" s="113"/>
      <c r="H486" s="113"/>
      <c r="I486" s="94"/>
      <c r="J486" s="94"/>
      <c r="K486" s="94"/>
    </row>
    <row r="487" spans="2:11" s="1" customFormat="1">
      <c r="B487" s="94"/>
      <c r="C487" s="113"/>
      <c r="D487" s="113"/>
      <c r="E487" s="113"/>
      <c r="F487" s="113"/>
      <c r="G487" s="113"/>
      <c r="H487" s="113"/>
      <c r="I487" s="94"/>
      <c r="J487" s="94"/>
      <c r="K487" s="94"/>
    </row>
    <row r="488" spans="2:11" s="1" customFormat="1">
      <c r="B488" s="94"/>
      <c r="C488" s="113"/>
      <c r="D488" s="113"/>
      <c r="E488" s="113"/>
      <c r="F488" s="113"/>
      <c r="G488" s="113"/>
      <c r="H488" s="113"/>
      <c r="I488" s="94"/>
      <c r="J488" s="94"/>
      <c r="K488" s="94"/>
    </row>
    <row r="489" spans="2:11" s="1" customFormat="1">
      <c r="B489" s="94"/>
      <c r="C489" s="113"/>
      <c r="D489" s="113"/>
      <c r="E489" s="113"/>
      <c r="F489" s="113"/>
      <c r="G489" s="113"/>
      <c r="H489" s="113"/>
      <c r="I489" s="94"/>
      <c r="J489" s="94"/>
      <c r="K489" s="94"/>
    </row>
    <row r="490" spans="2:11" s="1" customFormat="1">
      <c r="B490" s="94"/>
      <c r="C490" s="113"/>
      <c r="D490" s="113"/>
      <c r="E490" s="113"/>
      <c r="F490" s="113"/>
      <c r="G490" s="113"/>
      <c r="H490" s="113"/>
      <c r="I490" s="94"/>
      <c r="J490" s="94"/>
      <c r="K490" s="94"/>
    </row>
    <row r="491" spans="2:11" s="1" customFormat="1">
      <c r="B491" s="94"/>
      <c r="C491" s="113"/>
      <c r="D491" s="113"/>
      <c r="E491" s="113"/>
      <c r="F491" s="113"/>
      <c r="G491" s="113"/>
      <c r="H491" s="113"/>
      <c r="I491" s="94"/>
      <c r="J491" s="94"/>
      <c r="K491" s="94"/>
    </row>
    <row r="492" spans="2:11" s="1" customFormat="1">
      <c r="B492" s="94"/>
      <c r="C492" s="113"/>
      <c r="D492" s="113"/>
      <c r="E492" s="113"/>
      <c r="F492" s="113"/>
      <c r="G492" s="113"/>
      <c r="H492" s="113"/>
      <c r="I492" s="94"/>
      <c r="J492" s="94"/>
      <c r="K492" s="94"/>
    </row>
    <row r="493" spans="2:11" s="1" customFormat="1">
      <c r="B493" s="94"/>
      <c r="C493" s="113"/>
      <c r="D493" s="113"/>
      <c r="E493" s="113"/>
      <c r="F493" s="113"/>
      <c r="G493" s="113"/>
      <c r="H493" s="113"/>
      <c r="I493" s="94"/>
      <c r="J493" s="94"/>
      <c r="K493" s="94"/>
    </row>
    <row r="494" spans="2:11" s="1" customFormat="1">
      <c r="B494" s="94"/>
      <c r="C494" s="113"/>
      <c r="D494" s="113"/>
      <c r="E494" s="113"/>
      <c r="F494" s="113"/>
      <c r="G494" s="113"/>
      <c r="H494" s="113"/>
      <c r="I494" s="94"/>
      <c r="J494" s="94"/>
      <c r="K494" s="94"/>
    </row>
    <row r="495" spans="2:11" s="1" customFormat="1">
      <c r="B495" s="94"/>
      <c r="C495" s="113"/>
      <c r="D495" s="113"/>
      <c r="E495" s="113"/>
      <c r="F495" s="113"/>
      <c r="G495" s="113"/>
      <c r="H495" s="113"/>
      <c r="I495" s="94"/>
      <c r="J495" s="94"/>
      <c r="K495" s="94"/>
    </row>
    <row r="496" spans="2:11" s="1" customFormat="1">
      <c r="B496" s="94"/>
      <c r="C496" s="113"/>
      <c r="D496" s="113"/>
      <c r="E496" s="113"/>
      <c r="F496" s="113"/>
      <c r="G496" s="113"/>
      <c r="H496" s="113"/>
      <c r="I496" s="94"/>
      <c r="J496" s="94"/>
      <c r="K496" s="94"/>
    </row>
    <row r="497" spans="2:11" s="1" customFormat="1">
      <c r="B497" s="94"/>
      <c r="C497" s="113"/>
      <c r="D497" s="113"/>
      <c r="E497" s="113"/>
      <c r="F497" s="113"/>
      <c r="G497" s="113"/>
      <c r="H497" s="113"/>
      <c r="I497" s="94"/>
      <c r="J497" s="94"/>
      <c r="K497" s="94"/>
    </row>
    <row r="498" spans="2:11" s="1" customFormat="1">
      <c r="B498" s="94"/>
      <c r="C498" s="113"/>
      <c r="D498" s="113"/>
      <c r="E498" s="113"/>
      <c r="F498" s="113"/>
      <c r="G498" s="113"/>
      <c r="H498" s="113"/>
      <c r="I498" s="94"/>
      <c r="J498" s="94"/>
      <c r="K498" s="94"/>
    </row>
    <row r="499" spans="2:11" s="1" customFormat="1">
      <c r="B499" s="94"/>
      <c r="C499" s="113"/>
      <c r="D499" s="113"/>
      <c r="E499" s="113"/>
      <c r="F499" s="113"/>
      <c r="G499" s="113"/>
      <c r="H499" s="113"/>
      <c r="I499" s="94"/>
      <c r="J499" s="94"/>
      <c r="K499" s="94"/>
    </row>
    <row r="500" spans="2:11" s="1" customFormat="1">
      <c r="B500" s="94"/>
      <c r="C500" s="113"/>
      <c r="D500" s="113"/>
      <c r="E500" s="113"/>
      <c r="F500" s="113"/>
      <c r="G500" s="113"/>
      <c r="H500" s="113"/>
      <c r="I500" s="94"/>
      <c r="J500" s="94"/>
      <c r="K500" s="94"/>
    </row>
    <row r="501" spans="2:11" s="1" customFormat="1">
      <c r="B501" s="94"/>
      <c r="C501" s="113"/>
      <c r="D501" s="113"/>
      <c r="E501" s="113"/>
      <c r="F501" s="113"/>
      <c r="G501" s="113"/>
      <c r="H501" s="113"/>
      <c r="I501" s="94"/>
      <c r="J501" s="94"/>
      <c r="K501" s="94"/>
    </row>
    <row r="502" spans="2:11" s="1" customFormat="1">
      <c r="B502" s="94"/>
      <c r="C502" s="113"/>
      <c r="D502" s="113"/>
      <c r="E502" s="113"/>
      <c r="F502" s="113"/>
      <c r="G502" s="113"/>
      <c r="H502" s="113"/>
      <c r="I502" s="94"/>
      <c r="J502" s="94"/>
      <c r="K502" s="94"/>
    </row>
    <row r="503" spans="2:11" s="1" customFormat="1">
      <c r="B503" s="94"/>
      <c r="C503" s="113"/>
      <c r="D503" s="113"/>
      <c r="E503" s="113"/>
      <c r="F503" s="113"/>
      <c r="G503" s="113"/>
      <c r="H503" s="113"/>
      <c r="I503" s="94"/>
      <c r="J503" s="94"/>
      <c r="K503" s="94"/>
    </row>
    <row r="504" spans="2:11" s="1" customFormat="1">
      <c r="B504" s="94"/>
      <c r="C504" s="113"/>
      <c r="D504" s="113"/>
      <c r="E504" s="113"/>
      <c r="F504" s="113"/>
      <c r="G504" s="113"/>
      <c r="H504" s="113"/>
      <c r="I504" s="94"/>
      <c r="J504" s="94"/>
      <c r="K504" s="94"/>
    </row>
    <row r="505" spans="2:11" s="1" customFormat="1">
      <c r="B505" s="94"/>
      <c r="C505" s="113"/>
      <c r="D505" s="113"/>
      <c r="E505" s="113"/>
      <c r="F505" s="113"/>
      <c r="G505" s="113"/>
      <c r="H505" s="113"/>
      <c r="I505" s="94"/>
      <c r="J505" s="94"/>
      <c r="K505" s="94"/>
    </row>
    <row r="506" spans="2:11" s="1" customFormat="1">
      <c r="B506" s="94"/>
      <c r="C506" s="113"/>
      <c r="D506" s="113"/>
      <c r="E506" s="113"/>
      <c r="F506" s="113"/>
      <c r="G506" s="113"/>
      <c r="H506" s="113"/>
      <c r="I506" s="94"/>
      <c r="J506" s="94"/>
      <c r="K506" s="94"/>
    </row>
    <row r="507" spans="2:11" s="1" customFormat="1">
      <c r="B507" s="94"/>
      <c r="C507" s="113"/>
      <c r="D507" s="113"/>
      <c r="E507" s="113"/>
      <c r="F507" s="113"/>
      <c r="G507" s="113"/>
      <c r="H507" s="113"/>
      <c r="I507" s="94"/>
      <c r="J507" s="94"/>
      <c r="K507" s="94"/>
    </row>
    <row r="508" spans="2:11" s="1" customFormat="1">
      <c r="B508" s="94"/>
      <c r="C508" s="113"/>
      <c r="D508" s="113"/>
      <c r="E508" s="113"/>
      <c r="F508" s="113"/>
      <c r="G508" s="113"/>
      <c r="H508" s="113"/>
      <c r="I508" s="94"/>
      <c r="J508" s="94"/>
      <c r="K508" s="94"/>
    </row>
    <row r="509" spans="2:11" s="1" customFormat="1">
      <c r="B509" s="94"/>
      <c r="C509" s="113"/>
      <c r="D509" s="113"/>
      <c r="E509" s="113"/>
      <c r="F509" s="113"/>
      <c r="G509" s="113"/>
      <c r="H509" s="113"/>
      <c r="I509" s="94"/>
      <c r="J509" s="94"/>
      <c r="K509" s="94"/>
    </row>
    <row r="510" spans="2:11" s="1" customFormat="1">
      <c r="B510" s="94"/>
      <c r="C510" s="113"/>
      <c r="D510" s="113"/>
      <c r="E510" s="113"/>
      <c r="F510" s="113"/>
      <c r="G510" s="113"/>
      <c r="H510" s="113"/>
      <c r="I510" s="94"/>
      <c r="J510" s="94"/>
      <c r="K510" s="94"/>
    </row>
    <row r="511" spans="2:11" s="1" customFormat="1">
      <c r="B511" s="94"/>
      <c r="C511" s="113"/>
      <c r="D511" s="113"/>
      <c r="E511" s="113"/>
      <c r="F511" s="113"/>
      <c r="G511" s="113"/>
      <c r="H511" s="113"/>
      <c r="I511" s="94"/>
      <c r="J511" s="94"/>
      <c r="K511" s="94"/>
    </row>
    <row r="512" spans="2:11" s="1" customFormat="1">
      <c r="B512" s="94"/>
      <c r="C512" s="113"/>
      <c r="D512" s="113"/>
      <c r="E512" s="113"/>
      <c r="F512" s="113"/>
      <c r="G512" s="113"/>
      <c r="H512" s="113"/>
      <c r="I512" s="94"/>
      <c r="J512" s="94"/>
      <c r="K512" s="94"/>
    </row>
    <row r="513" spans="2:11" s="1" customFormat="1">
      <c r="B513" s="94"/>
      <c r="C513" s="113"/>
      <c r="D513" s="113"/>
      <c r="E513" s="113"/>
      <c r="F513" s="113"/>
      <c r="G513" s="113"/>
      <c r="H513" s="113"/>
      <c r="I513" s="94"/>
      <c r="J513" s="94"/>
      <c r="K513" s="94"/>
    </row>
    <row r="514" spans="2:11" s="1" customFormat="1">
      <c r="B514" s="94"/>
      <c r="C514" s="113"/>
      <c r="D514" s="113"/>
      <c r="E514" s="113"/>
      <c r="F514" s="113"/>
      <c r="G514" s="113"/>
      <c r="H514" s="113"/>
      <c r="I514" s="94"/>
      <c r="J514" s="94"/>
      <c r="K514" s="94"/>
    </row>
    <row r="515" spans="2:11" s="1" customFormat="1">
      <c r="B515" s="94"/>
      <c r="C515" s="113"/>
      <c r="D515" s="113"/>
      <c r="E515" s="113"/>
      <c r="F515" s="113"/>
      <c r="G515" s="113"/>
      <c r="H515" s="113"/>
      <c r="I515" s="94"/>
      <c r="J515" s="94"/>
      <c r="K515" s="94"/>
    </row>
    <row r="516" spans="2:11" s="1" customFormat="1">
      <c r="B516" s="94"/>
      <c r="C516" s="113"/>
      <c r="D516" s="113"/>
      <c r="E516" s="113"/>
      <c r="F516" s="113"/>
      <c r="G516" s="113"/>
      <c r="H516" s="113"/>
      <c r="I516" s="94"/>
      <c r="J516" s="94"/>
      <c r="K516" s="94"/>
    </row>
    <row r="517" spans="2:11" s="1" customFormat="1">
      <c r="B517" s="94"/>
      <c r="C517" s="113"/>
      <c r="D517" s="113"/>
      <c r="E517" s="113"/>
      <c r="F517" s="113"/>
      <c r="G517" s="113"/>
      <c r="H517" s="113"/>
      <c r="I517" s="94"/>
      <c r="J517" s="94"/>
      <c r="K517" s="94"/>
    </row>
    <row r="518" spans="2:11" s="1" customFormat="1">
      <c r="B518" s="94"/>
      <c r="C518" s="113"/>
      <c r="D518" s="113"/>
      <c r="E518" s="113"/>
      <c r="F518" s="113"/>
      <c r="G518" s="113"/>
      <c r="H518" s="113"/>
      <c r="I518" s="94"/>
      <c r="J518" s="94"/>
      <c r="K518" s="94"/>
    </row>
    <row r="519" spans="2:11" s="1" customFormat="1">
      <c r="B519" s="94"/>
      <c r="C519" s="113"/>
      <c r="D519" s="113"/>
      <c r="E519" s="113"/>
      <c r="F519" s="113"/>
      <c r="G519" s="113"/>
      <c r="H519" s="113"/>
      <c r="I519" s="94"/>
      <c r="J519" s="94"/>
      <c r="K519" s="94"/>
    </row>
    <row r="520" spans="2:11" s="1" customFormat="1">
      <c r="B520" s="94"/>
      <c r="C520" s="113"/>
      <c r="D520" s="113"/>
      <c r="E520" s="113"/>
      <c r="F520" s="113"/>
      <c r="G520" s="113"/>
      <c r="H520" s="113"/>
      <c r="I520" s="94"/>
      <c r="J520" s="94"/>
      <c r="K520" s="94"/>
    </row>
    <row r="521" spans="2:11" s="1" customFormat="1">
      <c r="B521" s="94"/>
      <c r="C521" s="113"/>
      <c r="D521" s="113"/>
      <c r="E521" s="113"/>
      <c r="F521" s="113"/>
      <c r="G521" s="113"/>
      <c r="H521" s="113"/>
      <c r="I521" s="94"/>
      <c r="J521" s="94"/>
      <c r="K521" s="94"/>
    </row>
    <row r="522" spans="2:11" s="1" customFormat="1">
      <c r="B522" s="94"/>
      <c r="C522" s="113"/>
      <c r="D522" s="113"/>
      <c r="E522" s="113"/>
      <c r="F522" s="113"/>
      <c r="G522" s="113"/>
      <c r="H522" s="113"/>
      <c r="I522" s="94"/>
      <c r="J522" s="94"/>
      <c r="K522" s="94"/>
    </row>
    <row r="523" spans="2:11" s="1" customFormat="1">
      <c r="B523" s="94"/>
      <c r="C523" s="113"/>
      <c r="D523" s="113"/>
      <c r="E523" s="113"/>
      <c r="F523" s="113"/>
      <c r="G523" s="113"/>
      <c r="H523" s="113"/>
      <c r="I523" s="94"/>
      <c r="J523" s="94"/>
      <c r="K523" s="94"/>
    </row>
    <row r="524" spans="2:11" s="1" customFormat="1">
      <c r="B524" s="94"/>
      <c r="C524" s="113"/>
      <c r="D524" s="113"/>
      <c r="E524" s="113"/>
      <c r="F524" s="113"/>
      <c r="G524" s="113"/>
      <c r="H524" s="113"/>
      <c r="I524" s="94"/>
      <c r="J524" s="94"/>
      <c r="K524" s="94"/>
    </row>
    <row r="525" spans="2:11" s="1" customFormat="1">
      <c r="B525" s="94"/>
      <c r="C525" s="113"/>
      <c r="D525" s="113"/>
      <c r="E525" s="113"/>
      <c r="F525" s="113"/>
      <c r="G525" s="113"/>
      <c r="H525" s="113"/>
      <c r="I525" s="94"/>
      <c r="J525" s="94"/>
      <c r="K525" s="94"/>
    </row>
    <row r="526" spans="2:11" s="1" customFormat="1">
      <c r="B526" s="94"/>
      <c r="C526" s="113"/>
      <c r="D526" s="113"/>
      <c r="E526" s="113"/>
      <c r="F526" s="113"/>
      <c r="G526" s="113"/>
      <c r="H526" s="113"/>
      <c r="I526" s="94"/>
      <c r="J526" s="94"/>
      <c r="K526" s="94"/>
    </row>
    <row r="527" spans="2:11" s="1" customFormat="1">
      <c r="B527" s="94"/>
      <c r="C527" s="113"/>
      <c r="D527" s="113"/>
      <c r="E527" s="113"/>
      <c r="F527" s="113"/>
      <c r="G527" s="113"/>
      <c r="H527" s="113"/>
      <c r="I527" s="94"/>
      <c r="J527" s="94"/>
      <c r="K527" s="94"/>
    </row>
    <row r="528" spans="2:11" s="1" customFormat="1">
      <c r="B528" s="94"/>
      <c r="C528" s="113"/>
      <c r="D528" s="113"/>
      <c r="E528" s="113"/>
      <c r="F528" s="113"/>
      <c r="G528" s="113"/>
      <c r="H528" s="113"/>
      <c r="I528" s="94"/>
      <c r="J528" s="94"/>
      <c r="K528" s="94"/>
    </row>
    <row r="529" spans="2:11" s="1" customFormat="1">
      <c r="B529" s="94"/>
      <c r="C529" s="113"/>
      <c r="D529" s="113"/>
      <c r="E529" s="113"/>
      <c r="F529" s="113"/>
      <c r="G529" s="113"/>
      <c r="H529" s="113"/>
      <c r="I529" s="94"/>
      <c r="J529" s="94"/>
      <c r="K529" s="94"/>
    </row>
    <row r="530" spans="2:11" s="1" customFormat="1">
      <c r="B530" s="94"/>
      <c r="C530" s="113"/>
      <c r="D530" s="113"/>
      <c r="E530" s="113"/>
      <c r="F530" s="113"/>
      <c r="G530" s="113"/>
      <c r="H530" s="113"/>
      <c r="I530" s="94"/>
      <c r="J530" s="94"/>
      <c r="K530" s="94"/>
    </row>
    <row r="531" spans="2:11" s="1" customFormat="1">
      <c r="B531" s="94"/>
      <c r="C531" s="113"/>
      <c r="D531" s="113"/>
      <c r="E531" s="113"/>
      <c r="F531" s="113"/>
      <c r="G531" s="113"/>
      <c r="H531" s="113"/>
      <c r="I531" s="94"/>
      <c r="J531" s="94"/>
      <c r="K531" s="94"/>
    </row>
    <row r="532" spans="2:11" s="1" customFormat="1">
      <c r="B532" s="94"/>
      <c r="C532" s="113"/>
      <c r="D532" s="113"/>
      <c r="E532" s="113"/>
      <c r="F532" s="113"/>
      <c r="G532" s="113"/>
      <c r="H532" s="113"/>
      <c r="I532" s="94"/>
      <c r="J532" s="94"/>
      <c r="K532" s="94"/>
    </row>
    <row r="533" spans="2:11" s="1" customFormat="1">
      <c r="B533" s="94"/>
      <c r="C533" s="113"/>
      <c r="D533" s="113"/>
      <c r="E533" s="113"/>
      <c r="F533" s="113"/>
      <c r="G533" s="113"/>
      <c r="H533" s="113"/>
      <c r="I533" s="94"/>
      <c r="J533" s="94"/>
      <c r="K533" s="94"/>
    </row>
    <row r="534" spans="2:11" s="1" customFormat="1">
      <c r="B534" s="94"/>
      <c r="C534" s="113"/>
      <c r="D534" s="113"/>
      <c r="E534" s="113"/>
      <c r="F534" s="113"/>
      <c r="G534" s="113"/>
      <c r="H534" s="113"/>
      <c r="I534" s="94"/>
      <c r="J534" s="94"/>
      <c r="K534" s="94"/>
    </row>
    <row r="535" spans="2:11" s="1" customFormat="1">
      <c r="B535" s="94"/>
      <c r="C535" s="113"/>
      <c r="D535" s="113"/>
      <c r="E535" s="113"/>
      <c r="F535" s="113"/>
      <c r="G535" s="113"/>
      <c r="H535" s="113"/>
      <c r="I535" s="94"/>
      <c r="J535" s="94"/>
      <c r="K535" s="94"/>
    </row>
    <row r="536" spans="2:11" s="1" customFormat="1">
      <c r="B536" s="94"/>
      <c r="C536" s="113"/>
      <c r="D536" s="113"/>
      <c r="E536" s="113"/>
      <c r="F536" s="113"/>
      <c r="G536" s="113"/>
      <c r="H536" s="113"/>
      <c r="I536" s="94"/>
      <c r="J536" s="94"/>
      <c r="K536" s="94"/>
    </row>
    <row r="537" spans="2:11" s="1" customFormat="1">
      <c r="B537" s="94"/>
      <c r="C537" s="113"/>
      <c r="D537" s="113"/>
      <c r="E537" s="113"/>
      <c r="F537" s="113"/>
      <c r="G537" s="113"/>
      <c r="H537" s="113"/>
      <c r="I537" s="94"/>
      <c r="J537" s="94"/>
      <c r="K537" s="94"/>
    </row>
    <row r="538" spans="2:11" s="1" customFormat="1">
      <c r="B538" s="94"/>
      <c r="C538" s="113"/>
      <c r="D538" s="113"/>
      <c r="E538" s="113"/>
      <c r="F538" s="113"/>
      <c r="G538" s="113"/>
      <c r="H538" s="113"/>
      <c r="I538" s="94"/>
      <c r="J538" s="94"/>
      <c r="K538" s="94"/>
    </row>
    <row r="539" spans="2:11" s="1" customFormat="1">
      <c r="B539" s="94"/>
      <c r="C539" s="113"/>
      <c r="D539" s="113"/>
      <c r="E539" s="113"/>
      <c r="F539" s="113"/>
      <c r="G539" s="113"/>
      <c r="H539" s="113"/>
      <c r="I539" s="94"/>
      <c r="J539" s="94"/>
      <c r="K539" s="94"/>
    </row>
    <row r="540" spans="2:11" s="1" customFormat="1">
      <c r="B540" s="94"/>
      <c r="C540" s="113"/>
      <c r="D540" s="113"/>
      <c r="E540" s="113"/>
      <c r="F540" s="113"/>
      <c r="G540" s="113"/>
      <c r="H540" s="113"/>
      <c r="I540" s="94"/>
      <c r="J540" s="94"/>
      <c r="K540" s="94"/>
    </row>
    <row r="541" spans="2:11" s="1" customFormat="1">
      <c r="B541" s="94"/>
      <c r="C541" s="113"/>
      <c r="D541" s="113"/>
      <c r="E541" s="113"/>
      <c r="F541" s="113"/>
      <c r="G541" s="113"/>
      <c r="H541" s="113"/>
      <c r="I541" s="94"/>
      <c r="J541" s="94"/>
      <c r="K541" s="94"/>
    </row>
    <row r="542" spans="2:11" s="1" customFormat="1">
      <c r="B542" s="94"/>
      <c r="C542" s="113"/>
      <c r="D542" s="113"/>
      <c r="E542" s="113"/>
      <c r="F542" s="113"/>
      <c r="G542" s="113"/>
      <c r="H542" s="113"/>
      <c r="I542" s="94"/>
      <c r="J542" s="94"/>
      <c r="K542" s="94"/>
    </row>
    <row r="543" spans="2:11" s="1" customFormat="1">
      <c r="B543" s="94"/>
      <c r="C543" s="113"/>
      <c r="D543" s="113"/>
      <c r="E543" s="113"/>
      <c r="F543" s="113"/>
      <c r="G543" s="113"/>
      <c r="H543" s="113"/>
      <c r="I543" s="94"/>
      <c r="J543" s="94"/>
      <c r="K543" s="94"/>
    </row>
    <row r="544" spans="2:11" s="1" customFormat="1">
      <c r="B544" s="94"/>
      <c r="C544" s="113"/>
      <c r="D544" s="113"/>
      <c r="E544" s="113"/>
      <c r="F544" s="113"/>
      <c r="G544" s="113"/>
      <c r="H544" s="113"/>
      <c r="I544" s="94"/>
      <c r="J544" s="94"/>
      <c r="K544" s="94"/>
    </row>
    <row r="545" spans="2:11" s="1" customFormat="1">
      <c r="B545" s="94"/>
      <c r="C545" s="113"/>
      <c r="D545" s="113"/>
      <c r="E545" s="113"/>
      <c r="F545" s="113"/>
      <c r="G545" s="113"/>
      <c r="H545" s="113"/>
      <c r="I545" s="94"/>
      <c r="J545" s="94"/>
      <c r="K545" s="94"/>
    </row>
    <row r="546" spans="2:11" s="1" customFormat="1">
      <c r="B546" s="94"/>
      <c r="C546" s="113"/>
      <c r="D546" s="113"/>
      <c r="E546" s="113"/>
      <c r="F546" s="113"/>
      <c r="G546" s="113"/>
      <c r="H546" s="113"/>
      <c r="I546" s="94"/>
      <c r="J546" s="94"/>
      <c r="K546" s="94"/>
    </row>
    <row r="547" spans="2:11" s="1" customFormat="1">
      <c r="B547" s="94"/>
      <c r="C547" s="113"/>
      <c r="D547" s="113"/>
      <c r="E547" s="113"/>
      <c r="F547" s="113"/>
      <c r="G547" s="113"/>
      <c r="H547" s="113"/>
      <c r="I547" s="94"/>
      <c r="J547" s="94"/>
      <c r="K547" s="94"/>
    </row>
    <row r="548" spans="2:11" s="1" customFormat="1">
      <c r="B548" s="94"/>
      <c r="C548" s="113"/>
      <c r="D548" s="113"/>
      <c r="E548" s="113"/>
      <c r="F548" s="113"/>
      <c r="G548" s="113"/>
      <c r="H548" s="113"/>
      <c r="I548" s="94"/>
      <c r="J548" s="94"/>
      <c r="K548" s="94"/>
    </row>
    <row r="549" spans="2:11" s="1" customFormat="1">
      <c r="B549" s="94"/>
      <c r="C549" s="113"/>
      <c r="D549" s="113"/>
      <c r="E549" s="113"/>
      <c r="F549" s="113"/>
      <c r="G549" s="113"/>
      <c r="H549" s="113"/>
      <c r="I549" s="94"/>
      <c r="J549" s="94"/>
      <c r="K549" s="94"/>
    </row>
    <row r="550" spans="2:11" s="1" customFormat="1">
      <c r="B550" s="94"/>
      <c r="C550" s="113"/>
      <c r="D550" s="113"/>
      <c r="E550" s="113"/>
      <c r="F550" s="113"/>
      <c r="G550" s="113"/>
      <c r="H550" s="113"/>
      <c r="I550" s="94"/>
      <c r="J550" s="94"/>
      <c r="K550" s="94"/>
    </row>
    <row r="551" spans="2:11" s="1" customFormat="1">
      <c r="B551" s="94"/>
      <c r="C551" s="113"/>
      <c r="D551" s="113"/>
      <c r="E551" s="113"/>
      <c r="F551" s="113"/>
      <c r="G551" s="113"/>
      <c r="H551" s="113"/>
      <c r="I551" s="94"/>
      <c r="J551" s="94"/>
      <c r="K551" s="94"/>
    </row>
    <row r="552" spans="2:11" s="1" customFormat="1">
      <c r="B552" s="94"/>
      <c r="C552" s="113"/>
      <c r="D552" s="113"/>
      <c r="E552" s="113"/>
      <c r="F552" s="113"/>
      <c r="G552" s="113"/>
      <c r="H552" s="113"/>
      <c r="I552" s="94"/>
      <c r="J552" s="94"/>
      <c r="K552" s="94"/>
    </row>
    <row r="553" spans="2:11" s="1" customFormat="1">
      <c r="B553" s="94"/>
      <c r="C553" s="113"/>
      <c r="D553" s="113"/>
      <c r="E553" s="113"/>
      <c r="F553" s="113"/>
      <c r="G553" s="113"/>
      <c r="H553" s="113"/>
      <c r="I553" s="94"/>
      <c r="J553" s="94"/>
      <c r="K553" s="94"/>
    </row>
    <row r="554" spans="2:11" s="1" customFormat="1">
      <c r="B554" s="94"/>
      <c r="C554" s="113"/>
      <c r="D554" s="113"/>
      <c r="E554" s="113"/>
      <c r="F554" s="113"/>
      <c r="G554" s="113"/>
      <c r="H554" s="113"/>
      <c r="I554" s="94"/>
      <c r="J554" s="94"/>
      <c r="K554" s="94"/>
    </row>
    <row r="555" spans="2:11" s="1" customFormat="1">
      <c r="B555" s="94"/>
      <c r="C555" s="113"/>
      <c r="D555" s="113"/>
      <c r="E555" s="113"/>
      <c r="F555" s="113"/>
      <c r="G555" s="113"/>
      <c r="H555" s="113"/>
      <c r="I555" s="94"/>
      <c r="J555" s="94"/>
      <c r="K555" s="94"/>
    </row>
    <row r="556" spans="2:11" s="1" customFormat="1">
      <c r="B556" s="94"/>
      <c r="C556" s="113"/>
      <c r="D556" s="113"/>
      <c r="E556" s="113"/>
      <c r="F556" s="113"/>
      <c r="G556" s="113"/>
      <c r="H556" s="113"/>
      <c r="I556" s="94"/>
      <c r="J556" s="94"/>
      <c r="K556" s="94"/>
    </row>
    <row r="557" spans="2:11" s="1" customFormat="1">
      <c r="B557" s="94"/>
      <c r="C557" s="113"/>
      <c r="D557" s="113"/>
      <c r="E557" s="113"/>
      <c r="F557" s="113"/>
      <c r="G557" s="113"/>
      <c r="H557" s="113"/>
      <c r="I557" s="94"/>
      <c r="J557" s="94"/>
      <c r="K557" s="94"/>
    </row>
    <row r="558" spans="2:11" s="1" customFormat="1">
      <c r="B558" s="94"/>
      <c r="C558" s="113"/>
      <c r="D558" s="113"/>
      <c r="E558" s="113"/>
      <c r="F558" s="113"/>
      <c r="G558" s="113"/>
      <c r="H558" s="113"/>
      <c r="I558" s="94"/>
      <c r="J558" s="94"/>
      <c r="K558" s="94"/>
    </row>
    <row r="559" spans="2:11" s="1" customFormat="1">
      <c r="B559" s="94"/>
      <c r="C559" s="113"/>
      <c r="D559" s="113"/>
      <c r="E559" s="113"/>
      <c r="F559" s="113"/>
      <c r="G559" s="113"/>
      <c r="H559" s="113"/>
      <c r="I559" s="94"/>
      <c r="J559" s="94"/>
      <c r="K559" s="94"/>
    </row>
    <row r="560" spans="2:11" s="1" customFormat="1">
      <c r="B560" s="94"/>
      <c r="C560" s="113"/>
      <c r="D560" s="113"/>
      <c r="E560" s="113"/>
      <c r="F560" s="113"/>
      <c r="G560" s="113"/>
      <c r="H560" s="113"/>
      <c r="I560" s="94"/>
      <c r="J560" s="94"/>
      <c r="K560" s="94"/>
    </row>
    <row r="561" spans="2:11" s="1" customFormat="1">
      <c r="B561" s="94"/>
      <c r="C561" s="113"/>
      <c r="D561" s="113"/>
      <c r="E561" s="113"/>
      <c r="F561" s="113"/>
      <c r="G561" s="113"/>
      <c r="H561" s="113"/>
      <c r="I561" s="94"/>
      <c r="J561" s="94"/>
      <c r="K561" s="94"/>
    </row>
    <row r="562" spans="2:11" s="1" customFormat="1">
      <c r="B562" s="94"/>
      <c r="C562" s="113"/>
      <c r="D562" s="113"/>
      <c r="E562" s="113"/>
      <c r="F562" s="113"/>
      <c r="G562" s="113"/>
      <c r="H562" s="113"/>
      <c r="I562" s="94"/>
      <c r="J562" s="94"/>
      <c r="K562" s="94"/>
    </row>
    <row r="563" spans="2:11" s="1" customFormat="1">
      <c r="B563" s="94"/>
      <c r="C563" s="113"/>
      <c r="D563" s="113"/>
      <c r="E563" s="113"/>
      <c r="F563" s="113"/>
      <c r="G563" s="113"/>
      <c r="H563" s="113"/>
      <c r="I563" s="94"/>
      <c r="J563" s="94"/>
      <c r="K563" s="94"/>
    </row>
    <row r="564" spans="2:11" s="1" customFormat="1">
      <c r="B564" s="94"/>
      <c r="C564" s="113"/>
      <c r="D564" s="113"/>
      <c r="E564" s="113"/>
      <c r="F564" s="113"/>
      <c r="G564" s="113"/>
      <c r="H564" s="113"/>
      <c r="I564" s="94"/>
      <c r="J564" s="94"/>
      <c r="K564" s="94"/>
    </row>
    <row r="565" spans="2:11" s="1" customFormat="1">
      <c r="C565" s="3"/>
      <c r="D565" s="3"/>
      <c r="E565" s="3"/>
      <c r="F565" s="3"/>
      <c r="G565" s="3"/>
      <c r="H565" s="3"/>
    </row>
    <row r="566" spans="2:11" s="1" customFormat="1">
      <c r="C566" s="3"/>
      <c r="D566" s="3"/>
      <c r="E566" s="3"/>
      <c r="F566" s="3"/>
      <c r="G566" s="3"/>
      <c r="H566" s="3"/>
    </row>
    <row r="567" spans="2:11" s="1" customFormat="1">
      <c r="C567" s="3"/>
      <c r="D567" s="3"/>
      <c r="E567" s="3"/>
      <c r="F567" s="3"/>
      <c r="G567" s="3"/>
      <c r="H567" s="3"/>
    </row>
    <row r="568" spans="2:11" s="1" customFormat="1">
      <c r="C568" s="3"/>
      <c r="D568" s="3"/>
      <c r="E568" s="3"/>
      <c r="F568" s="3"/>
      <c r="G568" s="3"/>
      <c r="H568" s="3"/>
    </row>
    <row r="569" spans="2:11" s="1" customFormat="1">
      <c r="C569" s="3"/>
      <c r="D569" s="3"/>
      <c r="E569" s="3"/>
      <c r="F569" s="3"/>
      <c r="G569" s="3"/>
      <c r="H569" s="3"/>
    </row>
    <row r="570" spans="2:11" s="1" customFormat="1">
      <c r="C570" s="3"/>
      <c r="D570" s="3"/>
      <c r="E570" s="3"/>
      <c r="F570" s="3"/>
      <c r="G570" s="3"/>
      <c r="H570" s="3"/>
    </row>
    <row r="571" spans="2:11" s="1" customFormat="1">
      <c r="C571" s="3"/>
      <c r="D571" s="3"/>
      <c r="E571" s="3"/>
      <c r="F571" s="3"/>
      <c r="G571" s="3"/>
      <c r="H571" s="3"/>
    </row>
    <row r="572" spans="2:11" s="1" customFormat="1">
      <c r="C572" s="3"/>
      <c r="D572" s="3"/>
      <c r="E572" s="3"/>
      <c r="F572" s="3"/>
      <c r="G572" s="3"/>
      <c r="H572" s="3"/>
    </row>
    <row r="573" spans="2:11" s="1" customFormat="1">
      <c r="C573" s="3"/>
      <c r="D573" s="3"/>
      <c r="E573" s="3"/>
      <c r="F573" s="3"/>
      <c r="G573" s="3"/>
      <c r="H573" s="3"/>
    </row>
    <row r="574" spans="2:11" s="1" customFormat="1">
      <c r="C574" s="3"/>
      <c r="D574" s="3"/>
      <c r="E574" s="3"/>
      <c r="F574" s="3"/>
      <c r="G574" s="3"/>
      <c r="H574" s="3"/>
    </row>
    <row r="575" spans="2:11" s="1" customFormat="1">
      <c r="C575" s="3"/>
      <c r="D575" s="3"/>
      <c r="E575" s="3"/>
      <c r="F575" s="3"/>
      <c r="G575" s="3"/>
      <c r="H575" s="3"/>
    </row>
    <row r="576" spans="2:11" s="1" customFormat="1">
      <c r="C576" s="3"/>
      <c r="D576" s="3"/>
      <c r="E576" s="3"/>
      <c r="F576" s="3"/>
      <c r="G576" s="3"/>
      <c r="H576" s="3"/>
    </row>
    <row r="577" spans="3:8" s="1" customFormat="1">
      <c r="C577" s="3"/>
      <c r="D577" s="3"/>
      <c r="E577" s="3"/>
      <c r="F577" s="3"/>
      <c r="G577" s="3"/>
      <c r="H577" s="3"/>
    </row>
    <row r="578" spans="3:8" s="1" customFormat="1">
      <c r="C578" s="3"/>
      <c r="D578" s="3"/>
      <c r="E578" s="3"/>
      <c r="F578" s="3"/>
      <c r="G578" s="3"/>
      <c r="H578" s="3"/>
    </row>
    <row r="579" spans="3:8" s="1" customFormat="1">
      <c r="C579" s="3"/>
      <c r="D579" s="3"/>
      <c r="E579" s="3"/>
      <c r="F579" s="3"/>
      <c r="G579" s="3"/>
      <c r="H579" s="3"/>
    </row>
    <row r="580" spans="3:8" s="1" customFormat="1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142</v>
      </c>
      <c r="C1" s="46" t="s" vm="1">
        <v>224</v>
      </c>
    </row>
    <row r="2" spans="2:35">
      <c r="B2" s="46" t="s">
        <v>141</v>
      </c>
      <c r="C2" s="46" t="s">
        <v>225</v>
      </c>
    </row>
    <row r="3" spans="2:35">
      <c r="B3" s="46" t="s">
        <v>143</v>
      </c>
      <c r="C3" s="46" t="s">
        <v>226</v>
      </c>
      <c r="E3" s="2"/>
    </row>
    <row r="4" spans="2:35">
      <c r="B4" s="46" t="s">
        <v>144</v>
      </c>
      <c r="C4" s="46">
        <v>2145</v>
      </c>
    </row>
    <row r="6" spans="2:35" ht="26.25" customHeight="1">
      <c r="B6" s="135" t="s">
        <v>169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35" ht="26.25" customHeight="1">
      <c r="B7" s="135" t="s">
        <v>94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35" s="3" customFormat="1" ht="63">
      <c r="B8" s="21" t="s">
        <v>113</v>
      </c>
      <c r="C8" s="29" t="s">
        <v>46</v>
      </c>
      <c r="D8" s="12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62</v>
      </c>
      <c r="O8" s="29" t="s">
        <v>59</v>
      </c>
      <c r="P8" s="29" t="s">
        <v>145</v>
      </c>
      <c r="Q8" s="30" t="s">
        <v>147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207</v>
      </c>
      <c r="M9" s="31"/>
      <c r="N9" s="31" t="s">
        <v>203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35" s="4" customFormat="1" ht="18" customHeight="1">
      <c r="B11" s="106" t="s">
        <v>3307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215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198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0.42578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142</v>
      </c>
      <c r="C1" s="46" t="s" vm="1">
        <v>224</v>
      </c>
    </row>
    <row r="2" spans="2:16">
      <c r="B2" s="46" t="s">
        <v>141</v>
      </c>
      <c r="C2" s="46" t="s">
        <v>225</v>
      </c>
    </row>
    <row r="3" spans="2:16">
      <c r="B3" s="46" t="s">
        <v>143</v>
      </c>
      <c r="C3" s="46" t="s">
        <v>226</v>
      </c>
    </row>
    <row r="4" spans="2:16">
      <c r="B4" s="46" t="s">
        <v>144</v>
      </c>
      <c r="C4" s="46">
        <v>2145</v>
      </c>
    </row>
    <row r="6" spans="2:16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ht="26.25" customHeight="1">
      <c r="B7" s="135" t="s">
        <v>86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6" s="3" customFormat="1" ht="63">
      <c r="B8" s="21" t="s">
        <v>113</v>
      </c>
      <c r="C8" s="29" t="s">
        <v>46</v>
      </c>
      <c r="D8" s="29" t="s">
        <v>14</v>
      </c>
      <c r="E8" s="29" t="s">
        <v>67</v>
      </c>
      <c r="F8" s="29" t="s">
        <v>101</v>
      </c>
      <c r="G8" s="29" t="s">
        <v>17</v>
      </c>
      <c r="H8" s="29" t="s">
        <v>100</v>
      </c>
      <c r="I8" s="29" t="s">
        <v>16</v>
      </c>
      <c r="J8" s="29" t="s">
        <v>18</v>
      </c>
      <c r="K8" s="29" t="s">
        <v>200</v>
      </c>
      <c r="L8" s="29" t="s">
        <v>199</v>
      </c>
      <c r="M8" s="29" t="s">
        <v>108</v>
      </c>
      <c r="N8" s="29" t="s">
        <v>59</v>
      </c>
      <c r="O8" s="29" t="s">
        <v>145</v>
      </c>
      <c r="P8" s="30" t="s">
        <v>147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207</v>
      </c>
      <c r="L9" s="31"/>
      <c r="M9" s="31" t="s">
        <v>203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198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206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3"/>
      <c r="C201" s="93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3"/>
      <c r="C202" s="93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3"/>
      <c r="C203" s="93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3"/>
      <c r="C204" s="93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3"/>
      <c r="C205" s="93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3"/>
      <c r="C206" s="93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3"/>
      <c r="C207" s="93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3"/>
      <c r="C208" s="93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142</v>
      </c>
      <c r="C1" s="46" t="s" vm="1">
        <v>224</v>
      </c>
    </row>
    <row r="2" spans="2:19">
      <c r="B2" s="46" t="s">
        <v>141</v>
      </c>
      <c r="C2" s="46" t="s">
        <v>225</v>
      </c>
    </row>
    <row r="3" spans="2:19">
      <c r="B3" s="46" t="s">
        <v>143</v>
      </c>
      <c r="C3" s="46" t="s">
        <v>226</v>
      </c>
    </row>
    <row r="4" spans="2:19">
      <c r="B4" s="46" t="s">
        <v>144</v>
      </c>
      <c r="C4" s="46">
        <v>2145</v>
      </c>
    </row>
    <row r="6" spans="2:19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19" ht="26.25" customHeight="1">
      <c r="B7" s="135" t="s">
        <v>87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19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29" t="s">
        <v>200</v>
      </c>
      <c r="O8" s="29" t="s">
        <v>199</v>
      </c>
      <c r="P8" s="29" t="s">
        <v>108</v>
      </c>
      <c r="Q8" s="29" t="s">
        <v>59</v>
      </c>
      <c r="R8" s="29" t="s">
        <v>145</v>
      </c>
      <c r="S8" s="30" t="s">
        <v>147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207</v>
      </c>
      <c r="O9" s="31"/>
      <c r="P9" s="31" t="s">
        <v>203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148</v>
      </c>
    </row>
    <row r="11" spans="2:19" s="4" customFormat="1" ht="18" customHeight="1">
      <c r="B11" s="106" t="s">
        <v>3306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215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198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1"/>
      <c r="C312" s="1"/>
      <c r="D312" s="1"/>
      <c r="E312" s="1"/>
      <c r="F312" s="1"/>
    </row>
    <row r="313" spans="2:19">
      <c r="B313" s="1"/>
      <c r="C313" s="1"/>
      <c r="D313" s="1"/>
      <c r="E313" s="1"/>
      <c r="F313" s="1"/>
    </row>
    <row r="314" spans="2:19">
      <c r="B314" s="1"/>
      <c r="C314" s="1"/>
      <c r="D314" s="1"/>
      <c r="E314" s="1"/>
      <c r="F314" s="1"/>
    </row>
    <row r="315" spans="2:19">
      <c r="B315" s="1"/>
      <c r="C315" s="1"/>
      <c r="D315" s="1"/>
      <c r="E315" s="1"/>
      <c r="F315" s="1"/>
    </row>
    <row r="316" spans="2:19">
      <c r="B316" s="1"/>
      <c r="C316" s="1"/>
      <c r="D316" s="1"/>
      <c r="E316" s="1"/>
      <c r="F316" s="1"/>
    </row>
    <row r="317" spans="2:19">
      <c r="B317" s="1"/>
      <c r="C317" s="1"/>
      <c r="D317" s="1"/>
      <c r="E317" s="1"/>
      <c r="F317" s="1"/>
    </row>
    <row r="318" spans="2:19">
      <c r="B318" s="1"/>
      <c r="C318" s="1"/>
      <c r="D318" s="1"/>
      <c r="E318" s="1"/>
      <c r="F318" s="1"/>
    </row>
    <row r="319" spans="2:19">
      <c r="B319" s="1"/>
      <c r="C319" s="1"/>
      <c r="D319" s="1"/>
      <c r="E319" s="1"/>
      <c r="F319" s="1"/>
    </row>
    <row r="320" spans="2:19">
      <c r="B320" s="1"/>
      <c r="C320" s="1"/>
      <c r="D320" s="1"/>
      <c r="E320" s="1"/>
      <c r="F320" s="1"/>
    </row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>
      <selection activeCell="C27" sqref="C27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7" style="2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3.140625" style="1" bestFit="1" customWidth="1"/>
    <col min="15" max="15" width="7.42578125" style="1" bestFit="1" customWidth="1"/>
    <col min="16" max="16" width="9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142</v>
      </c>
      <c r="C1" s="46" t="s" vm="1">
        <v>224</v>
      </c>
    </row>
    <row r="2" spans="2:30">
      <c r="B2" s="46" t="s">
        <v>141</v>
      </c>
      <c r="C2" s="46" t="s">
        <v>225</v>
      </c>
    </row>
    <row r="3" spans="2:30">
      <c r="B3" s="46" t="s">
        <v>143</v>
      </c>
      <c r="C3" s="46" t="s">
        <v>226</v>
      </c>
    </row>
    <row r="4" spans="2:30">
      <c r="B4" s="46" t="s">
        <v>144</v>
      </c>
      <c r="C4" s="46">
        <v>2145</v>
      </c>
    </row>
    <row r="6" spans="2:30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7"/>
    </row>
    <row r="7" spans="2:30" ht="26.25" customHeight="1">
      <c r="B7" s="135" t="s">
        <v>88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</row>
    <row r="8" spans="2:30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14</v>
      </c>
      <c r="H8" s="29" t="s">
        <v>67</v>
      </c>
      <c r="I8" s="29" t="s">
        <v>101</v>
      </c>
      <c r="J8" s="29" t="s">
        <v>17</v>
      </c>
      <c r="K8" s="29" t="s">
        <v>100</v>
      </c>
      <c r="L8" s="29" t="s">
        <v>16</v>
      </c>
      <c r="M8" s="58" t="s">
        <v>18</v>
      </c>
      <c r="N8" s="58" t="s">
        <v>200</v>
      </c>
      <c r="O8" s="29" t="s">
        <v>199</v>
      </c>
      <c r="P8" s="29" t="s">
        <v>108</v>
      </c>
      <c r="Q8" s="29" t="s">
        <v>59</v>
      </c>
      <c r="R8" s="29" t="s">
        <v>145</v>
      </c>
      <c r="S8" s="30" t="s">
        <v>147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207</v>
      </c>
      <c r="O9" s="31"/>
      <c r="P9" s="31" t="s">
        <v>203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110</v>
      </c>
      <c r="R10" s="18" t="s">
        <v>111</v>
      </c>
      <c r="S10" s="19" t="s">
        <v>148</v>
      </c>
      <c r="AA10" s="1"/>
    </row>
    <row r="11" spans="2:30" s="4" customFormat="1" ht="18" customHeight="1">
      <c r="B11" s="115" t="s">
        <v>53</v>
      </c>
      <c r="C11" s="74"/>
      <c r="D11" s="75"/>
      <c r="E11" s="74"/>
      <c r="F11" s="75"/>
      <c r="G11" s="74"/>
      <c r="H11" s="74"/>
      <c r="I11" s="97"/>
      <c r="J11" s="98">
        <v>5.7254859678346346</v>
      </c>
      <c r="K11" s="75"/>
      <c r="L11" s="76"/>
      <c r="M11" s="78">
        <v>7.1598090887742105E-2</v>
      </c>
      <c r="N11" s="77"/>
      <c r="O11" s="98"/>
      <c r="P11" s="77">
        <v>8652.9302580500007</v>
      </c>
      <c r="Q11" s="78"/>
      <c r="R11" s="78">
        <f>IFERROR(P11/$P$11,0)</f>
        <v>1</v>
      </c>
      <c r="S11" s="78">
        <f>P11/'סכום נכסי הקרן'!$C$42</f>
        <v>1.0862091975719808E-2</v>
      </c>
      <c r="AA11" s="1"/>
      <c r="AD11" s="1"/>
    </row>
    <row r="12" spans="2:30" ht="17.25" customHeight="1">
      <c r="B12" s="116" t="s">
        <v>194</v>
      </c>
      <c r="C12" s="80"/>
      <c r="D12" s="81"/>
      <c r="E12" s="80"/>
      <c r="F12" s="81"/>
      <c r="G12" s="80"/>
      <c r="H12" s="80"/>
      <c r="I12" s="99"/>
      <c r="J12" s="100">
        <v>5.5217754944330801</v>
      </c>
      <c r="K12" s="81"/>
      <c r="L12" s="82"/>
      <c r="M12" s="84">
        <v>3.2131589435902642E-2</v>
      </c>
      <c r="N12" s="83"/>
      <c r="O12" s="100"/>
      <c r="P12" s="83">
        <v>7846.0678922840007</v>
      </c>
      <c r="Q12" s="84"/>
      <c r="R12" s="84">
        <f t="shared" ref="R12:R37" si="0">IFERROR(P12/$P$11,0)</f>
        <v>0.90675270206698366</v>
      </c>
      <c r="S12" s="84">
        <f>P12/'סכום נכסי הקרן'!$C$42</f>
        <v>9.8492312490840381E-3</v>
      </c>
    </row>
    <row r="13" spans="2:30">
      <c r="B13" s="117" t="s">
        <v>60</v>
      </c>
      <c r="C13" s="80"/>
      <c r="D13" s="81"/>
      <c r="E13" s="80"/>
      <c r="F13" s="81"/>
      <c r="G13" s="80"/>
      <c r="H13" s="80"/>
      <c r="I13" s="99"/>
      <c r="J13" s="100">
        <v>7.0962320698304548</v>
      </c>
      <c r="K13" s="81"/>
      <c r="L13" s="82"/>
      <c r="M13" s="84">
        <v>2.1534353610110236E-2</v>
      </c>
      <c r="N13" s="83"/>
      <c r="O13" s="100"/>
      <c r="P13" s="83">
        <v>5007.4476727040001</v>
      </c>
      <c r="Q13" s="84"/>
      <c r="R13" s="84">
        <f t="shared" si="0"/>
        <v>0.57869964548084363</v>
      </c>
      <c r="S13" s="84">
        <f>P13/'סכום נכסי הקרן'!$C$42</f>
        <v>6.2858887755293698E-3</v>
      </c>
    </row>
    <row r="14" spans="2:30">
      <c r="B14" s="118" t="s">
        <v>1977</v>
      </c>
      <c r="C14" s="87" t="s">
        <v>1978</v>
      </c>
      <c r="D14" s="88" t="s">
        <v>1979</v>
      </c>
      <c r="E14" s="87" t="s">
        <v>329</v>
      </c>
      <c r="F14" s="88" t="s">
        <v>125</v>
      </c>
      <c r="G14" s="87" t="s">
        <v>307</v>
      </c>
      <c r="H14" s="87" t="s">
        <v>308</v>
      </c>
      <c r="I14" s="101">
        <v>39076</v>
      </c>
      <c r="J14" s="102">
        <v>6.6400000000018391</v>
      </c>
      <c r="K14" s="88" t="s">
        <v>129</v>
      </c>
      <c r="L14" s="89">
        <v>4.9000000000000002E-2</v>
      </c>
      <c r="M14" s="91">
        <v>1.6900000000005851E-2</v>
      </c>
      <c r="N14" s="90">
        <v>752527.66416299995</v>
      </c>
      <c r="O14" s="102">
        <v>158.97</v>
      </c>
      <c r="P14" s="90">
        <v>1196.29320007</v>
      </c>
      <c r="Q14" s="91">
        <v>4.6548054873451789E-4</v>
      </c>
      <c r="R14" s="91">
        <f t="shared" si="0"/>
        <v>0.13825295759861969</v>
      </c>
      <c r="S14" s="91">
        <f>P14/'סכום נכסי הקרן'!$C$42</f>
        <v>1.5017163413514978E-3</v>
      </c>
    </row>
    <row r="15" spans="2:30">
      <c r="B15" s="118" t="s">
        <v>1980</v>
      </c>
      <c r="C15" s="87" t="s">
        <v>1981</v>
      </c>
      <c r="D15" s="88" t="s">
        <v>1979</v>
      </c>
      <c r="E15" s="87" t="s">
        <v>329</v>
      </c>
      <c r="F15" s="88" t="s">
        <v>125</v>
      </c>
      <c r="G15" s="87" t="s">
        <v>307</v>
      </c>
      <c r="H15" s="87" t="s">
        <v>308</v>
      </c>
      <c r="I15" s="101">
        <v>40738</v>
      </c>
      <c r="J15" s="102">
        <v>10.470000000002406</v>
      </c>
      <c r="K15" s="88" t="s">
        <v>129</v>
      </c>
      <c r="L15" s="89">
        <v>4.0999999999999995E-2</v>
      </c>
      <c r="M15" s="91">
        <v>2.0600000000003567E-2</v>
      </c>
      <c r="N15" s="90">
        <v>1535940.229484</v>
      </c>
      <c r="O15" s="102">
        <v>138.66</v>
      </c>
      <c r="P15" s="90">
        <v>2129.7347627039999</v>
      </c>
      <c r="Q15" s="91">
        <v>4.0670629928340015E-4</v>
      </c>
      <c r="R15" s="91">
        <f t="shared" si="0"/>
        <v>0.24612873317945252</v>
      </c>
      <c r="S15" s="91">
        <f>P15/'סכום נכסי הקרן'!$C$42</f>
        <v>2.673472937662613E-3</v>
      </c>
    </row>
    <row r="16" spans="2:30">
      <c r="B16" s="118" t="s">
        <v>1982</v>
      </c>
      <c r="C16" s="87" t="s">
        <v>1983</v>
      </c>
      <c r="D16" s="88" t="s">
        <v>1979</v>
      </c>
      <c r="E16" s="87" t="s">
        <v>1984</v>
      </c>
      <c r="F16" s="88" t="s">
        <v>715</v>
      </c>
      <c r="G16" s="87" t="s">
        <v>313</v>
      </c>
      <c r="H16" s="87" t="s">
        <v>127</v>
      </c>
      <c r="I16" s="101">
        <v>42795</v>
      </c>
      <c r="J16" s="102">
        <v>5.7699999999967666</v>
      </c>
      <c r="K16" s="88" t="s">
        <v>129</v>
      </c>
      <c r="L16" s="89">
        <v>2.1400000000000002E-2</v>
      </c>
      <c r="M16" s="91">
        <v>1.6399999999996504E-2</v>
      </c>
      <c r="N16" s="90">
        <v>505294.013591</v>
      </c>
      <c r="O16" s="102">
        <v>113.2</v>
      </c>
      <c r="P16" s="90">
        <v>571.992823305</v>
      </c>
      <c r="Q16" s="91">
        <v>1.1878374525707142E-3</v>
      </c>
      <c r="R16" s="91">
        <f t="shared" si="0"/>
        <v>6.6103944703918449E-2</v>
      </c>
      <c r="S16" s="91">
        <f>P16/'סכום נכסי הקרן'!$C$42</f>
        <v>7.1802712733185848E-4</v>
      </c>
    </row>
    <row r="17" spans="2:19">
      <c r="B17" s="118" t="s">
        <v>1985</v>
      </c>
      <c r="C17" s="87" t="s">
        <v>1986</v>
      </c>
      <c r="D17" s="88" t="s">
        <v>1979</v>
      </c>
      <c r="E17" s="87" t="s">
        <v>355</v>
      </c>
      <c r="F17" s="88" t="s">
        <v>356</v>
      </c>
      <c r="G17" s="87" t="s">
        <v>357</v>
      </c>
      <c r="H17" s="87" t="s">
        <v>127</v>
      </c>
      <c r="I17" s="101">
        <v>40561</v>
      </c>
      <c r="J17" s="102">
        <v>5.0000000000334582E-2</v>
      </c>
      <c r="K17" s="88" t="s">
        <v>129</v>
      </c>
      <c r="L17" s="89">
        <v>0.06</v>
      </c>
      <c r="M17" s="91">
        <v>3.7500000000016721E-2</v>
      </c>
      <c r="N17" s="90">
        <v>255563.39939199999</v>
      </c>
      <c r="O17" s="102">
        <v>116.95</v>
      </c>
      <c r="P17" s="90">
        <v>298.881402858</v>
      </c>
      <c r="Q17" s="91">
        <v>4.1434245285439482E-4</v>
      </c>
      <c r="R17" s="91">
        <f t="shared" si="0"/>
        <v>3.4541062269621836E-2</v>
      </c>
      <c r="S17" s="91">
        <f>P17/'סכום נכסי הקרן'!$C$42</f>
        <v>3.7518819531169757E-4</v>
      </c>
    </row>
    <row r="18" spans="2:19">
      <c r="B18" s="118" t="s">
        <v>1987</v>
      </c>
      <c r="C18" s="87" t="s">
        <v>1988</v>
      </c>
      <c r="D18" s="88" t="s">
        <v>1979</v>
      </c>
      <c r="E18" s="87" t="s">
        <v>319</v>
      </c>
      <c r="F18" s="88" t="s">
        <v>312</v>
      </c>
      <c r="G18" s="87" t="s">
        <v>372</v>
      </c>
      <c r="H18" s="87" t="s">
        <v>308</v>
      </c>
      <c r="I18" s="101">
        <v>36489</v>
      </c>
      <c r="J18" s="102">
        <v>3.6000000008181616</v>
      </c>
      <c r="K18" s="88" t="s">
        <v>129</v>
      </c>
      <c r="L18" s="89">
        <v>6.0499999999999998E-2</v>
      </c>
      <c r="M18" s="91">
        <v>1.2900000006340751E-2</v>
      </c>
      <c r="N18" s="90">
        <v>290.114622</v>
      </c>
      <c r="O18" s="102">
        <v>168.52</v>
      </c>
      <c r="P18" s="90">
        <v>0.48890116100000003</v>
      </c>
      <c r="Q18" s="91"/>
      <c r="R18" s="91">
        <f t="shared" si="0"/>
        <v>5.6501225182667468E-5</v>
      </c>
      <c r="S18" s="91">
        <f>P18/'סכום נכסי הקרן'!$C$42</f>
        <v>6.1372150467499031E-7</v>
      </c>
    </row>
    <row r="19" spans="2:19">
      <c r="B19" s="118" t="s">
        <v>1989</v>
      </c>
      <c r="C19" s="87" t="s">
        <v>1990</v>
      </c>
      <c r="D19" s="88" t="s">
        <v>1979</v>
      </c>
      <c r="E19" s="87" t="s">
        <v>368</v>
      </c>
      <c r="F19" s="88" t="s">
        <v>125</v>
      </c>
      <c r="G19" s="87" t="s">
        <v>357</v>
      </c>
      <c r="H19" s="87" t="s">
        <v>127</v>
      </c>
      <c r="I19" s="101">
        <v>39084</v>
      </c>
      <c r="J19" s="102">
        <v>2.1900000000027937</v>
      </c>
      <c r="K19" s="88" t="s">
        <v>129</v>
      </c>
      <c r="L19" s="89">
        <v>5.5999999999999994E-2</v>
      </c>
      <c r="M19" s="91">
        <v>1.5800000000037853E-2</v>
      </c>
      <c r="N19" s="90">
        <v>156333.57259299999</v>
      </c>
      <c r="O19" s="102">
        <v>141.94</v>
      </c>
      <c r="P19" s="90">
        <v>221.89987300200002</v>
      </c>
      <c r="Q19" s="91">
        <v>3.2381165499126177E-4</v>
      </c>
      <c r="R19" s="91">
        <f t="shared" si="0"/>
        <v>2.5644477233080894E-2</v>
      </c>
      <c r="S19" s="91">
        <f>P19/'סכום נכסי הקרן'!$C$42</f>
        <v>2.7855267037497726E-4</v>
      </c>
    </row>
    <row r="20" spans="2:19">
      <c r="B20" s="118" t="s">
        <v>1991</v>
      </c>
      <c r="C20" s="87" t="s">
        <v>1992</v>
      </c>
      <c r="D20" s="88" t="s">
        <v>1979</v>
      </c>
      <c r="E20" s="87" t="s">
        <v>1993</v>
      </c>
      <c r="F20" s="88" t="s">
        <v>312</v>
      </c>
      <c r="G20" s="87" t="s">
        <v>505</v>
      </c>
      <c r="H20" s="87" t="s">
        <v>127</v>
      </c>
      <c r="I20" s="101">
        <v>44381</v>
      </c>
      <c r="J20" s="102">
        <v>3.4499999999988922</v>
      </c>
      <c r="K20" s="88" t="s">
        <v>129</v>
      </c>
      <c r="L20" s="89">
        <v>8.5000000000000006E-3</v>
      </c>
      <c r="M20" s="91">
        <v>3.8699999999988431E-2</v>
      </c>
      <c r="N20" s="90">
        <v>421372</v>
      </c>
      <c r="O20" s="102">
        <v>96.44</v>
      </c>
      <c r="P20" s="90">
        <v>406.37114538100008</v>
      </c>
      <c r="Q20" s="91">
        <v>1.3167875E-3</v>
      </c>
      <c r="R20" s="91">
        <f t="shared" si="0"/>
        <v>4.6963413925929259E-2</v>
      </c>
      <c r="S20" s="91">
        <f>P20/'סכום נכסי הקרן'!$C$42</f>
        <v>5.1012092155724412E-4</v>
      </c>
    </row>
    <row r="21" spans="2:19">
      <c r="B21" s="118" t="s">
        <v>1994</v>
      </c>
      <c r="C21" s="87" t="s">
        <v>1995</v>
      </c>
      <c r="D21" s="119" t="s">
        <v>29</v>
      </c>
      <c r="E21" s="87" t="s">
        <v>1996</v>
      </c>
      <c r="F21" s="88" t="s">
        <v>596</v>
      </c>
      <c r="G21" s="87" t="s">
        <v>678</v>
      </c>
      <c r="H21" s="94"/>
      <c r="I21" s="101">
        <v>39104</v>
      </c>
      <c r="J21" s="102">
        <v>0.47999999999978005</v>
      </c>
      <c r="K21" s="88" t="s">
        <v>129</v>
      </c>
      <c r="L21" s="89">
        <v>5.5999999999999994E-2</v>
      </c>
      <c r="M21" s="120">
        <v>0</v>
      </c>
      <c r="N21" s="90">
        <v>272940.00214499998</v>
      </c>
      <c r="O21" s="102">
        <v>66.604348000000002</v>
      </c>
      <c r="P21" s="90">
        <v>181.78556422299999</v>
      </c>
      <c r="Q21" s="91">
        <v>4.7484170263661251E-4</v>
      </c>
      <c r="R21" s="91">
        <f t="shared" si="0"/>
        <v>2.1008555345038302E-2</v>
      </c>
      <c r="S21" s="91">
        <f>P21/'סכום נכסי הקרן'!$C$42</f>
        <v>2.2819686043480604E-4</v>
      </c>
    </row>
    <row r="22" spans="2:19">
      <c r="B22" s="121"/>
      <c r="C22" s="87"/>
      <c r="D22" s="87"/>
      <c r="E22" s="87"/>
      <c r="F22" s="87"/>
      <c r="G22" s="87"/>
      <c r="H22" s="87"/>
      <c r="I22" s="87"/>
      <c r="J22" s="102"/>
      <c r="K22" s="87"/>
      <c r="L22" s="87"/>
      <c r="M22" s="91"/>
      <c r="N22" s="90"/>
      <c r="O22" s="102"/>
      <c r="P22" s="87"/>
      <c r="Q22" s="87"/>
      <c r="R22" s="91"/>
      <c r="S22" s="87"/>
    </row>
    <row r="23" spans="2:19">
      <c r="B23" s="117" t="s">
        <v>61</v>
      </c>
      <c r="C23" s="80"/>
      <c r="D23" s="81"/>
      <c r="E23" s="80"/>
      <c r="F23" s="81"/>
      <c r="G23" s="80"/>
      <c r="H23" s="80"/>
      <c r="I23" s="99"/>
      <c r="J23" s="100">
        <v>2.7477606124209268</v>
      </c>
      <c r="K23" s="81"/>
      <c r="L23" s="82"/>
      <c r="M23" s="84">
        <v>5.0187847296998475E-2</v>
      </c>
      <c r="N23" s="83"/>
      <c r="O23" s="100"/>
      <c r="P23" s="83">
        <v>2822.228885169</v>
      </c>
      <c r="Q23" s="84"/>
      <c r="R23" s="84">
        <f t="shared" si="0"/>
        <v>0.3261587463441557</v>
      </c>
      <c r="S23" s="84">
        <f>P23/'סכום נכסי הקרן'!$C$42</f>
        <v>3.5427663014756861E-3</v>
      </c>
    </row>
    <row r="24" spans="2:19">
      <c r="B24" s="118" t="s">
        <v>1997</v>
      </c>
      <c r="C24" s="87" t="s">
        <v>1998</v>
      </c>
      <c r="D24" s="88" t="s">
        <v>1979</v>
      </c>
      <c r="E24" s="87" t="s">
        <v>1984</v>
      </c>
      <c r="F24" s="88" t="s">
        <v>715</v>
      </c>
      <c r="G24" s="87" t="s">
        <v>313</v>
      </c>
      <c r="H24" s="87" t="s">
        <v>127</v>
      </c>
      <c r="I24" s="101">
        <v>42795</v>
      </c>
      <c r="J24" s="102">
        <v>5.2500000000046425</v>
      </c>
      <c r="K24" s="88" t="s">
        <v>129</v>
      </c>
      <c r="L24" s="89">
        <v>3.7400000000000003E-2</v>
      </c>
      <c r="M24" s="91">
        <v>4.810000000001969E-2</v>
      </c>
      <c r="N24" s="90">
        <v>280851.89063099999</v>
      </c>
      <c r="O24" s="102">
        <v>95.87</v>
      </c>
      <c r="P24" s="90">
        <v>269.252713787</v>
      </c>
      <c r="Q24" s="91">
        <v>4.1379613553815689E-4</v>
      </c>
      <c r="R24" s="91">
        <f t="shared" si="0"/>
        <v>3.111694024535892E-2</v>
      </c>
      <c r="S24" s="91">
        <f>P24/'סכום נכסי הקרן'!$C$42</f>
        <v>3.3799506694806586E-4</v>
      </c>
    </row>
    <row r="25" spans="2:19">
      <c r="B25" s="118" t="s">
        <v>1999</v>
      </c>
      <c r="C25" s="87" t="s">
        <v>2000</v>
      </c>
      <c r="D25" s="88" t="s">
        <v>1979</v>
      </c>
      <c r="E25" s="87" t="s">
        <v>1984</v>
      </c>
      <c r="F25" s="88" t="s">
        <v>715</v>
      </c>
      <c r="G25" s="87" t="s">
        <v>313</v>
      </c>
      <c r="H25" s="87" t="s">
        <v>127</v>
      </c>
      <c r="I25" s="101">
        <v>42795</v>
      </c>
      <c r="J25" s="102">
        <v>1.6300000000000958</v>
      </c>
      <c r="K25" s="88" t="s">
        <v>129</v>
      </c>
      <c r="L25" s="89">
        <v>2.5000000000000001E-2</v>
      </c>
      <c r="M25" s="91">
        <v>4.3500000000007193E-2</v>
      </c>
      <c r="N25" s="90">
        <v>853695.68692100001</v>
      </c>
      <c r="O25" s="102">
        <v>97.85</v>
      </c>
      <c r="P25" s="90">
        <v>835.34123918399996</v>
      </c>
      <c r="Q25" s="91">
        <v>1.5688437309885046E-3</v>
      </c>
      <c r="R25" s="91">
        <f t="shared" si="0"/>
        <v>9.6538538306935345E-2</v>
      </c>
      <c r="S25" s="91">
        <f>P25/'סכום נכסי הקרן'!$C$42</f>
        <v>1.0486104822914819E-3</v>
      </c>
    </row>
    <row r="26" spans="2:19">
      <c r="B26" s="118" t="s">
        <v>2001</v>
      </c>
      <c r="C26" s="87" t="s">
        <v>2002</v>
      </c>
      <c r="D26" s="88" t="s">
        <v>1979</v>
      </c>
      <c r="E26" s="87" t="s">
        <v>2003</v>
      </c>
      <c r="F26" s="88" t="s">
        <v>338</v>
      </c>
      <c r="G26" s="87" t="s">
        <v>388</v>
      </c>
      <c r="H26" s="87" t="s">
        <v>127</v>
      </c>
      <c r="I26" s="101">
        <v>42598</v>
      </c>
      <c r="J26" s="102">
        <v>2.9600000000010751</v>
      </c>
      <c r="K26" s="88" t="s">
        <v>129</v>
      </c>
      <c r="L26" s="89">
        <v>3.1E-2</v>
      </c>
      <c r="M26" s="91">
        <v>4.8300000000022172E-2</v>
      </c>
      <c r="N26" s="90">
        <v>780713.14448599995</v>
      </c>
      <c r="O26" s="102">
        <v>95.28</v>
      </c>
      <c r="P26" s="90">
        <v>743.86348404500006</v>
      </c>
      <c r="Q26" s="91">
        <v>1.0281038883423546E-3</v>
      </c>
      <c r="R26" s="91">
        <f t="shared" si="0"/>
        <v>8.5966656596240143E-2</v>
      </c>
      <c r="S26" s="91">
        <f>P26/'סכום נכסי הקרן'!$C$42</f>
        <v>9.3377773079348042E-4</v>
      </c>
    </row>
    <row r="27" spans="2:19">
      <c r="B27" s="118" t="s">
        <v>2004</v>
      </c>
      <c r="C27" s="87" t="s">
        <v>2005</v>
      </c>
      <c r="D27" s="88" t="s">
        <v>1979</v>
      </c>
      <c r="E27" s="87" t="s">
        <v>1210</v>
      </c>
      <c r="F27" s="88" t="s">
        <v>695</v>
      </c>
      <c r="G27" s="87" t="s">
        <v>501</v>
      </c>
      <c r="H27" s="87" t="s">
        <v>308</v>
      </c>
      <c r="I27" s="101">
        <v>44007</v>
      </c>
      <c r="J27" s="102">
        <v>3.8899999999975758</v>
      </c>
      <c r="K27" s="88" t="s">
        <v>129</v>
      </c>
      <c r="L27" s="89">
        <v>3.3500000000000002E-2</v>
      </c>
      <c r="M27" s="91">
        <v>6.4199999999975554E-2</v>
      </c>
      <c r="N27" s="90">
        <v>522523.361087</v>
      </c>
      <c r="O27" s="102">
        <v>89.21</v>
      </c>
      <c r="P27" s="90">
        <v>466.143084617</v>
      </c>
      <c r="Q27" s="91">
        <v>5.8058151231888885E-4</v>
      </c>
      <c r="R27" s="91">
        <f t="shared" si="0"/>
        <v>5.3871124661306197E-2</v>
      </c>
      <c r="S27" s="91">
        <f>P27/'סכום נכסי הקרן'!$C$42</f>
        <v>5.8515311090657552E-4</v>
      </c>
    </row>
    <row r="28" spans="2:19">
      <c r="B28" s="118" t="s">
        <v>2006</v>
      </c>
      <c r="C28" s="87" t="s">
        <v>2007</v>
      </c>
      <c r="D28" s="88" t="s">
        <v>1979</v>
      </c>
      <c r="E28" s="87" t="s">
        <v>2008</v>
      </c>
      <c r="F28" s="88" t="s">
        <v>338</v>
      </c>
      <c r="G28" s="87" t="s">
        <v>582</v>
      </c>
      <c r="H28" s="87" t="s">
        <v>308</v>
      </c>
      <c r="I28" s="101">
        <v>43310</v>
      </c>
      <c r="J28" s="102">
        <v>1.8999999999992117</v>
      </c>
      <c r="K28" s="88" t="s">
        <v>129</v>
      </c>
      <c r="L28" s="89">
        <v>3.5499999999999997E-2</v>
      </c>
      <c r="M28" s="91">
        <v>5.2200000000001572E-2</v>
      </c>
      <c r="N28" s="90">
        <v>523058.592</v>
      </c>
      <c r="O28" s="102">
        <v>97.05</v>
      </c>
      <c r="P28" s="90">
        <v>507.62836353599999</v>
      </c>
      <c r="Q28" s="91">
        <v>1.9459025E-3</v>
      </c>
      <c r="R28" s="91">
        <f t="shared" si="0"/>
        <v>5.8665486534315102E-2</v>
      </c>
      <c r="S28" s="91">
        <f>P28/'סכום נכסי הקרן'!$C$42</f>
        <v>6.3722991053608252E-4</v>
      </c>
    </row>
    <row r="29" spans="2:19">
      <c r="B29" s="121"/>
      <c r="C29" s="87"/>
      <c r="D29" s="87"/>
      <c r="E29" s="87"/>
      <c r="F29" s="87"/>
      <c r="G29" s="87"/>
      <c r="H29" s="87"/>
      <c r="I29" s="87"/>
      <c r="J29" s="102"/>
      <c r="K29" s="87"/>
      <c r="L29" s="87"/>
      <c r="M29" s="91"/>
      <c r="N29" s="90"/>
      <c r="O29" s="102"/>
      <c r="P29" s="87"/>
      <c r="Q29" s="87"/>
      <c r="R29" s="91"/>
      <c r="S29" s="87"/>
    </row>
    <row r="30" spans="2:19">
      <c r="B30" s="117" t="s">
        <v>48</v>
      </c>
      <c r="C30" s="80"/>
      <c r="D30" s="81"/>
      <c r="E30" s="80"/>
      <c r="F30" s="81"/>
      <c r="G30" s="80"/>
      <c r="H30" s="80"/>
      <c r="I30" s="99"/>
      <c r="J30" s="100">
        <v>2.1600000000146418</v>
      </c>
      <c r="K30" s="81"/>
      <c r="L30" s="82"/>
      <c r="M30" s="84">
        <f>M31</f>
        <v>5.5599999999999997E-2</v>
      </c>
      <c r="N30" s="83"/>
      <c r="O30" s="100"/>
      <c r="P30" s="83">
        <v>16.391334410999999</v>
      </c>
      <c r="Q30" s="84"/>
      <c r="R30" s="84">
        <f t="shared" si="0"/>
        <v>1.8943102419843036E-3</v>
      </c>
      <c r="S30" s="84">
        <f>P30/'סכום נכסי הקרן'!$C$42</f>
        <v>2.0576172078981551E-5</v>
      </c>
    </row>
    <row r="31" spans="2:19">
      <c r="B31" s="118" t="s">
        <v>2009</v>
      </c>
      <c r="C31" s="87" t="s">
        <v>2010</v>
      </c>
      <c r="D31" s="88" t="s">
        <v>1979</v>
      </c>
      <c r="E31" s="87" t="s">
        <v>2011</v>
      </c>
      <c r="F31" s="88" t="s">
        <v>596</v>
      </c>
      <c r="G31" s="87" t="s">
        <v>357</v>
      </c>
      <c r="H31" s="87" t="s">
        <v>127</v>
      </c>
      <c r="I31" s="101">
        <v>38118</v>
      </c>
      <c r="J31" s="102">
        <v>2.1600000000146418</v>
      </c>
      <c r="K31" s="88" t="s">
        <v>128</v>
      </c>
      <c r="L31" s="89">
        <v>7.9699999999999993E-2</v>
      </c>
      <c r="M31" s="131">
        <v>5.5599999999999997E-2</v>
      </c>
      <c r="N31" s="90">
        <v>4259.6728990000001</v>
      </c>
      <c r="O31" s="102">
        <v>109.35</v>
      </c>
      <c r="P31" s="90">
        <v>16.391334410999999</v>
      </c>
      <c r="Q31" s="91">
        <v>8.502023605066565E-5</v>
      </c>
      <c r="R31" s="91">
        <f t="shared" si="0"/>
        <v>1.8943102419843036E-3</v>
      </c>
      <c r="S31" s="91">
        <f>P31/'סכום נכסי הקרן'!$C$42</f>
        <v>2.0576172078981551E-5</v>
      </c>
    </row>
    <row r="32" spans="2:19">
      <c r="B32" s="121"/>
      <c r="C32" s="87"/>
      <c r="D32" s="87"/>
      <c r="E32" s="87"/>
      <c r="F32" s="87"/>
      <c r="G32" s="87"/>
      <c r="H32" s="87"/>
      <c r="I32" s="87"/>
      <c r="J32" s="102"/>
      <c r="K32" s="87"/>
      <c r="L32" s="87"/>
      <c r="M32" s="91"/>
      <c r="N32" s="90"/>
      <c r="O32" s="102"/>
      <c r="P32" s="87"/>
      <c r="Q32" s="87"/>
      <c r="R32" s="91"/>
      <c r="S32" s="87"/>
    </row>
    <row r="33" spans="2:19">
      <c r="B33" s="116" t="s">
        <v>193</v>
      </c>
      <c r="C33" s="80"/>
      <c r="D33" s="81"/>
      <c r="E33" s="80"/>
      <c r="F33" s="81"/>
      <c r="G33" s="80"/>
      <c r="H33" s="80"/>
      <c r="I33" s="99"/>
      <c r="J33" s="100">
        <v>7.7064015148877303</v>
      </c>
      <c r="K33" s="81"/>
      <c r="L33" s="82"/>
      <c r="M33" s="84">
        <v>0.44648533617469222</v>
      </c>
      <c r="N33" s="83"/>
      <c r="O33" s="100"/>
      <c r="P33" s="83">
        <v>806.86236576600004</v>
      </c>
      <c r="Q33" s="84"/>
      <c r="R33" s="84">
        <f t="shared" si="0"/>
        <v>9.3247297933016296E-2</v>
      </c>
      <c r="S33" s="84">
        <f>P33/'סכום נכסי הקרן'!$C$42</f>
        <v>1.0128607266357706E-3</v>
      </c>
    </row>
    <row r="34" spans="2:19">
      <c r="B34" s="117" t="s">
        <v>68</v>
      </c>
      <c r="C34" s="80"/>
      <c r="D34" s="81"/>
      <c r="E34" s="80"/>
      <c r="F34" s="81"/>
      <c r="G34" s="80"/>
      <c r="H34" s="80"/>
      <c r="I34" s="99"/>
      <c r="J34" s="100">
        <v>7.7064015148877303</v>
      </c>
      <c r="K34" s="81"/>
      <c r="L34" s="82"/>
      <c r="M34" s="84">
        <v>0.44648533617469222</v>
      </c>
      <c r="N34" s="83"/>
      <c r="O34" s="100"/>
      <c r="P34" s="83">
        <v>806.86236576600004</v>
      </c>
      <c r="Q34" s="84"/>
      <c r="R34" s="84">
        <f t="shared" si="0"/>
        <v>9.3247297933016296E-2</v>
      </c>
      <c r="S34" s="84">
        <f>P34/'סכום נכסי הקרן'!$C$42</f>
        <v>1.0128607266357706E-3</v>
      </c>
    </row>
    <row r="35" spans="2:19">
      <c r="B35" s="118" t="s">
        <v>2012</v>
      </c>
      <c r="C35" s="87">
        <v>4824</v>
      </c>
      <c r="D35" s="88" t="s">
        <v>1979</v>
      </c>
      <c r="E35" s="87"/>
      <c r="F35" s="88" t="s">
        <v>973</v>
      </c>
      <c r="G35" s="87" t="s">
        <v>2013</v>
      </c>
      <c r="H35" s="87" t="s">
        <v>957</v>
      </c>
      <c r="I35" s="101">
        <v>42206</v>
      </c>
      <c r="J35" s="102">
        <v>14.150000000015414</v>
      </c>
      <c r="K35" s="88" t="s">
        <v>136</v>
      </c>
      <c r="L35" s="89">
        <v>4.555E-2</v>
      </c>
      <c r="M35" s="91">
        <v>6.550000000007708E-2</v>
      </c>
      <c r="N35" s="90">
        <v>130499.9607</v>
      </c>
      <c r="O35" s="102">
        <v>76.58</v>
      </c>
      <c r="P35" s="90">
        <v>259.49606682000001</v>
      </c>
      <c r="Q35" s="91">
        <v>7.8341183882722309E-4</v>
      </c>
      <c r="R35" s="91">
        <f t="shared" si="0"/>
        <v>2.9989386147956692E-2</v>
      </c>
      <c r="S35" s="91">
        <f>P35/'סכום נכסי הקרן'!$C$42</f>
        <v>3.2574747063448314E-4</v>
      </c>
    </row>
    <row r="36" spans="2:19">
      <c r="B36" s="118" t="s">
        <v>2014</v>
      </c>
      <c r="C36" s="87">
        <v>5168</v>
      </c>
      <c r="D36" s="88" t="s">
        <v>1979</v>
      </c>
      <c r="E36" s="87"/>
      <c r="F36" s="88" t="s">
        <v>973</v>
      </c>
      <c r="G36" s="87" t="s">
        <v>1148</v>
      </c>
      <c r="H36" s="87" t="s">
        <v>2015</v>
      </c>
      <c r="I36" s="101">
        <v>42408</v>
      </c>
      <c r="J36" s="102">
        <v>10.159999999985521</v>
      </c>
      <c r="K36" s="88" t="s">
        <v>136</v>
      </c>
      <c r="L36" s="89">
        <v>3.9510000000000003E-2</v>
      </c>
      <c r="M36" s="91">
        <v>5.8699999999932542E-2</v>
      </c>
      <c r="N36" s="90">
        <v>113421.16222100001</v>
      </c>
      <c r="O36" s="102">
        <v>82.55</v>
      </c>
      <c r="P36" s="90">
        <v>243.117501272</v>
      </c>
      <c r="Q36" s="91">
        <v>2.8747186576250739E-4</v>
      </c>
      <c r="R36" s="91">
        <f t="shared" si="0"/>
        <v>2.8096551575210345E-2</v>
      </c>
      <c r="S36" s="91">
        <f>P36/'סכום נכסי הקרן'!$C$42</f>
        <v>3.0518732741049E-4</v>
      </c>
    </row>
    <row r="37" spans="2:19">
      <c r="B37" s="118" t="s">
        <v>2016</v>
      </c>
      <c r="C37" s="87">
        <v>4279</v>
      </c>
      <c r="D37" s="88" t="s">
        <v>1979</v>
      </c>
      <c r="E37" s="87"/>
      <c r="F37" s="88" t="s">
        <v>1042</v>
      </c>
      <c r="G37" s="87" t="s">
        <v>678</v>
      </c>
      <c r="H37" s="87"/>
      <c r="I37" s="101">
        <v>40949</v>
      </c>
      <c r="J37" s="102">
        <v>0.24999999999835665</v>
      </c>
      <c r="K37" s="88" t="s">
        <v>128</v>
      </c>
      <c r="L37" s="89">
        <v>0.08</v>
      </c>
      <c r="M37" s="91">
        <v>1.0812999999982376</v>
      </c>
      <c r="N37" s="90">
        <v>92488.072661000013</v>
      </c>
      <c r="O37" s="102">
        <v>93.481110999999999</v>
      </c>
      <c r="P37" s="90">
        <v>304.24879767399995</v>
      </c>
      <c r="Q37" s="91">
        <v>1.1210675474060607E-4</v>
      </c>
      <c r="R37" s="91">
        <f t="shared" si="0"/>
        <v>3.5161360209849259E-2</v>
      </c>
      <c r="S37" s="91">
        <f>P37/'סכום נכסי הקרן'!$C$42</f>
        <v>3.8192592859079738E-4</v>
      </c>
    </row>
    <row r="38" spans="2:19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  <row r="39" spans="2:19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</row>
    <row r="40" spans="2:19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</row>
    <row r="41" spans="2:19">
      <c r="B41" s="109" t="s">
        <v>215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</row>
    <row r="42" spans="2:19">
      <c r="B42" s="109" t="s">
        <v>109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</row>
    <row r="43" spans="2:19">
      <c r="B43" s="109" t="s">
        <v>198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</row>
    <row r="44" spans="2:19">
      <c r="B44" s="109" t="s">
        <v>206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</row>
    <row r="45" spans="2:19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</row>
    <row r="46" spans="2:19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</row>
    <row r="47" spans="2:19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</row>
    <row r="48" spans="2:19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</row>
    <row r="49" spans="2:19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</row>
    <row r="50" spans="2:19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2:19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2:19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2:19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2:19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2:19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2:19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2:19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2:19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2:19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2:19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2:19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2:19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2:19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2:19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2:19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</row>
    <row r="66" spans="2:19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</row>
    <row r="67" spans="2:19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</row>
    <row r="68" spans="2:19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</row>
    <row r="69" spans="2:19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</row>
    <row r="70" spans="2:19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</row>
    <row r="71" spans="2:19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</row>
    <row r="72" spans="2:19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</row>
    <row r="73" spans="2:19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</row>
    <row r="74" spans="2:19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</row>
    <row r="75" spans="2:19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</row>
    <row r="76" spans="2:19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</row>
    <row r="77" spans="2:19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</row>
    <row r="78" spans="2:19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</row>
    <row r="79" spans="2:19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</row>
    <row r="80" spans="2:19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</row>
    <row r="81" spans="2:19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</row>
    <row r="82" spans="2:19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</row>
    <row r="83" spans="2:19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</row>
    <row r="84" spans="2:19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  <row r="102" spans="2:19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</row>
    <row r="103" spans="2:19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</row>
    <row r="104" spans="2:19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</row>
    <row r="105" spans="2:19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</row>
    <row r="106" spans="2:19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</row>
    <row r="107" spans="2:19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</row>
    <row r="108" spans="2:19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</row>
    <row r="109" spans="2:19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</row>
    <row r="110" spans="2:19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</row>
    <row r="111" spans="2:19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</row>
    <row r="112" spans="2:19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</row>
    <row r="113" spans="2:19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</row>
    <row r="114" spans="2:19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</row>
    <row r="115" spans="2:19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</row>
    <row r="116" spans="2:19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</row>
    <row r="117" spans="2:19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2:19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2:19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</row>
    <row r="120" spans="2:19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</row>
    <row r="121" spans="2:19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</row>
    <row r="122" spans="2:19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</row>
    <row r="123" spans="2:19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</row>
    <row r="124" spans="2:19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</row>
    <row r="125" spans="2:19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</row>
    <row r="126" spans="2:19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</row>
    <row r="127" spans="2:19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</row>
    <row r="128" spans="2:19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</row>
    <row r="129" spans="2:19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</row>
    <row r="130" spans="2:19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</row>
    <row r="131" spans="2:19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</row>
    <row r="132" spans="2:19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</row>
    <row r="133" spans="2:19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</row>
    <row r="134" spans="2:19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</row>
    <row r="135" spans="2:19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</row>
    <row r="136" spans="2:19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</row>
    <row r="137" spans="2:19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</row>
    <row r="138" spans="2:19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</row>
    <row r="139" spans="2:19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</row>
    <row r="140" spans="2:19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</row>
    <row r="141" spans="2:19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</row>
    <row r="142" spans="2:19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</row>
    <row r="143" spans="2:19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</row>
    <row r="144" spans="2:19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</row>
    <row r="145" spans="2:19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</row>
    <row r="146" spans="2:19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</row>
    <row r="147" spans="2:19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</row>
    <row r="148" spans="2:19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</row>
    <row r="149" spans="2:19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</row>
    <row r="150" spans="2:19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</row>
    <row r="151" spans="2:19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</row>
    <row r="152" spans="2:19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</row>
    <row r="153" spans="2:19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</row>
    <row r="154" spans="2:19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</row>
    <row r="155" spans="2:19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</row>
    <row r="156" spans="2:19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</row>
    <row r="157" spans="2:19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</row>
    <row r="158" spans="2:19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</row>
    <row r="159" spans="2:19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</row>
    <row r="160" spans="2:19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</row>
    <row r="161" spans="2:19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</row>
    <row r="162" spans="2:19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</row>
    <row r="163" spans="2:19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</row>
    <row r="164" spans="2:19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</row>
    <row r="165" spans="2:19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</row>
    <row r="166" spans="2:19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</row>
    <row r="167" spans="2:19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</row>
    <row r="168" spans="2:19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</row>
    <row r="169" spans="2:19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</row>
    <row r="170" spans="2:19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</row>
    <row r="171" spans="2:19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</row>
    <row r="172" spans="2:19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</row>
    <row r="173" spans="2:19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</row>
    <row r="174" spans="2:19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</row>
    <row r="175" spans="2:19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</row>
    <row r="176" spans="2:19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</row>
    <row r="177" spans="2:19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</row>
    <row r="178" spans="2:19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</row>
    <row r="179" spans="2:19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</row>
    <row r="180" spans="2:19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</row>
    <row r="181" spans="2:19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</row>
    <row r="182" spans="2:19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</row>
    <row r="183" spans="2:19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</row>
    <row r="184" spans="2:19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</row>
    <row r="185" spans="2:19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</row>
    <row r="186" spans="2:19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</row>
    <row r="187" spans="2:19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</row>
    <row r="188" spans="2:19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</row>
    <row r="189" spans="2:19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</row>
    <row r="190" spans="2:19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</row>
    <row r="191" spans="2:19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</row>
    <row r="192" spans="2:19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</row>
    <row r="193" spans="2:19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</row>
    <row r="194" spans="2:19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</row>
    <row r="195" spans="2:19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</row>
    <row r="196" spans="2:19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</row>
    <row r="197" spans="2:19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</row>
    <row r="198" spans="2:19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</row>
    <row r="199" spans="2:19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</row>
    <row r="200" spans="2:19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</row>
    <row r="201" spans="2:19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</row>
    <row r="202" spans="2:19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</row>
    <row r="203" spans="2:19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</row>
    <row r="204" spans="2:19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</row>
    <row r="205" spans="2:19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</row>
    <row r="206" spans="2:19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</row>
    <row r="207" spans="2:19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</row>
    <row r="208" spans="2:19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</row>
    <row r="209" spans="2:19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</row>
    <row r="210" spans="2:19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</row>
    <row r="211" spans="2:19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</row>
    <row r="212" spans="2:19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</row>
    <row r="213" spans="2:19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</row>
    <row r="214" spans="2:19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</row>
    <row r="215" spans="2:19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</row>
    <row r="216" spans="2:19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</row>
    <row r="217" spans="2:19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</row>
    <row r="218" spans="2:19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</row>
    <row r="219" spans="2:19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</row>
    <row r="220" spans="2:19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</row>
    <row r="221" spans="2:19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</row>
    <row r="222" spans="2:19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</row>
    <row r="223" spans="2:19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</row>
    <row r="224" spans="2:19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</row>
    <row r="225" spans="2:19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</row>
    <row r="226" spans="2:19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</row>
    <row r="227" spans="2:19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</row>
    <row r="228" spans="2:19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</row>
    <row r="229" spans="2:19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</row>
    <row r="230" spans="2:19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</row>
    <row r="231" spans="2:19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</row>
    <row r="232" spans="2:19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</row>
    <row r="233" spans="2:19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</row>
    <row r="234" spans="2:19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</row>
    <row r="235" spans="2:19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</row>
    <row r="236" spans="2:19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</row>
    <row r="237" spans="2:19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</row>
    <row r="238" spans="2:19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</row>
    <row r="239" spans="2:19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</row>
    <row r="240" spans="2:19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</row>
    <row r="241" spans="2:19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</row>
    <row r="242" spans="2:19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</row>
    <row r="243" spans="2:19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</row>
    <row r="244" spans="2:19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</row>
    <row r="245" spans="2:19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</row>
    <row r="246" spans="2:19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</row>
    <row r="247" spans="2:19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</row>
    <row r="248" spans="2:19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</row>
    <row r="249" spans="2:19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</row>
    <row r="250" spans="2:19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</row>
    <row r="251" spans="2:19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</row>
    <row r="252" spans="2:19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</row>
    <row r="253" spans="2:19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</row>
    <row r="254" spans="2:19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</row>
    <row r="255" spans="2:19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</row>
    <row r="256" spans="2:19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</row>
    <row r="257" spans="2:19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</row>
    <row r="258" spans="2:19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</row>
    <row r="259" spans="2:19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</row>
    <row r="260" spans="2:19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</row>
    <row r="261" spans="2:19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</row>
    <row r="262" spans="2:19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</row>
    <row r="263" spans="2:19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</row>
    <row r="264" spans="2:19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</row>
    <row r="265" spans="2:19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</row>
    <row r="266" spans="2:19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</row>
    <row r="267" spans="2:19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</row>
    <row r="268" spans="2:19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</row>
    <row r="269" spans="2:19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</row>
    <row r="270" spans="2:19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</row>
    <row r="271" spans="2:19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</row>
    <row r="272" spans="2:19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</row>
    <row r="273" spans="2:19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</row>
    <row r="274" spans="2:19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</row>
    <row r="275" spans="2:19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</row>
    <row r="276" spans="2:19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</row>
    <row r="277" spans="2:19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</row>
    <row r="278" spans="2:19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</row>
    <row r="279" spans="2:19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</row>
    <row r="280" spans="2:19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</row>
    <row r="281" spans="2:19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</row>
    <row r="282" spans="2:19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</row>
    <row r="283" spans="2:19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</row>
    <row r="284" spans="2:19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</row>
    <row r="285" spans="2:19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</row>
    <row r="286" spans="2:19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</row>
    <row r="287" spans="2:19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</row>
    <row r="288" spans="2:19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</row>
    <row r="289" spans="2:19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</row>
    <row r="290" spans="2:19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</row>
    <row r="291" spans="2:19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</row>
    <row r="292" spans="2:19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</row>
    <row r="293" spans="2:19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</row>
    <row r="294" spans="2:19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</row>
    <row r="295" spans="2:19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</row>
    <row r="296" spans="2:19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</row>
    <row r="297" spans="2:19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</row>
    <row r="298" spans="2:19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</row>
    <row r="299" spans="2:19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</row>
    <row r="300" spans="2:19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</row>
    <row r="301" spans="2:19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</row>
    <row r="302" spans="2:19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</row>
    <row r="303" spans="2:19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</row>
    <row r="304" spans="2:19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</row>
    <row r="305" spans="2:19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</row>
    <row r="306" spans="2:19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</row>
    <row r="307" spans="2:19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</row>
    <row r="308" spans="2:19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</row>
    <row r="309" spans="2:19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</row>
    <row r="310" spans="2:19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</row>
    <row r="311" spans="2:19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</row>
    <row r="312" spans="2:19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</row>
    <row r="313" spans="2:19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</row>
    <row r="314" spans="2:19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</row>
    <row r="315" spans="2:19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</row>
    <row r="316" spans="2:19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</row>
    <row r="317" spans="2:19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</row>
    <row r="318" spans="2:19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</row>
    <row r="319" spans="2:19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</row>
    <row r="320" spans="2:19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</row>
    <row r="321" spans="2:19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</row>
    <row r="322" spans="2:19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</row>
    <row r="323" spans="2:19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</row>
    <row r="324" spans="2:19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</row>
    <row r="325" spans="2:19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</row>
    <row r="326" spans="2:19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</row>
    <row r="327" spans="2:19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</row>
    <row r="328" spans="2:19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</row>
    <row r="329" spans="2:19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</row>
    <row r="330" spans="2:19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</row>
    <row r="331" spans="2:19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</row>
    <row r="332" spans="2:19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</row>
    <row r="333" spans="2:19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</row>
    <row r="334" spans="2:19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</row>
    <row r="335" spans="2:19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</row>
    <row r="336" spans="2:19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</row>
    <row r="337" spans="2:19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</row>
    <row r="338" spans="2:19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</row>
    <row r="339" spans="2:19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</row>
    <row r="340" spans="2:19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</row>
    <row r="341" spans="2:19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</row>
    <row r="342" spans="2:19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</row>
    <row r="343" spans="2:19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</row>
    <row r="344" spans="2:19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</row>
    <row r="345" spans="2:19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</row>
    <row r="346" spans="2:19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</row>
    <row r="347" spans="2:19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</row>
    <row r="348" spans="2:19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</row>
    <row r="349" spans="2:19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</row>
    <row r="350" spans="2:19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</row>
    <row r="351" spans="2:19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</row>
    <row r="352" spans="2:19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</row>
    <row r="353" spans="2:19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</row>
    <row r="354" spans="2:19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</row>
    <row r="355" spans="2:19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</row>
    <row r="356" spans="2:19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</row>
    <row r="357" spans="2:19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</row>
    <row r="358" spans="2:19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</row>
    <row r="359" spans="2:19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</row>
    <row r="360" spans="2:19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</row>
    <row r="361" spans="2:19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</row>
    <row r="362" spans="2:19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</row>
    <row r="363" spans="2:19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</row>
    <row r="364" spans="2:19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</row>
    <row r="365" spans="2:19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</row>
    <row r="366" spans="2:19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</row>
    <row r="367" spans="2:19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</row>
    <row r="368" spans="2:19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</row>
    <row r="369" spans="2:19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</row>
    <row r="370" spans="2:19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</row>
    <row r="371" spans="2:19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</row>
    <row r="372" spans="2:19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</row>
    <row r="373" spans="2:19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</row>
    <row r="374" spans="2:19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</row>
    <row r="375" spans="2:19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</row>
    <row r="376" spans="2:19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</row>
    <row r="377" spans="2:19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</row>
    <row r="378" spans="2:19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</row>
    <row r="379" spans="2:19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</row>
    <row r="380" spans="2:19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</row>
    <row r="381" spans="2:19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</row>
    <row r="382" spans="2:19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</row>
    <row r="383" spans="2:19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</row>
    <row r="384" spans="2:19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</row>
    <row r="385" spans="2:19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</row>
    <row r="386" spans="2:19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</row>
    <row r="387" spans="2:19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</row>
    <row r="388" spans="2:19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</row>
    <row r="389" spans="2:19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</row>
    <row r="390" spans="2:19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</row>
    <row r="391" spans="2:19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</row>
    <row r="392" spans="2:19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</row>
    <row r="393" spans="2:19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</row>
    <row r="394" spans="2:19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</row>
    <row r="395" spans="2:19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</row>
    <row r="396" spans="2:19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</row>
    <row r="397" spans="2:19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</row>
    <row r="398" spans="2:19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</row>
    <row r="399" spans="2:19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</row>
    <row r="400" spans="2:19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</row>
    <row r="401" spans="2:19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</row>
    <row r="402" spans="2:19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</row>
    <row r="403" spans="2:19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</row>
    <row r="404" spans="2:19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</row>
    <row r="405" spans="2:19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</row>
    <row r="406" spans="2:19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</row>
    <row r="407" spans="2:19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</row>
    <row r="408" spans="2:19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</row>
    <row r="409" spans="2:19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</row>
    <row r="410" spans="2:19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</row>
    <row r="411" spans="2:19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</row>
    <row r="412" spans="2:19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</row>
    <row r="413" spans="2:19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</row>
    <row r="414" spans="2:19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</row>
    <row r="415" spans="2:19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</row>
    <row r="416" spans="2:19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</row>
    <row r="417" spans="2:19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</row>
    <row r="418" spans="2:19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</row>
    <row r="419" spans="2:19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</row>
    <row r="420" spans="2:19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</row>
    <row r="421" spans="2:19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</row>
    <row r="422" spans="2:19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</row>
    <row r="423" spans="2:19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</row>
    <row r="424" spans="2:19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</row>
    <row r="425" spans="2:19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</row>
    <row r="426" spans="2:19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</row>
    <row r="427" spans="2:19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</row>
    <row r="428" spans="2:19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</row>
    <row r="429" spans="2:19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</row>
    <row r="430" spans="2:19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</row>
    <row r="431" spans="2:19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</row>
    <row r="432" spans="2:19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</row>
    <row r="433" spans="2:19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</row>
    <row r="434" spans="2:19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</row>
    <row r="435" spans="2:19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</row>
    <row r="436" spans="2:19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</row>
    <row r="437" spans="2:19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</row>
    <row r="438" spans="2:19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</row>
    <row r="439" spans="2:19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</row>
    <row r="440" spans="2:19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</row>
    <row r="441" spans="2:19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</row>
    <row r="442" spans="2:19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</row>
    <row r="443" spans="2:19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</row>
    <row r="444" spans="2:19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</row>
    <row r="445" spans="2:19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</row>
    <row r="446" spans="2:19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</row>
    <row r="447" spans="2:19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</row>
    <row r="448" spans="2:19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</row>
    <row r="449" spans="2:19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</row>
    <row r="450" spans="2:19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</row>
    <row r="451" spans="2:19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</row>
    <row r="452" spans="2:19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</row>
    <row r="453" spans="2:19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</row>
    <row r="454" spans="2:19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</row>
    <row r="455" spans="2:19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</row>
    <row r="456" spans="2:19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</row>
    <row r="457" spans="2:19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</row>
    <row r="458" spans="2:19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</row>
    <row r="459" spans="2:19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</row>
    <row r="460" spans="2:19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</row>
    <row r="461" spans="2:19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</row>
    <row r="462" spans="2:19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</row>
    <row r="463" spans="2:19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</row>
    <row r="464" spans="2:19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</row>
    <row r="465" spans="2:19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</row>
    <row r="466" spans="2:19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</row>
    <row r="467" spans="2:19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</row>
    <row r="468" spans="2:19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</row>
    <row r="469" spans="2:19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</row>
    <row r="470" spans="2:19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</row>
    <row r="471" spans="2:19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</row>
    <row r="472" spans="2:19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</row>
    <row r="473" spans="2:19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</row>
    <row r="474" spans="2:19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</row>
    <row r="475" spans="2:19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</row>
    <row r="476" spans="2:19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</row>
    <row r="477" spans="2:19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</row>
    <row r="478" spans="2:19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</row>
    <row r="479" spans="2:19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</row>
    <row r="480" spans="2:19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</row>
    <row r="481" spans="2:19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</row>
    <row r="482" spans="2:19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</row>
    <row r="483" spans="2:19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</row>
    <row r="484" spans="2:19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</row>
    <row r="485" spans="2:19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</row>
    <row r="486" spans="2:19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</row>
    <row r="487" spans="2:19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</row>
    <row r="488" spans="2:19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</row>
    <row r="489" spans="2:19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</row>
    <row r="490" spans="2:19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</row>
    <row r="491" spans="2:19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</row>
    <row r="492" spans="2:19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</row>
    <row r="493" spans="2:19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</row>
    <row r="494" spans="2:19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</row>
    <row r="495" spans="2:19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</row>
    <row r="496" spans="2:19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</row>
    <row r="497" spans="2:19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</row>
    <row r="498" spans="2:19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</row>
    <row r="499" spans="2:19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</row>
    <row r="500" spans="2:19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</row>
    <row r="501" spans="2:19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</row>
    <row r="502" spans="2:19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</row>
    <row r="503" spans="2:19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</row>
    <row r="504" spans="2:19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</row>
    <row r="505" spans="2:19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</row>
    <row r="506" spans="2:19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</row>
    <row r="507" spans="2:19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</row>
    <row r="508" spans="2:19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</row>
    <row r="509" spans="2:19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</row>
    <row r="510" spans="2:19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</row>
    <row r="511" spans="2:19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</row>
    <row r="512" spans="2:19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</row>
    <row r="513" spans="2:19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</row>
    <row r="514" spans="2:19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</row>
    <row r="515" spans="2:19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</row>
    <row r="516" spans="2:19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</row>
    <row r="517" spans="2:19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</row>
    <row r="518" spans="2:19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</row>
    <row r="519" spans="2:19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</row>
    <row r="520" spans="2:19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</row>
    <row r="521" spans="2:19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</row>
    <row r="522" spans="2:19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</row>
    <row r="523" spans="2:19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</row>
    <row r="524" spans="2:19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</row>
    <row r="525" spans="2:19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</row>
    <row r="526" spans="2:19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</row>
    <row r="527" spans="2:19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</row>
    <row r="528" spans="2:19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</row>
    <row r="529" spans="2:19">
      <c r="B529" s="93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</row>
    <row r="530" spans="2:19">
      <c r="B530" s="93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</row>
    <row r="531" spans="2:19">
      <c r="B531" s="93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</row>
    <row r="532" spans="2:19">
      <c r="B532" s="93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</row>
    <row r="533" spans="2:19">
      <c r="B533" s="93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</row>
    <row r="534" spans="2:19">
      <c r="B534" s="93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</row>
    <row r="535" spans="2:19">
      <c r="B535" s="93"/>
      <c r="C535" s="93"/>
      <c r="D535" s="93"/>
      <c r="E535" s="93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</row>
    <row r="536" spans="2:19">
      <c r="B536" s="93"/>
      <c r="C536" s="93"/>
      <c r="D536" s="93"/>
      <c r="E536" s="93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</row>
    <row r="537" spans="2:19">
      <c r="B537" s="93"/>
      <c r="C537" s="93"/>
      <c r="D537" s="93"/>
      <c r="E537" s="93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</row>
    <row r="538" spans="2:19">
      <c r="B538" s="112"/>
      <c r="C538" s="93"/>
      <c r="D538" s="93"/>
      <c r="E538" s="93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</row>
    <row r="539" spans="2:19">
      <c r="B539" s="112"/>
      <c r="C539" s="93"/>
      <c r="D539" s="93"/>
      <c r="E539" s="93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</row>
    <row r="540" spans="2:19">
      <c r="B540" s="113"/>
      <c r="C540" s="93"/>
      <c r="D540" s="93"/>
      <c r="E540" s="93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</row>
    <row r="541" spans="2:19">
      <c r="B541" s="93"/>
      <c r="C541" s="93"/>
      <c r="D541" s="93"/>
      <c r="E541" s="93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</row>
    <row r="542" spans="2:19">
      <c r="B542" s="93"/>
      <c r="C542" s="93"/>
      <c r="D542" s="93"/>
      <c r="E542" s="93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</row>
    <row r="543" spans="2:19">
      <c r="B543" s="93"/>
      <c r="C543" s="93"/>
      <c r="D543" s="93"/>
      <c r="E543" s="93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</row>
    <row r="544" spans="2:19">
      <c r="B544" s="93"/>
      <c r="C544" s="93"/>
      <c r="D544" s="93"/>
      <c r="E544" s="93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</row>
    <row r="545" spans="2:19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</row>
    <row r="546" spans="2:19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</row>
    <row r="547" spans="2:19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</row>
    <row r="548" spans="2:19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</row>
    <row r="549" spans="2:19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</row>
    <row r="550" spans="2:19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</row>
    <row r="551" spans="2:19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</row>
    <row r="552" spans="2:19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</row>
    <row r="553" spans="2:19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</row>
    <row r="554" spans="2:19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</row>
    <row r="555" spans="2:19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</row>
    <row r="556" spans="2:19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</row>
    <row r="557" spans="2:19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</row>
    <row r="558" spans="2:19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</row>
    <row r="559" spans="2:19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</row>
    <row r="560" spans="2:19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</row>
    <row r="561" spans="2:19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</row>
    <row r="562" spans="2:19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</row>
    <row r="563" spans="2:19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</row>
    <row r="564" spans="2:19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</row>
    <row r="565" spans="2:19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</row>
    <row r="566" spans="2:19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</row>
    <row r="567" spans="2:19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</row>
    <row r="568" spans="2:19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</row>
    <row r="569" spans="2:19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</row>
    <row r="570" spans="2:19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</row>
    <row r="571" spans="2:19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</row>
    <row r="572" spans="2:19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</row>
    <row r="573" spans="2:19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</row>
    <row r="574" spans="2:19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</row>
    <row r="575" spans="2:19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</row>
    <row r="576" spans="2:19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</row>
    <row r="577" spans="2:19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</row>
    <row r="578" spans="2:19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</row>
    <row r="579" spans="2:19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</row>
    <row r="580" spans="2:19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</row>
    <row r="581" spans="2:19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</row>
    <row r="582" spans="2:19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</row>
    <row r="583" spans="2:19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</row>
    <row r="584" spans="2:19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</row>
    <row r="585" spans="2:19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</row>
    <row r="586" spans="2:19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</row>
    <row r="587" spans="2:19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</row>
    <row r="588" spans="2:19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</row>
    <row r="589" spans="2:19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</row>
    <row r="590" spans="2:19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</row>
    <row r="591" spans="2:19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</row>
    <row r="592" spans="2:19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</row>
    <row r="593" spans="2:19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</row>
    <row r="594" spans="2:19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</row>
    <row r="595" spans="2:19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</row>
    <row r="596" spans="2:19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</row>
    <row r="597" spans="2:19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</row>
    <row r="598" spans="2:19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</row>
    <row r="599" spans="2:19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</row>
    <row r="600" spans="2:19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</row>
    <row r="601" spans="2:19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</row>
    <row r="602" spans="2:19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</row>
    <row r="603" spans="2:19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</row>
    <row r="604" spans="2:19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</row>
    <row r="605" spans="2:19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</row>
    <row r="606" spans="2:19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</row>
    <row r="607" spans="2:19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</row>
    <row r="608" spans="2:19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</row>
    <row r="609" spans="2:19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</row>
    <row r="610" spans="2:19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</row>
    <row r="611" spans="2:19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</row>
    <row r="612" spans="2:19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</row>
    <row r="613" spans="2:19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</row>
    <row r="614" spans="2:19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</row>
    <row r="615" spans="2:19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</row>
    <row r="616" spans="2:19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</row>
    <row r="617" spans="2:19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</row>
    <row r="618" spans="2:19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</row>
    <row r="619" spans="2:19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</row>
    <row r="620" spans="2:19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</row>
    <row r="621" spans="2:19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</row>
    <row r="622" spans="2:19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</row>
    <row r="623" spans="2:19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</row>
    <row r="624" spans="2:19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</row>
    <row r="625" spans="2:19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</row>
    <row r="626" spans="2:19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</row>
    <row r="627" spans="2:19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</row>
    <row r="628" spans="2:19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</row>
    <row r="629" spans="2:19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</row>
    <row r="630" spans="2:19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</row>
    <row r="631" spans="2:19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</row>
    <row r="632" spans="2:19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</row>
    <row r="633" spans="2:19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</row>
    <row r="634" spans="2:19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</row>
    <row r="635" spans="2:19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</row>
    <row r="636" spans="2:19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</row>
    <row r="637" spans="2:19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</row>
    <row r="638" spans="2:19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</row>
    <row r="639" spans="2:19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</row>
    <row r="640" spans="2:19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</row>
    <row r="641" spans="2:19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</row>
    <row r="642" spans="2:19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</row>
    <row r="643" spans="2:19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</row>
    <row r="644" spans="2:19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</row>
    <row r="645" spans="2:19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</row>
    <row r="646" spans="2:19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</row>
    <row r="647" spans="2:19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</row>
    <row r="648" spans="2:19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</row>
    <row r="649" spans="2:19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</row>
    <row r="650" spans="2:19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</row>
    <row r="651" spans="2:19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</row>
    <row r="652" spans="2:19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</row>
    <row r="653" spans="2:19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</row>
    <row r="654" spans="2:19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</row>
    <row r="655" spans="2:19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</row>
    <row r="656" spans="2:19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</row>
    <row r="657" spans="2:19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</row>
    <row r="658" spans="2:19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</row>
    <row r="659" spans="2:19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</row>
    <row r="660" spans="2:19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</row>
    <row r="661" spans="2:19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</row>
    <row r="662" spans="2:19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</row>
    <row r="663" spans="2:19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</row>
    <row r="664" spans="2:19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</row>
    <row r="665" spans="2:19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</row>
    <row r="666" spans="2:19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</row>
    <row r="667" spans="2:19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</row>
    <row r="668" spans="2:19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</row>
  </sheetData>
  <sheetProtection sheet="1" objects="1" scenarios="1"/>
  <mergeCells count="2">
    <mergeCell ref="B6:S6"/>
    <mergeCell ref="B7:S7"/>
  </mergeCells>
  <phoneticPr fontId="4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21:G21 I21:XFD21 D1:XFD20 D22:L1048576 N22:XFD1048576 M22:M30 M32:M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4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3.8554687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3.140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142</v>
      </c>
      <c r="C1" s="46" t="s" vm="1">
        <v>224</v>
      </c>
    </row>
    <row r="2" spans="2:49">
      <c r="B2" s="46" t="s">
        <v>141</v>
      </c>
      <c r="C2" s="46" t="s">
        <v>225</v>
      </c>
    </row>
    <row r="3" spans="2:49">
      <c r="B3" s="46" t="s">
        <v>143</v>
      </c>
      <c r="C3" s="46" t="s">
        <v>226</v>
      </c>
    </row>
    <row r="4" spans="2:49">
      <c r="B4" s="46" t="s">
        <v>144</v>
      </c>
      <c r="C4" s="46">
        <v>2145</v>
      </c>
    </row>
    <row r="6" spans="2:49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7"/>
    </row>
    <row r="7" spans="2:49" ht="26.25" customHeight="1">
      <c r="B7" s="135" t="s">
        <v>89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2:49" s="3" customFormat="1" ht="63">
      <c r="B8" s="21" t="s">
        <v>113</v>
      </c>
      <c r="C8" s="29" t="s">
        <v>46</v>
      </c>
      <c r="D8" s="29" t="s">
        <v>115</v>
      </c>
      <c r="E8" s="29" t="s">
        <v>114</v>
      </c>
      <c r="F8" s="29" t="s">
        <v>66</v>
      </c>
      <c r="G8" s="29" t="s">
        <v>100</v>
      </c>
      <c r="H8" s="29" t="s">
        <v>200</v>
      </c>
      <c r="I8" s="29" t="s">
        <v>199</v>
      </c>
      <c r="J8" s="29" t="s">
        <v>108</v>
      </c>
      <c r="K8" s="29" t="s">
        <v>59</v>
      </c>
      <c r="L8" s="29" t="s">
        <v>145</v>
      </c>
      <c r="M8" s="30" t="s">
        <v>147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207</v>
      </c>
      <c r="I9" s="31"/>
      <c r="J9" s="31" t="s">
        <v>203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2905.6612431060007</v>
      </c>
      <c r="K11" s="78"/>
      <c r="L11" s="78">
        <f>IFERROR(J11/$J$11,0)</f>
        <v>1</v>
      </c>
      <c r="M11" s="78">
        <f>J11/'סכום נכסי הקרן'!$C$42</f>
        <v>3.6474996020613203E-3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79" t="s">
        <v>194</v>
      </c>
      <c r="C12" s="80"/>
      <c r="D12" s="81"/>
      <c r="E12" s="80"/>
      <c r="F12" s="81"/>
      <c r="G12" s="81"/>
      <c r="H12" s="83"/>
      <c r="I12" s="83"/>
      <c r="J12" s="83">
        <v>1338.991792429</v>
      </c>
      <c r="K12" s="84"/>
      <c r="L12" s="84">
        <f t="shared" ref="L12:L37" si="0">IFERROR(J12/$J$11,0)</f>
        <v>0.46082171333836819</v>
      </c>
      <c r="M12" s="84">
        <f>J12/'סכום נכסי הקרן'!$C$42</f>
        <v>1.6808470160229138E-3</v>
      </c>
    </row>
    <row r="13" spans="2:49">
      <c r="B13" s="86" t="s">
        <v>2017</v>
      </c>
      <c r="C13" s="87">
        <v>9114</v>
      </c>
      <c r="D13" s="88" t="s">
        <v>29</v>
      </c>
      <c r="E13" s="87" t="s">
        <v>2018</v>
      </c>
      <c r="F13" s="88" t="s">
        <v>1458</v>
      </c>
      <c r="G13" s="88" t="s">
        <v>128</v>
      </c>
      <c r="H13" s="90">
        <v>2144.81</v>
      </c>
      <c r="I13" s="90">
        <v>824.19640000000004</v>
      </c>
      <c r="J13" s="90">
        <v>62.206949999999999</v>
      </c>
      <c r="K13" s="91">
        <v>2.5784074196044459E-4</v>
      </c>
      <c r="L13" s="91">
        <f t="shared" si="0"/>
        <v>2.1408879010790676E-2</v>
      </c>
      <c r="M13" s="91">
        <f>J13/'סכום נכסי הקרן'!$C$42</f>
        <v>7.8088877672437943E-5</v>
      </c>
    </row>
    <row r="14" spans="2:49">
      <c r="B14" s="86" t="s">
        <v>2019</v>
      </c>
      <c r="C14" s="87">
        <v>8423</v>
      </c>
      <c r="D14" s="88" t="s">
        <v>29</v>
      </c>
      <c r="E14" s="87" t="s">
        <v>2020</v>
      </c>
      <c r="F14" s="88" t="s">
        <v>610</v>
      </c>
      <c r="G14" s="88" t="s">
        <v>128</v>
      </c>
      <c r="H14" s="90">
        <v>1815709.15</v>
      </c>
      <c r="I14" s="110">
        <v>0</v>
      </c>
      <c r="J14" s="110">
        <v>0</v>
      </c>
      <c r="K14" s="91">
        <v>3.6936339122799146E-4</v>
      </c>
      <c r="L14" s="91">
        <f t="shared" ref="L14" si="1">IFERROR(J14/$J$11,0)</f>
        <v>0</v>
      </c>
      <c r="M14" s="91">
        <f>J14/'סכום נכסי הקרן'!$C$42</f>
        <v>0</v>
      </c>
    </row>
    <row r="15" spans="2:49">
      <c r="B15" s="86" t="s">
        <v>2021</v>
      </c>
      <c r="C15" s="87">
        <v>8460</v>
      </c>
      <c r="D15" s="88" t="s">
        <v>29</v>
      </c>
      <c r="E15" s="87" t="s">
        <v>2022</v>
      </c>
      <c r="F15" s="88" t="s">
        <v>1458</v>
      </c>
      <c r="G15" s="88" t="s">
        <v>128</v>
      </c>
      <c r="H15" s="90">
        <v>7960.89</v>
      </c>
      <c r="I15" s="90">
        <v>322.17919999999998</v>
      </c>
      <c r="J15" s="90">
        <v>90.256479999999996</v>
      </c>
      <c r="K15" s="91">
        <v>6.9638333422223091E-4</v>
      </c>
      <c r="L15" s="91">
        <f t="shared" si="0"/>
        <v>3.1062285809862856E-2</v>
      </c>
      <c r="M15" s="91">
        <f>J15/'סכום נכסי הקרן'!$C$42</f>
        <v>1.1329967513058977E-4</v>
      </c>
    </row>
    <row r="16" spans="2:49">
      <c r="B16" s="86" t="s">
        <v>2023</v>
      </c>
      <c r="C16" s="87">
        <v>8525</v>
      </c>
      <c r="D16" s="88" t="s">
        <v>29</v>
      </c>
      <c r="E16" s="87" t="s">
        <v>2024</v>
      </c>
      <c r="F16" s="88" t="s">
        <v>1458</v>
      </c>
      <c r="G16" s="88" t="s">
        <v>128</v>
      </c>
      <c r="H16" s="90">
        <v>3077.56</v>
      </c>
      <c r="I16" s="90">
        <v>580.20000000000005</v>
      </c>
      <c r="J16" s="90">
        <v>62.835260000000005</v>
      </c>
      <c r="K16" s="91">
        <v>3.0712353988007789E-4</v>
      </c>
      <c r="L16" s="91">
        <f t="shared" si="0"/>
        <v>2.1625115504804126E-2</v>
      </c>
      <c r="M16" s="91">
        <f>J16/'סכום נכסי הקרן'!$C$42</f>
        <v>7.8877600198303137E-5</v>
      </c>
    </row>
    <row r="17" spans="2:13">
      <c r="B17" s="86" t="s">
        <v>2025</v>
      </c>
      <c r="C17" s="87">
        <v>9326</v>
      </c>
      <c r="D17" s="88" t="s">
        <v>29</v>
      </c>
      <c r="E17" s="87" t="s">
        <v>2026</v>
      </c>
      <c r="F17" s="88" t="s">
        <v>1628</v>
      </c>
      <c r="G17" s="88" t="s">
        <v>128</v>
      </c>
      <c r="H17" s="90">
        <v>4450.7751539999999</v>
      </c>
      <c r="I17" s="90">
        <v>100</v>
      </c>
      <c r="J17" s="90">
        <v>15.662277766999999</v>
      </c>
      <c r="K17" s="91">
        <v>2.225387577E-6</v>
      </c>
      <c r="L17" s="91">
        <f t="shared" si="0"/>
        <v>5.3902628202652557E-3</v>
      </c>
      <c r="M17" s="91">
        <f>J17/'סכום נכסי הקרן'!$C$42</f>
        <v>1.9660981491923449E-5</v>
      </c>
    </row>
    <row r="18" spans="2:13">
      <c r="B18" s="86" t="s">
        <v>2027</v>
      </c>
      <c r="C18" s="87">
        <v>9398</v>
      </c>
      <c r="D18" s="88" t="s">
        <v>29</v>
      </c>
      <c r="E18" s="87" t="s">
        <v>2028</v>
      </c>
      <c r="F18" s="88" t="s">
        <v>1628</v>
      </c>
      <c r="G18" s="88" t="s">
        <v>128</v>
      </c>
      <c r="H18" s="90">
        <v>4450.7751539999999</v>
      </c>
      <c r="I18" s="90">
        <v>100</v>
      </c>
      <c r="J18" s="90">
        <v>15.662277766999999</v>
      </c>
      <c r="K18" s="91">
        <v>2.225387577E-6</v>
      </c>
      <c r="L18" s="91">
        <f t="shared" si="0"/>
        <v>5.3902628202652557E-3</v>
      </c>
      <c r="M18" s="91">
        <f>J18/'סכום נכסי הקרן'!$C$42</f>
        <v>1.9660981491923449E-5</v>
      </c>
    </row>
    <row r="19" spans="2:13">
      <c r="B19" s="86" t="s">
        <v>2029</v>
      </c>
      <c r="C19" s="87">
        <v>9152</v>
      </c>
      <c r="D19" s="88" t="s">
        <v>29</v>
      </c>
      <c r="E19" s="87" t="s">
        <v>2030</v>
      </c>
      <c r="F19" s="88" t="s">
        <v>1628</v>
      </c>
      <c r="G19" s="88" t="s">
        <v>128</v>
      </c>
      <c r="H19" s="90">
        <v>4450.7751539999999</v>
      </c>
      <c r="I19" s="90">
        <v>100</v>
      </c>
      <c r="J19" s="90">
        <v>15.662277766999999</v>
      </c>
      <c r="K19" s="91">
        <v>2.225387577E-6</v>
      </c>
      <c r="L19" s="91">
        <f t="shared" si="0"/>
        <v>5.3902628202652557E-3</v>
      </c>
      <c r="M19" s="91">
        <f>J19/'סכום נכסי הקרן'!$C$42</f>
        <v>1.9660981491923449E-5</v>
      </c>
    </row>
    <row r="20" spans="2:13">
      <c r="B20" s="86" t="s">
        <v>2031</v>
      </c>
      <c r="C20" s="87">
        <v>8839</v>
      </c>
      <c r="D20" s="88" t="s">
        <v>29</v>
      </c>
      <c r="E20" s="87" t="s">
        <v>2032</v>
      </c>
      <c r="F20" s="88" t="s">
        <v>126</v>
      </c>
      <c r="G20" s="88" t="s">
        <v>128</v>
      </c>
      <c r="H20" s="90">
        <v>1737.8198600000001</v>
      </c>
      <c r="I20" s="90">
        <v>1272.991</v>
      </c>
      <c r="J20" s="90">
        <v>77.848340082999997</v>
      </c>
      <c r="K20" s="91">
        <v>1.6503228406449753E-4</v>
      </c>
      <c r="L20" s="91">
        <f t="shared" si="0"/>
        <v>2.6791953214678314E-2</v>
      </c>
      <c r="M20" s="91">
        <f>J20/'סכום נכסי הקרן'!$C$42</f>
        <v>9.7723638688984647E-5</v>
      </c>
    </row>
    <row r="21" spans="2:13">
      <c r="B21" s="86" t="s">
        <v>2033</v>
      </c>
      <c r="C21" s="87">
        <v>9262</v>
      </c>
      <c r="D21" s="88" t="s">
        <v>29</v>
      </c>
      <c r="E21" s="87" t="s">
        <v>2034</v>
      </c>
      <c r="F21" s="88" t="s">
        <v>1628</v>
      </c>
      <c r="G21" s="88" t="s">
        <v>128</v>
      </c>
      <c r="H21" s="90">
        <v>4450.7751539999999</v>
      </c>
      <c r="I21" s="90">
        <v>100</v>
      </c>
      <c r="J21" s="90">
        <v>15.662277766999999</v>
      </c>
      <c r="K21" s="91">
        <v>2.225387577E-6</v>
      </c>
      <c r="L21" s="91">
        <f t="shared" si="0"/>
        <v>5.3902628202652557E-3</v>
      </c>
      <c r="M21" s="91">
        <f>J21/'סכום נכסי הקרן'!$C$42</f>
        <v>1.9660981491923449E-5</v>
      </c>
    </row>
    <row r="22" spans="2:13">
      <c r="B22" s="86" t="s">
        <v>2035</v>
      </c>
      <c r="C22" s="87">
        <v>8838</v>
      </c>
      <c r="D22" s="88" t="s">
        <v>29</v>
      </c>
      <c r="E22" s="87" t="s">
        <v>2036</v>
      </c>
      <c r="F22" s="88" t="s">
        <v>500</v>
      </c>
      <c r="G22" s="88" t="s">
        <v>128</v>
      </c>
      <c r="H22" s="90">
        <v>3189.7886869999998</v>
      </c>
      <c r="I22" s="90">
        <v>1115.5499</v>
      </c>
      <c r="J22" s="90">
        <v>125.2189858</v>
      </c>
      <c r="K22" s="91">
        <v>1.351671930225978E-4</v>
      </c>
      <c r="L22" s="91">
        <f t="shared" si="0"/>
        <v>4.3094832922143195E-2</v>
      </c>
      <c r="M22" s="91">
        <f>J22/'סכום נכסי הקרן'!$C$42</f>
        <v>1.5718838593441637E-4</v>
      </c>
    </row>
    <row r="23" spans="2:13">
      <c r="B23" s="86" t="s">
        <v>2037</v>
      </c>
      <c r="C23" s="87" t="s">
        <v>2038</v>
      </c>
      <c r="D23" s="88" t="s">
        <v>29</v>
      </c>
      <c r="E23" s="87" t="s">
        <v>2039</v>
      </c>
      <c r="F23" s="88" t="s">
        <v>1496</v>
      </c>
      <c r="G23" s="88" t="s">
        <v>129</v>
      </c>
      <c r="H23" s="90">
        <v>154922</v>
      </c>
      <c r="I23" s="90">
        <v>380</v>
      </c>
      <c r="J23" s="90">
        <v>588.70359999999994</v>
      </c>
      <c r="K23" s="91">
        <v>2.6851081128204514E-4</v>
      </c>
      <c r="L23" s="91">
        <f t="shared" si="0"/>
        <v>0.20260572404879049</v>
      </c>
      <c r="M23" s="91">
        <f>J23/'סכום נכסי הקרן'!$C$42</f>
        <v>7.3900429784330896E-4</v>
      </c>
    </row>
    <row r="24" spans="2:13">
      <c r="B24" s="86" t="s">
        <v>2040</v>
      </c>
      <c r="C24" s="87">
        <v>8726</v>
      </c>
      <c r="D24" s="88" t="s">
        <v>29</v>
      </c>
      <c r="E24" s="87" t="s">
        <v>2041</v>
      </c>
      <c r="F24" s="88" t="s">
        <v>1011</v>
      </c>
      <c r="G24" s="88" t="s">
        <v>128</v>
      </c>
      <c r="H24" s="90">
        <v>10677.83</v>
      </c>
      <c r="I24" s="90">
        <v>334.45</v>
      </c>
      <c r="J24" s="90">
        <v>125.67053</v>
      </c>
      <c r="K24" s="91">
        <v>3.5711994971157339E-6</v>
      </c>
      <c r="L24" s="91">
        <f t="shared" si="0"/>
        <v>4.3250234451165666E-2</v>
      </c>
      <c r="M24" s="91">
        <f>J24/'סכום נכסי הקרן'!$C$42</f>
        <v>1.5775521294968556E-4</v>
      </c>
    </row>
    <row r="25" spans="2:13">
      <c r="B25" s="86" t="s">
        <v>2042</v>
      </c>
      <c r="C25" s="87">
        <v>8603</v>
      </c>
      <c r="D25" s="88" t="s">
        <v>29</v>
      </c>
      <c r="E25" s="87" t="s">
        <v>2043</v>
      </c>
      <c r="F25" s="88" t="s">
        <v>1458</v>
      </c>
      <c r="G25" s="88" t="s">
        <v>128</v>
      </c>
      <c r="H25" s="90">
        <v>47.81</v>
      </c>
      <c r="I25" s="90">
        <v>15266.785099999999</v>
      </c>
      <c r="J25" s="90">
        <v>25.685359999999999</v>
      </c>
      <c r="K25" s="91">
        <v>5.9570541376731162E-4</v>
      </c>
      <c r="L25" s="91">
        <f t="shared" si="0"/>
        <v>8.8397641194207788E-3</v>
      </c>
      <c r="M25" s="91">
        <f>J25/'סכום נכסי הקרן'!$C$42</f>
        <v>3.2243036107903224E-5</v>
      </c>
    </row>
    <row r="26" spans="2:13">
      <c r="B26" s="86" t="s">
        <v>2044</v>
      </c>
      <c r="C26" s="87">
        <v>9151</v>
      </c>
      <c r="D26" s="88" t="s">
        <v>29</v>
      </c>
      <c r="E26" s="87" t="s">
        <v>2045</v>
      </c>
      <c r="F26" s="88" t="s">
        <v>1129</v>
      </c>
      <c r="G26" s="88" t="s">
        <v>128</v>
      </c>
      <c r="H26" s="90">
        <v>28570</v>
      </c>
      <c r="I26" s="90">
        <v>100</v>
      </c>
      <c r="J26" s="90">
        <v>100.53783</v>
      </c>
      <c r="K26" s="91">
        <v>3.5712499999999999E-6</v>
      </c>
      <c r="L26" s="91">
        <f t="shared" si="0"/>
        <v>3.4600671443905238E-2</v>
      </c>
      <c r="M26" s="91">
        <f>J26/'סכום נכסי הקרן'!$C$42</f>
        <v>1.2620593532269885E-4</v>
      </c>
    </row>
    <row r="27" spans="2:13">
      <c r="B27" s="86" t="s">
        <v>2046</v>
      </c>
      <c r="C27" s="87">
        <v>8824</v>
      </c>
      <c r="D27" s="88" t="s">
        <v>29</v>
      </c>
      <c r="E27" s="87" t="s">
        <v>2047</v>
      </c>
      <c r="F27" s="88" t="s">
        <v>1628</v>
      </c>
      <c r="G27" s="88" t="s">
        <v>129</v>
      </c>
      <c r="H27" s="90">
        <v>445.12490400000002</v>
      </c>
      <c r="I27" s="90">
        <v>3904.375</v>
      </c>
      <c r="J27" s="90">
        <v>17.379345477999998</v>
      </c>
      <c r="K27" s="91">
        <v>4.45124904E-4</v>
      </c>
      <c r="L27" s="91">
        <f t="shared" si="0"/>
        <v>5.9812015317457935E-3</v>
      </c>
      <c r="M27" s="91">
        <f>J27/'סכום נכסי הקרן'!$C$42</f>
        <v>2.181643020689134E-5</v>
      </c>
    </row>
    <row r="28" spans="2:13">
      <c r="B28" s="86" t="s">
        <v>2048</v>
      </c>
      <c r="C28" s="87">
        <v>5992</v>
      </c>
      <c r="D28" s="88" t="s">
        <v>29</v>
      </c>
      <c r="E28" s="87" t="s">
        <v>1996</v>
      </c>
      <c r="F28" s="88" t="s">
        <v>596</v>
      </c>
      <c r="G28" s="88" t="s">
        <v>129</v>
      </c>
      <c r="H28" s="90">
        <v>1296</v>
      </c>
      <c r="I28" s="90">
        <v>9.9999999999999995E-7</v>
      </c>
      <c r="J28" s="90">
        <v>1.4000000000000001E-4</v>
      </c>
      <c r="K28" s="91">
        <v>4.7472527472527471E-5</v>
      </c>
      <c r="L28" s="91">
        <f t="shared" ref="L28" si="2">IFERROR(J28/$J$11,0)</f>
        <v>4.8181803825950232E-8</v>
      </c>
      <c r="M28" s="91">
        <f>J28/'סכום נכסי הקרן'!$C$42</f>
        <v>1.7574311028175008E-10</v>
      </c>
    </row>
    <row r="29" spans="2:13">
      <c r="B29" s="92"/>
      <c r="C29" s="87"/>
      <c r="D29" s="87"/>
      <c r="E29" s="87"/>
      <c r="F29" s="87"/>
      <c r="G29" s="87"/>
      <c r="H29" s="90"/>
      <c r="I29" s="90"/>
      <c r="J29" s="87"/>
      <c r="K29" s="87"/>
      <c r="L29" s="91"/>
      <c r="M29" s="87"/>
    </row>
    <row r="30" spans="2:13">
      <c r="B30" s="79" t="s">
        <v>193</v>
      </c>
      <c r="C30" s="80"/>
      <c r="D30" s="81"/>
      <c r="E30" s="80"/>
      <c r="F30" s="81"/>
      <c r="G30" s="81"/>
      <c r="H30" s="83"/>
      <c r="I30" s="83"/>
      <c r="J30" s="83">
        <v>1566.669450677</v>
      </c>
      <c r="K30" s="84"/>
      <c r="L30" s="84">
        <f t="shared" si="0"/>
        <v>0.53917828666163159</v>
      </c>
      <c r="M30" s="84">
        <f>J30/'סכום נכסי הקרן'!$C$42</f>
        <v>1.9666525860384055E-3</v>
      </c>
    </row>
    <row r="31" spans="2:13">
      <c r="B31" s="85" t="s">
        <v>64</v>
      </c>
      <c r="C31" s="80"/>
      <c r="D31" s="81"/>
      <c r="E31" s="80"/>
      <c r="F31" s="81"/>
      <c r="G31" s="81"/>
      <c r="H31" s="83"/>
      <c r="I31" s="83"/>
      <c r="J31" s="83">
        <v>1566.669450677</v>
      </c>
      <c r="K31" s="84"/>
      <c r="L31" s="84">
        <f t="shared" si="0"/>
        <v>0.53917828666163159</v>
      </c>
      <c r="M31" s="84">
        <f>J31/'סכום נכסי הקרן'!$C$42</f>
        <v>1.9666525860384055E-3</v>
      </c>
    </row>
    <row r="32" spans="2:13">
      <c r="B32" s="86" t="s">
        <v>2049</v>
      </c>
      <c r="C32" s="87">
        <v>9113</v>
      </c>
      <c r="D32" s="88" t="s">
        <v>29</v>
      </c>
      <c r="E32" s="87"/>
      <c r="F32" s="88" t="s">
        <v>1675</v>
      </c>
      <c r="G32" s="88" t="s">
        <v>129</v>
      </c>
      <c r="H32" s="90">
        <v>12965.186599000001</v>
      </c>
      <c r="I32" s="90">
        <v>2189.2600649999999</v>
      </c>
      <c r="J32" s="90">
        <v>283.84165710799999</v>
      </c>
      <c r="K32" s="91">
        <v>4.3213908428202174E-4</v>
      </c>
      <c r="L32" s="91">
        <f t="shared" si="0"/>
        <v>9.7685736002930623E-2</v>
      </c>
      <c r="M32" s="91">
        <f>J32/'סכום נכסי הקרן'!$C$42</f>
        <v>3.5630868319775662E-4</v>
      </c>
    </row>
    <row r="33" spans="2:13">
      <c r="B33" s="86" t="s">
        <v>2050</v>
      </c>
      <c r="C33" s="87">
        <v>9266</v>
      </c>
      <c r="D33" s="88" t="s">
        <v>29</v>
      </c>
      <c r="E33" s="87"/>
      <c r="F33" s="88" t="s">
        <v>1675</v>
      </c>
      <c r="G33" s="88" t="s">
        <v>129</v>
      </c>
      <c r="H33" s="90">
        <v>314131.86356899998</v>
      </c>
      <c r="I33" s="90">
        <v>100</v>
      </c>
      <c r="J33" s="90">
        <v>314.13186356899996</v>
      </c>
      <c r="K33" s="91">
        <v>5.994767802377487E-4</v>
      </c>
      <c r="L33" s="91">
        <f t="shared" si="0"/>
        <v>0.10811028447115513</v>
      </c>
      <c r="M33" s="91">
        <f>J33/'סכום נכסי הקרן'!$C$42</f>
        <v>3.9433221958727442E-4</v>
      </c>
    </row>
    <row r="34" spans="2:13">
      <c r="B34" s="86" t="s">
        <v>2051</v>
      </c>
      <c r="C34" s="87">
        <v>8255</v>
      </c>
      <c r="D34" s="88" t="s">
        <v>29</v>
      </c>
      <c r="E34" s="87"/>
      <c r="F34" s="88" t="s">
        <v>1006</v>
      </c>
      <c r="G34" s="88" t="s">
        <v>128</v>
      </c>
      <c r="H34" s="90">
        <v>80325.06</v>
      </c>
      <c r="I34" s="90">
        <v>89.931700000000006</v>
      </c>
      <c r="J34" s="90">
        <v>254.20443</v>
      </c>
      <c r="K34" s="91">
        <v>8.0407025071996811E-5</v>
      </c>
      <c r="L34" s="91">
        <f t="shared" si="0"/>
        <v>8.748591412819641E-2</v>
      </c>
      <c r="M34" s="91">
        <f>J34/'סכום נכסי הקרן'!$C$42</f>
        <v>3.1910483696856722E-4</v>
      </c>
    </row>
    <row r="35" spans="2:13">
      <c r="B35" s="86" t="s">
        <v>2052</v>
      </c>
      <c r="C35" s="87">
        <v>9389</v>
      </c>
      <c r="D35" s="88" t="s">
        <v>29</v>
      </c>
      <c r="E35" s="87"/>
      <c r="F35" s="88" t="s">
        <v>1042</v>
      </c>
      <c r="G35" s="88" t="s">
        <v>128</v>
      </c>
      <c r="H35" s="90">
        <v>3940.38</v>
      </c>
      <c r="I35" s="90">
        <v>407.97899999999998</v>
      </c>
      <c r="J35" s="90">
        <v>56.571160000000006</v>
      </c>
      <c r="K35" s="91">
        <v>2.7173977471257015E-4</v>
      </c>
      <c r="L35" s="91">
        <f t="shared" si="0"/>
        <v>1.9469289523760307E-2</v>
      </c>
      <c r="M35" s="91">
        <f>J35/'סכום נכסי הקרן'!$C$42</f>
        <v>7.1014225790332349E-5</v>
      </c>
    </row>
    <row r="36" spans="2:13">
      <c r="B36" s="86" t="s">
        <v>2053</v>
      </c>
      <c r="C36" s="87">
        <v>8773</v>
      </c>
      <c r="D36" s="88" t="s">
        <v>29</v>
      </c>
      <c r="E36" s="87"/>
      <c r="F36" s="88" t="s">
        <v>955</v>
      </c>
      <c r="G36" s="88" t="s">
        <v>128</v>
      </c>
      <c r="H36" s="90">
        <v>3111.62</v>
      </c>
      <c r="I36" s="90">
        <v>2467.444</v>
      </c>
      <c r="J36" s="90">
        <v>270.17995999999999</v>
      </c>
      <c r="K36" s="91">
        <v>1.5414634774852833E-6</v>
      </c>
      <c r="L36" s="91">
        <f t="shared" si="0"/>
        <v>9.2983984503021991E-2</v>
      </c>
      <c r="M36" s="91">
        <f>J36/'סכום נכסי הקרן'!$C$42</f>
        <v>3.3915904647284869E-4</v>
      </c>
    </row>
    <row r="37" spans="2:13">
      <c r="B37" s="86" t="s">
        <v>2054</v>
      </c>
      <c r="C37" s="87">
        <v>8432</v>
      </c>
      <c r="D37" s="88" t="s">
        <v>29</v>
      </c>
      <c r="E37" s="87"/>
      <c r="F37" s="88" t="s">
        <v>936</v>
      </c>
      <c r="G37" s="88" t="s">
        <v>128</v>
      </c>
      <c r="H37" s="90">
        <v>3276.61</v>
      </c>
      <c r="I37" s="90">
        <v>3362.7687999999998</v>
      </c>
      <c r="J37" s="90">
        <v>387.74038000000002</v>
      </c>
      <c r="K37" s="91">
        <v>7.9937389332135111E-5</v>
      </c>
      <c r="L37" s="91">
        <f t="shared" si="0"/>
        <v>0.13344307803256711</v>
      </c>
      <c r="M37" s="91">
        <f>J37/'סכום נכסי הקרן'!$C$42</f>
        <v>4.8673357402162623E-4</v>
      </c>
    </row>
    <row r="38" spans="2:13"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</row>
    <row r="39" spans="2:13">
      <c r="B39" s="93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</row>
    <row r="40" spans="2:13"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</row>
    <row r="41" spans="2:13">
      <c r="B41" s="109" t="s">
        <v>215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</row>
    <row r="42" spans="2:13">
      <c r="B42" s="109" t="s">
        <v>109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</row>
    <row r="43" spans="2:13">
      <c r="B43" s="109" t="s">
        <v>198</v>
      </c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</row>
    <row r="44" spans="2:13">
      <c r="B44" s="109" t="s">
        <v>206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</row>
    <row r="45" spans="2:13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</row>
    <row r="46" spans="2:13">
      <c r="B46" s="93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</row>
    <row r="47" spans="2:13">
      <c r="B47" s="93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</row>
    <row r="48" spans="2:13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</row>
    <row r="49" spans="2:13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</row>
    <row r="50" spans="2:13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  <row r="51" spans="2:13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</row>
    <row r="52" spans="2:13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</row>
    <row r="53" spans="2:13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2:13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</row>
    <row r="55" spans="2:13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</row>
    <row r="56" spans="2:13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</row>
    <row r="57" spans="2:13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</row>
    <row r="58" spans="2:13"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</row>
    <row r="59" spans="2:13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</row>
    <row r="60" spans="2:1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</row>
    <row r="61" spans="2:13"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</row>
    <row r="62" spans="2:1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</row>
    <row r="63" spans="2:13"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</row>
    <row r="64" spans="2:13"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</row>
    <row r="65" spans="2:13"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</row>
    <row r="66" spans="2:13"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</row>
    <row r="67" spans="2:13"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</row>
    <row r="68" spans="2:13"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</row>
    <row r="69" spans="2:13"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</row>
    <row r="70" spans="2:13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2:13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  <row r="72" spans="2:13"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</row>
    <row r="73" spans="2:13"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</row>
    <row r="74" spans="2:13"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</row>
    <row r="75" spans="2:13"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</row>
    <row r="76" spans="2:13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</row>
    <row r="77" spans="2:13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</row>
    <row r="78" spans="2:13"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</row>
    <row r="79" spans="2:13"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</row>
    <row r="80" spans="2:13"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</row>
    <row r="81" spans="2:13"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</row>
    <row r="82" spans="2:13"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</row>
    <row r="83" spans="2:13"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</row>
    <row r="84" spans="2:13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</row>
    <row r="85" spans="2:13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</row>
    <row r="86" spans="2:13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</row>
    <row r="87" spans="2:13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</row>
    <row r="88" spans="2:13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</row>
    <row r="89" spans="2:13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</row>
    <row r="90" spans="2:13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</row>
    <row r="91" spans="2:13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</row>
    <row r="92" spans="2:13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</row>
    <row r="93" spans="2:13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</row>
    <row r="94" spans="2:13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</row>
    <row r="95" spans="2:13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</row>
    <row r="96" spans="2:13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</row>
    <row r="97" spans="2:13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</row>
    <row r="98" spans="2:13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</row>
    <row r="99" spans="2:13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</row>
    <row r="100" spans="2:13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</row>
    <row r="101" spans="2:13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</row>
    <row r="102" spans="2:13"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</row>
    <row r="103" spans="2:13"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</row>
    <row r="104" spans="2:13"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</row>
    <row r="105" spans="2:13"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</row>
    <row r="106" spans="2:13"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</row>
    <row r="107" spans="2:13"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</row>
    <row r="108" spans="2:13"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</row>
    <row r="109" spans="2:13"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</row>
    <row r="110" spans="2:13"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</row>
    <row r="111" spans="2:13"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</row>
    <row r="112" spans="2:13"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</row>
    <row r="113" spans="2:13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</row>
    <row r="114" spans="2:1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</row>
    <row r="115" spans="2:13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</row>
    <row r="116" spans="2:1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</row>
    <row r="117" spans="2:13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</row>
    <row r="118" spans="2:13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</row>
    <row r="119" spans="2:13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</row>
    <row r="120" spans="2:13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</row>
    <row r="121" spans="2:13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</row>
    <row r="122" spans="2:13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</row>
    <row r="123" spans="2:13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</row>
    <row r="124" spans="2:13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</row>
    <row r="125" spans="2:13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</row>
    <row r="126" spans="2:13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</row>
    <row r="127" spans="2:13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</row>
    <row r="128" spans="2:13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</row>
    <row r="129" spans="2:13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</row>
    <row r="130" spans="2:13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</row>
    <row r="131" spans="2:13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</row>
    <row r="132" spans="2:13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</row>
    <row r="133" spans="2:13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</row>
    <row r="134" spans="2:13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</row>
    <row r="135" spans="2:13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</row>
    <row r="136" spans="2:13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</row>
    <row r="137" spans="2:13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</row>
    <row r="138" spans="2:13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</row>
    <row r="139" spans="2:13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</row>
    <row r="140" spans="2:13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</row>
    <row r="141" spans="2:13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</row>
    <row r="142" spans="2:13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</row>
    <row r="143" spans="2:13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</row>
    <row r="144" spans="2:13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</row>
    <row r="145" spans="2:13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</row>
    <row r="146" spans="2:13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</row>
    <row r="147" spans="2:13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</row>
    <row r="148" spans="2:13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</row>
    <row r="149" spans="2:13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</row>
    <row r="150" spans="2:13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</row>
    <row r="151" spans="2:13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</row>
    <row r="152" spans="2:13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</row>
    <row r="153" spans="2:13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</row>
    <row r="154" spans="2:13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</row>
    <row r="155" spans="2:13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</row>
    <row r="156" spans="2:13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</row>
    <row r="157" spans="2:13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</row>
    <row r="158" spans="2:13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</row>
    <row r="159" spans="2:13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</row>
    <row r="160" spans="2:13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</row>
    <row r="161" spans="2:13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</row>
    <row r="162" spans="2:13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</row>
    <row r="163" spans="2:13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</row>
    <row r="164" spans="2:13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</row>
    <row r="165" spans="2:13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</row>
    <row r="166" spans="2:13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</row>
    <row r="167" spans="2:13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</row>
    <row r="168" spans="2:1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</row>
    <row r="169" spans="2:13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</row>
    <row r="170" spans="2:1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</row>
    <row r="171" spans="2:13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</row>
    <row r="172" spans="2:13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</row>
    <row r="173" spans="2:13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</row>
    <row r="174" spans="2:13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</row>
    <row r="175" spans="2:13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</row>
    <row r="176" spans="2:13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</row>
    <row r="177" spans="2:13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</row>
    <row r="178" spans="2:13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</row>
    <row r="179" spans="2:13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</row>
    <row r="180" spans="2:13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</row>
    <row r="181" spans="2:13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</row>
    <row r="182" spans="2:13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</row>
    <row r="183" spans="2:13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</row>
    <row r="184" spans="2:13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</row>
    <row r="185" spans="2:13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</row>
    <row r="186" spans="2:13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</row>
    <row r="187" spans="2:13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</row>
    <row r="188" spans="2:13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</row>
    <row r="189" spans="2:13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</row>
    <row r="190" spans="2:13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</row>
    <row r="191" spans="2:13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</row>
    <row r="192" spans="2:13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</row>
    <row r="193" spans="2:13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</row>
    <row r="194" spans="2:13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</row>
    <row r="195" spans="2:13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</row>
    <row r="196" spans="2:13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</row>
    <row r="197" spans="2:13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</row>
    <row r="198" spans="2:13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</row>
    <row r="199" spans="2:13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</row>
    <row r="200" spans="2:13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</row>
    <row r="201" spans="2:13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</row>
    <row r="202" spans="2:13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</row>
    <row r="203" spans="2:13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</row>
    <row r="204" spans="2:13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</row>
    <row r="205" spans="2:13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</row>
    <row r="206" spans="2:13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</row>
    <row r="207" spans="2:13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</row>
    <row r="208" spans="2:13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</row>
    <row r="209" spans="2:13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2:13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2:13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  <row r="212" spans="2:13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</row>
    <row r="213" spans="2:13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</row>
    <row r="214" spans="2:13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</row>
    <row r="215" spans="2:13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</row>
    <row r="216" spans="2:13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</row>
    <row r="217" spans="2:13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</row>
    <row r="218" spans="2:13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</row>
    <row r="219" spans="2:13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</row>
    <row r="220" spans="2:13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</row>
    <row r="221" spans="2:13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</row>
    <row r="222" spans="2:1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</row>
    <row r="223" spans="2:13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</row>
    <row r="224" spans="2:1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</row>
    <row r="225" spans="2:13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</row>
    <row r="226" spans="2:13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</row>
    <row r="227" spans="2:13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</row>
    <row r="228" spans="2:13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</row>
    <row r="229" spans="2:13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</row>
    <row r="230" spans="2:13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</row>
    <row r="231" spans="2:13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</row>
    <row r="233" spans="2:13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</row>
    <row r="234" spans="2:13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</row>
    <row r="235" spans="2:13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</row>
    <row r="236" spans="2:13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</row>
    <row r="237" spans="2:13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</row>
    <row r="238" spans="2:13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</row>
    <row r="239" spans="2:13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</row>
    <row r="240" spans="2:13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</row>
    <row r="241" spans="2:13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</row>
    <row r="242" spans="2:13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</row>
    <row r="243" spans="2:13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</row>
    <row r="244" spans="2:13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</row>
    <row r="245" spans="2:13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</row>
    <row r="246" spans="2:13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</row>
    <row r="247" spans="2:13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</row>
    <row r="248" spans="2:13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</row>
    <row r="249" spans="2:13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</row>
    <row r="250" spans="2:13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</row>
    <row r="251" spans="2:13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</row>
    <row r="252" spans="2:13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</row>
    <row r="253" spans="2:13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</row>
    <row r="254" spans="2:13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</row>
    <row r="255" spans="2:13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</row>
    <row r="256" spans="2:13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</row>
    <row r="257" spans="2:13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</row>
    <row r="258" spans="2:13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</row>
    <row r="259" spans="2:13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</row>
    <row r="260" spans="2:13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</row>
    <row r="261" spans="2:13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</row>
    <row r="262" spans="2:13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</row>
    <row r="263" spans="2:13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</row>
    <row r="264" spans="2:13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</row>
    <row r="265" spans="2:13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</row>
    <row r="266" spans="2:13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</row>
    <row r="267" spans="2:13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</row>
    <row r="268" spans="2:13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</row>
    <row r="269" spans="2:13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</row>
    <row r="270" spans="2:13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</row>
    <row r="271" spans="2:13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</row>
    <row r="272" spans="2:13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</row>
    <row r="273" spans="2:13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</row>
    <row r="274" spans="2:13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</row>
    <row r="275" spans="2:13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</row>
    <row r="276" spans="2:1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</row>
    <row r="277" spans="2:13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</row>
    <row r="278" spans="2:1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</row>
    <row r="279" spans="2:13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</row>
    <row r="280" spans="2:13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</row>
    <row r="281" spans="2:13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</row>
    <row r="282" spans="2:13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</row>
    <row r="283" spans="2:13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</row>
    <row r="284" spans="2:13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</row>
    <row r="285" spans="2:13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</row>
    <row r="286" spans="2:13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</row>
    <row r="287" spans="2:13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</row>
    <row r="288" spans="2:13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</row>
    <row r="289" spans="2:13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</row>
    <row r="290" spans="2:13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</row>
    <row r="291" spans="2:13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</row>
    <row r="292" spans="2:13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</row>
    <row r="293" spans="2:13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</row>
    <row r="294" spans="2:13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</row>
    <row r="295" spans="2:13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</row>
    <row r="296" spans="2:13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</row>
    <row r="297" spans="2:13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</row>
    <row r="298" spans="2:13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</row>
    <row r="299" spans="2:13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</row>
    <row r="300" spans="2:13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</row>
    <row r="301" spans="2:13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</row>
    <row r="302" spans="2:13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</row>
    <row r="303" spans="2:13">
      <c r="B303" s="1"/>
      <c r="C303" s="1"/>
      <c r="D303" s="1"/>
      <c r="E303" s="1"/>
    </row>
    <row r="304" spans="2:13">
      <c r="B304" s="1"/>
      <c r="C304" s="1"/>
      <c r="D304" s="1"/>
      <c r="E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5">
      <c r="B385" s="1"/>
      <c r="C385" s="1"/>
      <c r="D385" s="1"/>
      <c r="E385" s="1"/>
    </row>
    <row r="386" spans="2:5">
      <c r="B386" s="1"/>
      <c r="C386" s="1"/>
      <c r="D386" s="1"/>
      <c r="E386" s="1"/>
    </row>
    <row r="387" spans="2:5">
      <c r="B387" s="1"/>
      <c r="C387" s="1"/>
      <c r="D387" s="1"/>
      <c r="E387" s="1"/>
    </row>
    <row r="388" spans="2:5">
      <c r="B388" s="1"/>
      <c r="C388" s="1"/>
      <c r="D388" s="1"/>
      <c r="E388" s="1"/>
    </row>
    <row r="389" spans="2:5">
      <c r="B389" s="1"/>
      <c r="C389" s="1"/>
      <c r="D389" s="1"/>
      <c r="E389" s="1"/>
    </row>
    <row r="390" spans="2:5">
      <c r="B390" s="1"/>
      <c r="C390" s="1"/>
      <c r="D390" s="1"/>
      <c r="E390" s="1"/>
    </row>
    <row r="391" spans="2:5">
      <c r="B391" s="1"/>
      <c r="C391" s="1"/>
      <c r="D391" s="1"/>
      <c r="E391" s="1"/>
    </row>
    <row r="392" spans="2:5">
      <c r="B392" s="1"/>
      <c r="C392" s="1"/>
      <c r="D392" s="1"/>
      <c r="E392" s="1"/>
    </row>
    <row r="393" spans="2:5">
      <c r="B393" s="1"/>
      <c r="C393" s="1"/>
      <c r="D393" s="1"/>
      <c r="E393" s="1"/>
    </row>
    <row r="394" spans="2:5">
      <c r="B394" s="1"/>
      <c r="C394" s="1"/>
      <c r="D394" s="1"/>
      <c r="E394" s="1"/>
    </row>
    <row r="395" spans="2:5">
      <c r="B395" s="1"/>
      <c r="C395" s="1"/>
      <c r="D395" s="1"/>
      <c r="E395" s="1"/>
    </row>
    <row r="396" spans="2:5">
      <c r="B396" s="1"/>
      <c r="C396" s="1"/>
      <c r="D396" s="1"/>
      <c r="E396" s="1"/>
    </row>
    <row r="397" spans="2:5">
      <c r="B397" s="1"/>
      <c r="C397" s="1"/>
      <c r="D397" s="1"/>
      <c r="E397" s="1"/>
    </row>
    <row r="398" spans="2:5">
      <c r="B398" s="1"/>
      <c r="C398" s="1"/>
      <c r="D398" s="1"/>
      <c r="E398" s="1"/>
    </row>
    <row r="399" spans="2:5">
      <c r="B399" s="1"/>
      <c r="C399" s="1"/>
      <c r="D399" s="1"/>
      <c r="E399" s="1"/>
    </row>
    <row r="400" spans="2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8.28515625" style="2" customWidth="1"/>
    <col min="4" max="4" width="12.28515625" style="1" bestFit="1" customWidth="1"/>
    <col min="5" max="5" width="11.28515625" style="1" bestFit="1" customWidth="1"/>
    <col min="6" max="6" width="13.140625" style="1" bestFit="1" customWidth="1"/>
    <col min="7" max="7" width="9.5703125" style="1" bestFit="1" customWidth="1"/>
    <col min="8" max="8" width="11.28515625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142</v>
      </c>
      <c r="C1" s="46" t="s" vm="1">
        <v>224</v>
      </c>
    </row>
    <row r="2" spans="2:11">
      <c r="B2" s="46" t="s">
        <v>141</v>
      </c>
      <c r="C2" s="46" t="s">
        <v>225</v>
      </c>
    </row>
    <row r="3" spans="2:11">
      <c r="B3" s="46" t="s">
        <v>143</v>
      </c>
      <c r="C3" s="46" t="s">
        <v>226</v>
      </c>
    </row>
    <row r="4" spans="2:11">
      <c r="B4" s="46" t="s">
        <v>144</v>
      </c>
      <c r="C4" s="46">
        <v>2145</v>
      </c>
    </row>
    <row r="6" spans="2:11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95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113</v>
      </c>
      <c r="C8" s="29" t="s">
        <v>46</v>
      </c>
      <c r="D8" s="29" t="s">
        <v>100</v>
      </c>
      <c r="E8" s="29" t="s">
        <v>101</v>
      </c>
      <c r="F8" s="29" t="s">
        <v>200</v>
      </c>
      <c r="G8" s="29" t="s">
        <v>199</v>
      </c>
      <c r="H8" s="29" t="s">
        <v>108</v>
      </c>
      <c r="I8" s="29" t="s">
        <v>59</v>
      </c>
      <c r="J8" s="29" t="s">
        <v>145</v>
      </c>
      <c r="K8" s="30" t="s">
        <v>147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207</v>
      </c>
      <c r="G9" s="31"/>
      <c r="H9" s="31" t="s">
        <v>203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2055</v>
      </c>
      <c r="C11" s="74"/>
      <c r="D11" s="75"/>
      <c r="E11" s="97"/>
      <c r="F11" s="77"/>
      <c r="G11" s="98"/>
      <c r="H11" s="77">
        <v>114043.73569992199</v>
      </c>
      <c r="I11" s="78"/>
      <c r="J11" s="78">
        <f>IFERROR(H11/$H$11,0)</f>
        <v>1</v>
      </c>
      <c r="K11" s="78">
        <f>H11/'סכום נכסי הקרן'!$C$42</f>
        <v>0.14316000585752961</v>
      </c>
    </row>
    <row r="12" spans="2:11" ht="21" customHeight="1">
      <c r="B12" s="79" t="s">
        <v>2056</v>
      </c>
      <c r="C12" s="80"/>
      <c r="D12" s="81"/>
      <c r="E12" s="99"/>
      <c r="F12" s="83"/>
      <c r="G12" s="100"/>
      <c r="H12" s="83">
        <v>7595.3936592090013</v>
      </c>
      <c r="I12" s="84"/>
      <c r="J12" s="84">
        <f t="shared" ref="J12:J71" si="0">IFERROR(H12/$H$11,0)</f>
        <v>6.6600709040209011E-2</v>
      </c>
      <c r="K12" s="84">
        <f>H12/'סכום נכסי הקרן'!$C$42</f>
        <v>9.5345578963119473E-3</v>
      </c>
    </row>
    <row r="13" spans="2:11">
      <c r="B13" s="85" t="s">
        <v>189</v>
      </c>
      <c r="C13" s="80"/>
      <c r="D13" s="81"/>
      <c r="E13" s="99"/>
      <c r="F13" s="83"/>
      <c r="G13" s="100"/>
      <c r="H13" s="83">
        <v>1395.8934451539999</v>
      </c>
      <c r="I13" s="84"/>
      <c r="J13" s="84">
        <f t="shared" si="0"/>
        <v>1.2239983516735629E-2</v>
      </c>
      <c r="K13" s="84">
        <f>H13/'סכום נכסי הקרן'!$C$42</f>
        <v>1.7522761119519387E-3</v>
      </c>
    </row>
    <row r="14" spans="2:11">
      <c r="B14" s="86" t="s">
        <v>2057</v>
      </c>
      <c r="C14" s="87">
        <v>7034</v>
      </c>
      <c r="D14" s="88" t="s">
        <v>128</v>
      </c>
      <c r="E14" s="101">
        <v>43850</v>
      </c>
      <c r="F14" s="90">
        <v>93076.46</v>
      </c>
      <c r="G14" s="102">
        <v>79.4833</v>
      </c>
      <c r="H14" s="90">
        <v>260.3365</v>
      </c>
      <c r="I14" s="91">
        <v>1.4796193571428571E-3</v>
      </c>
      <c r="J14" s="91">
        <f t="shared" si="0"/>
        <v>2.2827777291074664E-3</v>
      </c>
      <c r="K14" s="91">
        <f>H14/'סכום נכסי הקרן'!$C$42</f>
        <v>3.2680247307046302E-4</v>
      </c>
    </row>
    <row r="15" spans="2:11">
      <c r="B15" s="86" t="s">
        <v>2058</v>
      </c>
      <c r="C15" s="87">
        <v>91381</v>
      </c>
      <c r="D15" s="88" t="s">
        <v>128</v>
      </c>
      <c r="E15" s="101">
        <v>44742</v>
      </c>
      <c r="F15" s="90">
        <v>32610.5</v>
      </c>
      <c r="G15" s="102">
        <v>100</v>
      </c>
      <c r="H15" s="90">
        <v>114.75635000000001</v>
      </c>
      <c r="I15" s="91">
        <v>2.5427064981333478E-4</v>
      </c>
      <c r="J15" s="91">
        <f t="shared" si="0"/>
        <v>1.0062486053767398E-3</v>
      </c>
      <c r="K15" s="91">
        <f>H15/'סכום נכסי הקרן'!$C$42</f>
        <v>1.4405455623986505E-4</v>
      </c>
    </row>
    <row r="16" spans="2:11">
      <c r="B16" s="86" t="s">
        <v>2059</v>
      </c>
      <c r="C16" s="87">
        <v>8401</v>
      </c>
      <c r="D16" s="88" t="s">
        <v>128</v>
      </c>
      <c r="E16" s="101">
        <v>44621</v>
      </c>
      <c r="F16" s="90">
        <v>4236.4677929999998</v>
      </c>
      <c r="G16" s="102">
        <v>68.820300000000003</v>
      </c>
      <c r="H16" s="90">
        <v>10.259819795</v>
      </c>
      <c r="I16" s="91">
        <v>3.7657472967477998E-4</v>
      </c>
      <c r="J16" s="91">
        <f t="shared" si="0"/>
        <v>8.9963904917988571E-5</v>
      </c>
      <c r="K16" s="91">
        <f>H16/'סכום נכסי הקרן'!$C$42</f>
        <v>1.287923315502548E-5</v>
      </c>
    </row>
    <row r="17" spans="2:11">
      <c r="B17" s="86" t="s">
        <v>2060</v>
      </c>
      <c r="C17" s="87">
        <v>72111</v>
      </c>
      <c r="D17" s="88" t="s">
        <v>128</v>
      </c>
      <c r="E17" s="101">
        <v>43466</v>
      </c>
      <c r="F17" s="90">
        <v>24418.71</v>
      </c>
      <c r="G17" s="102">
        <v>100</v>
      </c>
      <c r="H17" s="90">
        <v>85.92944</v>
      </c>
      <c r="I17" s="91">
        <v>2.2125178800000005E-4</v>
      </c>
      <c r="J17" s="91">
        <f t="shared" si="0"/>
        <v>7.5347794837326415E-4</v>
      </c>
      <c r="K17" s="91">
        <f>H17/'סכום נכסי הקרן'!$C$42</f>
        <v>1.0786790750263588E-4</v>
      </c>
    </row>
    <row r="18" spans="2:11">
      <c r="B18" s="86" t="s">
        <v>2061</v>
      </c>
      <c r="C18" s="87">
        <v>8507</v>
      </c>
      <c r="D18" s="88" t="s">
        <v>128</v>
      </c>
      <c r="E18" s="101">
        <v>44621</v>
      </c>
      <c r="F18" s="90">
        <v>3389.1742340000001</v>
      </c>
      <c r="G18" s="102">
        <v>91.620900000000006</v>
      </c>
      <c r="H18" s="90">
        <v>10.927170468999998</v>
      </c>
      <c r="I18" s="91">
        <v>2.2594482785456E-4</v>
      </c>
      <c r="J18" s="91">
        <f t="shared" si="0"/>
        <v>9.5815613211339877E-5</v>
      </c>
      <c r="K18" s="91">
        <f>H18/'סכום נכסי הקרן'!$C$42</f>
        <v>1.3716963748578208E-5</v>
      </c>
    </row>
    <row r="19" spans="2:11">
      <c r="B19" s="86" t="s">
        <v>2062</v>
      </c>
      <c r="C19" s="87">
        <v>5277</v>
      </c>
      <c r="D19" s="88" t="s">
        <v>128</v>
      </c>
      <c r="E19" s="101">
        <v>42481</v>
      </c>
      <c r="F19" s="90">
        <v>66363.13</v>
      </c>
      <c r="G19" s="102">
        <v>125.977</v>
      </c>
      <c r="H19" s="90">
        <v>294.19641999999999</v>
      </c>
      <c r="I19" s="91">
        <v>3.2583870967741932E-4</v>
      </c>
      <c r="J19" s="91">
        <f t="shared" si="0"/>
        <v>2.5796806654431719E-3</v>
      </c>
      <c r="K19" s="91">
        <f>H19/'סכום נכסי הקרן'!$C$42</f>
        <v>3.693070991754004E-4</v>
      </c>
    </row>
    <row r="20" spans="2:11">
      <c r="B20" s="86" t="s">
        <v>2063</v>
      </c>
      <c r="C20" s="87">
        <v>85741</v>
      </c>
      <c r="D20" s="88" t="s">
        <v>128</v>
      </c>
      <c r="E20" s="101">
        <v>44404</v>
      </c>
      <c r="F20" s="90">
        <v>17937.34</v>
      </c>
      <c r="G20" s="102">
        <v>100</v>
      </c>
      <c r="H20" s="90">
        <v>63.121490000000001</v>
      </c>
      <c r="I20" s="91">
        <v>1.0356523355000002E-4</v>
      </c>
      <c r="J20" s="91">
        <f t="shared" si="0"/>
        <v>5.5348493814766516E-4</v>
      </c>
      <c r="K20" s="91">
        <f>H20/'סכום נכסי הקרן'!$C$42</f>
        <v>7.923690698727417E-5</v>
      </c>
    </row>
    <row r="21" spans="2:11">
      <c r="B21" s="86" t="s">
        <v>2064</v>
      </c>
      <c r="C21" s="87">
        <v>72112</v>
      </c>
      <c r="D21" s="88" t="s">
        <v>128</v>
      </c>
      <c r="E21" s="101">
        <v>43466</v>
      </c>
      <c r="F21" s="90">
        <v>9661.68</v>
      </c>
      <c r="G21" s="102">
        <v>100</v>
      </c>
      <c r="H21" s="90">
        <v>33.999459999999999</v>
      </c>
      <c r="I21" s="91">
        <v>5.7539520962978105E-5</v>
      </c>
      <c r="J21" s="91">
        <f t="shared" si="0"/>
        <v>2.9812650200674944E-4</v>
      </c>
      <c r="K21" s="91">
        <f>H21/'סכום נכסי הקרן'!$C$42</f>
        <v>4.2679791773571067E-5</v>
      </c>
    </row>
    <row r="22" spans="2:11" ht="16.5" customHeight="1">
      <c r="B22" s="86" t="s">
        <v>2065</v>
      </c>
      <c r="C22" s="87">
        <v>8402</v>
      </c>
      <c r="D22" s="88" t="s">
        <v>128</v>
      </c>
      <c r="E22" s="101">
        <v>44560</v>
      </c>
      <c r="F22" s="90">
        <v>4983.8457779999999</v>
      </c>
      <c r="G22" s="102">
        <v>105.0689</v>
      </c>
      <c r="H22" s="90">
        <v>18.427144890000001</v>
      </c>
      <c r="I22" s="91">
        <v>2.2326889152412001E-4</v>
      </c>
      <c r="J22" s="91">
        <f t="shared" si="0"/>
        <v>1.615796323831981E-4</v>
      </c>
      <c r="K22" s="91">
        <f>H22/'סכום נכסי הקרן'!$C$42</f>
        <v>2.3131741118436121E-5</v>
      </c>
    </row>
    <row r="23" spans="2:11" ht="16.5" customHeight="1">
      <c r="B23" s="86" t="s">
        <v>2066</v>
      </c>
      <c r="C23" s="87">
        <v>8291</v>
      </c>
      <c r="D23" s="88" t="s">
        <v>128</v>
      </c>
      <c r="E23" s="101">
        <v>44279</v>
      </c>
      <c r="F23" s="90">
        <v>13392.17</v>
      </c>
      <c r="G23" s="102">
        <v>101.1065</v>
      </c>
      <c r="H23" s="90">
        <v>47.648489999999995</v>
      </c>
      <c r="I23" s="91">
        <v>1.6952118877270226E-3</v>
      </c>
      <c r="J23" s="91">
        <f t="shared" si="0"/>
        <v>4.1780891960059308E-4</v>
      </c>
      <c r="K23" s="91">
        <f>H23/'סכום נכסי הקרן'!$C$42</f>
        <v>5.9813527377349024E-5</v>
      </c>
    </row>
    <row r="24" spans="2:11" ht="16.5" customHeight="1">
      <c r="B24" s="86" t="s">
        <v>2067</v>
      </c>
      <c r="C24" s="87">
        <v>6645</v>
      </c>
      <c r="D24" s="88" t="s">
        <v>128</v>
      </c>
      <c r="E24" s="101">
        <v>43466</v>
      </c>
      <c r="F24" s="90">
        <v>80640.899999999994</v>
      </c>
      <c r="G24" s="102">
        <v>160.79310000000001</v>
      </c>
      <c r="H24" s="90">
        <v>456.29115999999999</v>
      </c>
      <c r="I24" s="91">
        <v>1.3335875E-3</v>
      </c>
      <c r="J24" s="91">
        <f t="shared" si="0"/>
        <v>4.0010190581674541E-3</v>
      </c>
      <c r="K24" s="91">
        <f>H24/'סכום נכסי הקרן'!$C$42</f>
        <v>5.7278591180334043E-4</v>
      </c>
    </row>
    <row r="25" spans="2:11">
      <c r="B25" s="92"/>
      <c r="C25" s="87"/>
      <c r="D25" s="87"/>
      <c r="E25" s="87"/>
      <c r="F25" s="90"/>
      <c r="G25" s="102"/>
      <c r="H25" s="87"/>
      <c r="I25" s="87"/>
      <c r="J25" s="91"/>
      <c r="K25" s="87"/>
    </row>
    <row r="26" spans="2:11">
      <c r="B26" s="85" t="s">
        <v>191</v>
      </c>
      <c r="C26" s="87"/>
      <c r="D26" s="88"/>
      <c r="E26" s="101"/>
      <c r="F26" s="90"/>
      <c r="G26" s="102"/>
      <c r="H26" s="90">
        <v>1013.07506</v>
      </c>
      <c r="I26" s="91"/>
      <c r="J26" s="91">
        <f t="shared" si="0"/>
        <v>8.8832153189514727E-3</v>
      </c>
      <c r="K26" s="91">
        <f>H26/'סכום נכסי הקרן'!$C$42</f>
        <v>1.2717211570947896E-3</v>
      </c>
    </row>
    <row r="27" spans="2:11">
      <c r="B27" s="86" t="s">
        <v>2068</v>
      </c>
      <c r="C27" s="87">
        <v>7004</v>
      </c>
      <c r="D27" s="88" t="s">
        <v>129</v>
      </c>
      <c r="E27" s="101">
        <v>43614</v>
      </c>
      <c r="F27" s="90">
        <v>1077963.04</v>
      </c>
      <c r="G27" s="102">
        <v>93.980468000000002</v>
      </c>
      <c r="H27" s="90">
        <v>1013.07506</v>
      </c>
      <c r="I27" s="91">
        <v>1E-3</v>
      </c>
      <c r="J27" s="91">
        <f t="shared" si="0"/>
        <v>8.8832153189514727E-3</v>
      </c>
      <c r="K27" s="91">
        <f>H27/'סכום נכסי הקרן'!$C$42</f>
        <v>1.2717211570947896E-3</v>
      </c>
    </row>
    <row r="28" spans="2:11">
      <c r="B28" s="92"/>
      <c r="C28" s="87"/>
      <c r="D28" s="87"/>
      <c r="E28" s="87"/>
      <c r="F28" s="90"/>
      <c r="G28" s="102"/>
      <c r="H28" s="87"/>
      <c r="I28" s="87"/>
      <c r="J28" s="91"/>
      <c r="K28" s="87"/>
    </row>
    <row r="29" spans="2:11">
      <c r="B29" s="85" t="s">
        <v>192</v>
      </c>
      <c r="C29" s="80"/>
      <c r="D29" s="81"/>
      <c r="E29" s="99"/>
      <c r="F29" s="83"/>
      <c r="G29" s="100"/>
      <c r="H29" s="83">
        <v>5186.4251540550003</v>
      </c>
      <c r="I29" s="84"/>
      <c r="J29" s="84">
        <f t="shared" si="0"/>
        <v>4.5477510204521898E-2</v>
      </c>
      <c r="K29" s="84">
        <f>H29/'סכום נכסי הקרן'!$C$42</f>
        <v>6.5105606272652175E-3</v>
      </c>
    </row>
    <row r="30" spans="2:11">
      <c r="B30" s="86" t="s">
        <v>2069</v>
      </c>
      <c r="C30" s="87">
        <v>83021</v>
      </c>
      <c r="D30" s="88" t="s">
        <v>128</v>
      </c>
      <c r="E30" s="101">
        <v>44255</v>
      </c>
      <c r="F30" s="90">
        <v>36448.79</v>
      </c>
      <c r="G30" s="102">
        <v>100</v>
      </c>
      <c r="H30" s="90">
        <v>128.26328999999998</v>
      </c>
      <c r="I30" s="91">
        <v>8.368598132999999E-5</v>
      </c>
      <c r="J30" s="91">
        <f t="shared" si="0"/>
        <v>1.1246850974567621E-3</v>
      </c>
      <c r="K30" s="91">
        <f>H30/'סכום נכסי הקרן'!$C$42</f>
        <v>1.6100992513978633E-4</v>
      </c>
    </row>
    <row r="31" spans="2:11">
      <c r="B31" s="86" t="s">
        <v>2070</v>
      </c>
      <c r="C31" s="87">
        <v>8292</v>
      </c>
      <c r="D31" s="88" t="s">
        <v>128</v>
      </c>
      <c r="E31" s="101">
        <v>44317</v>
      </c>
      <c r="F31" s="90">
        <v>52561.42</v>
      </c>
      <c r="G31" s="102">
        <v>125.226</v>
      </c>
      <c r="H31" s="90">
        <v>231.62254999999999</v>
      </c>
      <c r="I31" s="91">
        <v>1.7817351999999999E-4</v>
      </c>
      <c r="J31" s="91">
        <f t="shared" si="0"/>
        <v>2.0309975692962014E-3</v>
      </c>
      <c r="K31" s="91">
        <f>H31/'סכום נכסי הקרן'!$C$42</f>
        <v>2.9075762391707257E-4</v>
      </c>
    </row>
    <row r="32" spans="2:11">
      <c r="B32" s="86" t="s">
        <v>2071</v>
      </c>
      <c r="C32" s="87">
        <v>7038</v>
      </c>
      <c r="D32" s="88" t="s">
        <v>128</v>
      </c>
      <c r="E32" s="101">
        <v>43556</v>
      </c>
      <c r="F32" s="90">
        <v>158773.89000000001</v>
      </c>
      <c r="G32" s="102">
        <v>120.3712</v>
      </c>
      <c r="H32" s="90">
        <v>672.54439000000002</v>
      </c>
      <c r="I32" s="91">
        <v>3.0056155384615386E-4</v>
      </c>
      <c r="J32" s="91">
        <f t="shared" si="0"/>
        <v>5.8972497338182165E-3</v>
      </c>
      <c r="K32" s="91">
        <f>H32/'סכום נכסי הקרן'!$C$42</f>
        <v>8.4425030643673086E-4</v>
      </c>
    </row>
    <row r="33" spans="2:11">
      <c r="B33" s="86" t="s">
        <v>2072</v>
      </c>
      <c r="C33" s="87">
        <v>7992</v>
      </c>
      <c r="D33" s="88" t="s">
        <v>128</v>
      </c>
      <c r="E33" s="101">
        <v>44196</v>
      </c>
      <c r="F33" s="90">
        <v>99097.85</v>
      </c>
      <c r="G33" s="102">
        <v>111.49509999999999</v>
      </c>
      <c r="H33" s="90">
        <v>388.81164000000001</v>
      </c>
      <c r="I33" s="91">
        <v>1.7711222222222222E-3</v>
      </c>
      <c r="J33" s="91">
        <f t="shared" si="0"/>
        <v>3.4093204472279135E-3</v>
      </c>
      <c r="K33" s="91">
        <f>H33/'סכום נכסי הקרן'!$C$42</f>
        <v>4.8807833519534357E-4</v>
      </c>
    </row>
    <row r="34" spans="2:11">
      <c r="B34" s="86" t="s">
        <v>2073</v>
      </c>
      <c r="C34" s="87">
        <v>6662</v>
      </c>
      <c r="D34" s="88" t="s">
        <v>128</v>
      </c>
      <c r="E34" s="101">
        <v>43556</v>
      </c>
      <c r="F34" s="90">
        <v>83658.67</v>
      </c>
      <c r="G34" s="102">
        <v>153.2861</v>
      </c>
      <c r="H34" s="90">
        <v>451.26639</v>
      </c>
      <c r="I34" s="91">
        <v>6.3054631086956528E-4</v>
      </c>
      <c r="J34" s="91">
        <f t="shared" si="0"/>
        <v>3.9569590318173755E-3</v>
      </c>
      <c r="K34" s="91">
        <f>H34/'סכום נכסי הקרן'!$C$42</f>
        <v>5.6647827817298024E-4</v>
      </c>
    </row>
    <row r="35" spans="2:11">
      <c r="B35" s="86" t="s">
        <v>2074</v>
      </c>
      <c r="C35" s="87">
        <v>5322</v>
      </c>
      <c r="D35" s="88" t="s">
        <v>130</v>
      </c>
      <c r="E35" s="101">
        <v>42527</v>
      </c>
      <c r="F35" s="90">
        <v>72494.16</v>
      </c>
      <c r="G35" s="102">
        <v>239.4487</v>
      </c>
      <c r="H35" s="90">
        <v>651.4694300000001</v>
      </c>
      <c r="I35" s="91">
        <v>7.8569296000000001E-4</v>
      </c>
      <c r="J35" s="91">
        <f t="shared" si="0"/>
        <v>5.7124525604298117E-3</v>
      </c>
      <c r="K35" s="91">
        <f>H35/'סכום נכסי הקרן'!$C$42</f>
        <v>8.1779474201199183E-4</v>
      </c>
    </row>
    <row r="36" spans="2:11">
      <c r="B36" s="86" t="s">
        <v>2075</v>
      </c>
      <c r="C36" s="87">
        <v>8283</v>
      </c>
      <c r="D36" s="88" t="s">
        <v>129</v>
      </c>
      <c r="E36" s="101">
        <v>44317</v>
      </c>
      <c r="F36" s="90">
        <v>276946.21000000002</v>
      </c>
      <c r="G36" s="102">
        <v>110.47350299999999</v>
      </c>
      <c r="H36" s="90">
        <v>305.95216999999997</v>
      </c>
      <c r="I36" s="91">
        <v>4.635228818181818E-4</v>
      </c>
      <c r="J36" s="91">
        <f t="shared" si="0"/>
        <v>2.6827617327885309E-3</v>
      </c>
      <c r="K36" s="91">
        <f>H36/'סכום נכסי הקרן'!$C$42</f>
        <v>3.8406418538036236E-4</v>
      </c>
    </row>
    <row r="37" spans="2:11">
      <c r="B37" s="86" t="s">
        <v>2076</v>
      </c>
      <c r="C37" s="87">
        <v>8405</v>
      </c>
      <c r="D37" s="88" t="s">
        <v>128</v>
      </c>
      <c r="E37" s="101">
        <v>44581</v>
      </c>
      <c r="F37" s="90">
        <v>2200.529356</v>
      </c>
      <c r="G37" s="102">
        <v>16.830200000000001</v>
      </c>
      <c r="H37" s="90">
        <v>1.3032740550000002</v>
      </c>
      <c r="I37" s="91">
        <v>3.1895554510544575E-4</v>
      </c>
      <c r="J37" s="91">
        <f t="shared" si="0"/>
        <v>1.1427844300271301E-5</v>
      </c>
      <c r="K37" s="91">
        <f>H37/'סכום נכסי הקרן'!$C$42</f>
        <v>1.6360102569657758E-6</v>
      </c>
    </row>
    <row r="38" spans="2:11">
      <c r="B38" s="86" t="s">
        <v>2077</v>
      </c>
      <c r="C38" s="87">
        <v>5310</v>
      </c>
      <c r="D38" s="88" t="s">
        <v>128</v>
      </c>
      <c r="E38" s="101">
        <v>42979</v>
      </c>
      <c r="F38" s="90">
        <v>111679.39</v>
      </c>
      <c r="G38" s="102">
        <v>135.9179</v>
      </c>
      <c r="H38" s="90">
        <v>534.15703000000008</v>
      </c>
      <c r="I38" s="91">
        <v>3.7340437589670014E-4</v>
      </c>
      <c r="J38" s="91">
        <f t="shared" si="0"/>
        <v>4.6837910624525905E-3</v>
      </c>
      <c r="K38" s="91">
        <f>H38/'סכום נכסי הקרן'!$C$42</f>
        <v>6.7053155593615771E-4</v>
      </c>
    </row>
    <row r="39" spans="2:11">
      <c r="B39" s="86" t="s">
        <v>2078</v>
      </c>
      <c r="C39" s="87">
        <v>7029</v>
      </c>
      <c r="D39" s="88" t="s">
        <v>129</v>
      </c>
      <c r="E39" s="101">
        <v>43739</v>
      </c>
      <c r="F39" s="90">
        <v>1068240.33</v>
      </c>
      <c r="G39" s="102">
        <v>103.14969000000001</v>
      </c>
      <c r="H39" s="90">
        <v>1101.88669</v>
      </c>
      <c r="I39" s="91">
        <v>8.8508372093023255E-4</v>
      </c>
      <c r="J39" s="91">
        <f t="shared" si="0"/>
        <v>9.6619659399736213E-3</v>
      </c>
      <c r="K39" s="91">
        <f>H39/'סכום נכסי הקרן'!$C$42</f>
        <v>1.3832071005618752E-3</v>
      </c>
    </row>
    <row r="40" spans="2:11">
      <c r="B40" s="86" t="s">
        <v>2079</v>
      </c>
      <c r="C40" s="87">
        <v>7076</v>
      </c>
      <c r="D40" s="88" t="s">
        <v>129</v>
      </c>
      <c r="E40" s="101">
        <v>44104</v>
      </c>
      <c r="F40" s="90">
        <v>819424.57</v>
      </c>
      <c r="G40" s="102">
        <v>87.762574000000001</v>
      </c>
      <c r="H40" s="90">
        <v>719.14831000000004</v>
      </c>
      <c r="I40" s="122">
        <v>1.6067159745347698E-3</v>
      </c>
      <c r="J40" s="91">
        <f t="shared" si="0"/>
        <v>6.3058992726462565E-3</v>
      </c>
      <c r="K40" s="91">
        <f>H40/'סכום נכסי הקרן'!$C$42</f>
        <v>9.0275257680902984E-4</v>
      </c>
    </row>
    <row r="41" spans="2:11">
      <c r="B41" s="92"/>
      <c r="C41" s="87"/>
      <c r="D41" s="87"/>
      <c r="E41" s="87"/>
      <c r="F41" s="90"/>
      <c r="G41" s="102"/>
      <c r="H41" s="87"/>
      <c r="I41" s="87"/>
      <c r="J41" s="91"/>
      <c r="K41" s="87"/>
    </row>
    <row r="42" spans="2:11">
      <c r="B42" s="79" t="s">
        <v>2080</v>
      </c>
      <c r="C42" s="80"/>
      <c r="D42" s="81"/>
      <c r="E42" s="99"/>
      <c r="F42" s="83"/>
      <c r="G42" s="100"/>
      <c r="H42" s="83">
        <v>106448.34204071297</v>
      </c>
      <c r="I42" s="84"/>
      <c r="J42" s="84">
        <f t="shared" si="0"/>
        <v>0.93339929095979079</v>
      </c>
      <c r="K42" s="84">
        <f>H42/'סכום נכסי הקרן'!$C$42</f>
        <v>0.13362544796121764</v>
      </c>
    </row>
    <row r="43" spans="2:11">
      <c r="B43" s="85" t="s">
        <v>189</v>
      </c>
      <c r="C43" s="80"/>
      <c r="D43" s="81"/>
      <c r="E43" s="99"/>
      <c r="F43" s="83"/>
      <c r="G43" s="100"/>
      <c r="H43" s="83">
        <v>7752.8217613230017</v>
      </c>
      <c r="I43" s="84"/>
      <c r="J43" s="84">
        <f t="shared" si="0"/>
        <v>6.7981127711588152E-2</v>
      </c>
      <c r="K43" s="84">
        <f>H43/'סכום נכסי הקרן'!$C$42</f>
        <v>9.7321786413924281E-3</v>
      </c>
    </row>
    <row r="44" spans="2:11">
      <c r="B44" s="86" t="s">
        <v>2081</v>
      </c>
      <c r="C44" s="87">
        <v>76203</v>
      </c>
      <c r="D44" s="88" t="s">
        <v>128</v>
      </c>
      <c r="E44" s="101">
        <v>43466</v>
      </c>
      <c r="F44" s="90">
        <v>30589.29</v>
      </c>
      <c r="G44" s="102">
        <v>100</v>
      </c>
      <c r="H44" s="90">
        <v>107.6437</v>
      </c>
      <c r="I44" s="91">
        <v>2.4668351303789503E-4</v>
      </c>
      <c r="J44" s="91">
        <f t="shared" si="0"/>
        <v>9.4388086587445614E-4</v>
      </c>
      <c r="K44" s="91">
        <f>H44/'סכום נכסי הקרן'!$C$42</f>
        <v>1.3512599028739727E-4</v>
      </c>
    </row>
    <row r="45" spans="2:11">
      <c r="B45" s="86" t="s">
        <v>2082</v>
      </c>
      <c r="C45" s="87">
        <v>79692</v>
      </c>
      <c r="D45" s="88" t="s">
        <v>128</v>
      </c>
      <c r="E45" s="101">
        <v>43466</v>
      </c>
      <c r="F45" s="90">
        <v>11824.97</v>
      </c>
      <c r="G45" s="102">
        <v>100</v>
      </c>
      <c r="H45" s="90">
        <v>41.612070000000003</v>
      </c>
      <c r="I45" s="91">
        <v>7.2752596466465233E-6</v>
      </c>
      <c r="J45" s="91">
        <f t="shared" si="0"/>
        <v>3.6487817366393464E-4</v>
      </c>
      <c r="K45" s="91">
        <f>H45/'סכום נכסי הקרן'!$C$42</f>
        <v>5.2235961479013597E-5</v>
      </c>
    </row>
    <row r="46" spans="2:11">
      <c r="B46" s="86" t="s">
        <v>2083</v>
      </c>
      <c r="C46" s="87">
        <v>87255</v>
      </c>
      <c r="D46" s="88" t="s">
        <v>128</v>
      </c>
      <c r="E46" s="101">
        <v>44469</v>
      </c>
      <c r="F46" s="90">
        <v>2690.19</v>
      </c>
      <c r="G46" s="102">
        <v>100</v>
      </c>
      <c r="H46" s="90">
        <v>9.4667900000000014</v>
      </c>
      <c r="I46" s="91">
        <v>5.5412770148086484E-6</v>
      </c>
      <c r="J46" s="91">
        <f t="shared" si="0"/>
        <v>8.3010170983082557E-5</v>
      </c>
      <c r="K46" s="91">
        <f>H46/'סכום נכסי הקרן'!$C$42</f>
        <v>1.1883736564172635E-5</v>
      </c>
    </row>
    <row r="47" spans="2:11">
      <c r="B47" s="86" t="s">
        <v>2084</v>
      </c>
      <c r="C47" s="87">
        <v>79694</v>
      </c>
      <c r="D47" s="88" t="s">
        <v>128</v>
      </c>
      <c r="E47" s="101">
        <v>43466</v>
      </c>
      <c r="F47" s="90">
        <v>20244.22</v>
      </c>
      <c r="G47" s="102">
        <v>100</v>
      </c>
      <c r="H47" s="90">
        <v>71.239410000000007</v>
      </c>
      <c r="I47" s="91">
        <v>6.0627163746062713E-6</v>
      </c>
      <c r="J47" s="91">
        <f t="shared" si="0"/>
        <v>6.2466745378675576E-4</v>
      </c>
      <c r="K47" s="91">
        <f>H47/'סכום נכסי הקרן'!$C$42</f>
        <v>8.9427396343120063E-5</v>
      </c>
    </row>
    <row r="48" spans="2:11">
      <c r="B48" s="86" t="s">
        <v>2085</v>
      </c>
      <c r="C48" s="87">
        <v>87254</v>
      </c>
      <c r="D48" s="88" t="s">
        <v>128</v>
      </c>
      <c r="E48" s="101">
        <v>44469</v>
      </c>
      <c r="F48" s="90">
        <v>10624.66</v>
      </c>
      <c r="G48" s="102">
        <v>100</v>
      </c>
      <c r="H48" s="90">
        <v>37.388160000000006</v>
      </c>
      <c r="I48" s="91">
        <v>5.5424646009669866E-6</v>
      </c>
      <c r="J48" s="91">
        <f t="shared" si="0"/>
        <v>3.2784054091649316E-4</v>
      </c>
      <c r="K48" s="91">
        <f>H48/'סכום נכסי הקרן'!$C$42</f>
        <v>4.6933653757940835E-5</v>
      </c>
    </row>
    <row r="49" spans="2:11">
      <c r="B49" s="86" t="s">
        <v>2086</v>
      </c>
      <c r="C49" s="87">
        <v>87253</v>
      </c>
      <c r="D49" s="88" t="s">
        <v>128</v>
      </c>
      <c r="E49" s="101">
        <v>44469</v>
      </c>
      <c r="F49" s="90">
        <v>2440.5</v>
      </c>
      <c r="G49" s="102">
        <v>100</v>
      </c>
      <c r="H49" s="90">
        <v>8.5881000000000007</v>
      </c>
      <c r="I49" s="91">
        <v>2.4591793022192434E-5</v>
      </c>
      <c r="J49" s="91">
        <f t="shared" si="0"/>
        <v>7.5305319904615112E-5</v>
      </c>
      <c r="K49" s="91">
        <f>H49/'סכום נכסי הקרן'!$C$42</f>
        <v>1.0780710038647841E-5</v>
      </c>
    </row>
    <row r="50" spans="2:11">
      <c r="B50" s="86" t="s">
        <v>2087</v>
      </c>
      <c r="C50" s="87">
        <v>87259</v>
      </c>
      <c r="D50" s="88" t="s">
        <v>128</v>
      </c>
      <c r="E50" s="101">
        <v>44469</v>
      </c>
      <c r="F50" s="90">
        <v>3141.77</v>
      </c>
      <c r="G50" s="102">
        <v>100</v>
      </c>
      <c r="H50" s="90">
        <v>11.055899999999999</v>
      </c>
      <c r="I50" s="91">
        <v>1.376508697296853E-5</v>
      </c>
      <c r="J50" s="91">
        <f t="shared" si="0"/>
        <v>9.6944386573681498E-5</v>
      </c>
      <c r="K50" s="91">
        <f>H50/'סכום נכסי הקרן'!$C$42</f>
        <v>1.3878558949742859E-5</v>
      </c>
    </row>
    <row r="51" spans="2:11">
      <c r="B51" s="86" t="s">
        <v>2088</v>
      </c>
      <c r="C51" s="87">
        <v>87252</v>
      </c>
      <c r="D51" s="88" t="s">
        <v>128</v>
      </c>
      <c r="E51" s="101">
        <v>44469</v>
      </c>
      <c r="F51" s="90">
        <v>7764.99</v>
      </c>
      <c r="G51" s="102">
        <v>100</v>
      </c>
      <c r="H51" s="90">
        <v>27.325009999999999</v>
      </c>
      <c r="I51" s="91">
        <v>1.4542945493696329E-5</v>
      </c>
      <c r="J51" s="91">
        <f t="shared" si="0"/>
        <v>2.3960114803586437E-4</v>
      </c>
      <c r="K51" s="91">
        <f>H51/'סכום נכסי הקרן'!$C$42</f>
        <v>3.4301301756285164E-5</v>
      </c>
    </row>
    <row r="52" spans="2:11">
      <c r="B52" s="86" t="s">
        <v>2089</v>
      </c>
      <c r="C52" s="87">
        <v>87251</v>
      </c>
      <c r="D52" s="88" t="s">
        <v>128</v>
      </c>
      <c r="E52" s="101">
        <v>44469</v>
      </c>
      <c r="F52" s="90">
        <v>20021.13</v>
      </c>
      <c r="G52" s="102">
        <v>100</v>
      </c>
      <c r="H52" s="90">
        <v>70.454359999999994</v>
      </c>
      <c r="I52" s="91">
        <v>8.4167877551628033E-6</v>
      </c>
      <c r="J52" s="91">
        <f t="shared" si="0"/>
        <v>6.1778369120933825E-4</v>
      </c>
      <c r="K52" s="91">
        <f>H52/'סכום נכסי הקרן'!$C$42</f>
        <v>8.8441916852215137E-5</v>
      </c>
    </row>
    <row r="53" spans="2:11">
      <c r="B53" s="86" t="s">
        <v>2090</v>
      </c>
      <c r="C53" s="87">
        <v>5295</v>
      </c>
      <c r="D53" s="88" t="s">
        <v>128</v>
      </c>
      <c r="E53" s="101">
        <v>42879</v>
      </c>
      <c r="F53" s="90">
        <v>138767.09</v>
      </c>
      <c r="G53" s="102">
        <v>225.4743</v>
      </c>
      <c r="H53" s="90">
        <v>1101.0392199999999</v>
      </c>
      <c r="I53" s="91">
        <v>1.0682641891891892E-4</v>
      </c>
      <c r="J53" s="91">
        <f t="shared" si="0"/>
        <v>9.6545348435192746E-3</v>
      </c>
      <c r="K53" s="91">
        <f>H53/'סכום נכסי הקרן'!$C$42</f>
        <v>1.3821432647499431E-3</v>
      </c>
    </row>
    <row r="54" spans="2:11">
      <c r="B54" s="86" t="s">
        <v>2091</v>
      </c>
      <c r="C54" s="87">
        <v>8338</v>
      </c>
      <c r="D54" s="88" t="s">
        <v>128</v>
      </c>
      <c r="E54" s="101">
        <v>44561</v>
      </c>
      <c r="F54" s="90">
        <v>3369.5144049999999</v>
      </c>
      <c r="G54" s="102">
        <v>43.419600000000003</v>
      </c>
      <c r="H54" s="90">
        <v>5.1484013229999999</v>
      </c>
      <c r="I54" s="91">
        <v>3.7439027735270796E-4</v>
      </c>
      <c r="J54" s="91">
        <f t="shared" si="0"/>
        <v>4.5144095740135614E-5</v>
      </c>
      <c r="K54" s="91">
        <f>H54/'סכום נכסי הקרן'!$C$42</f>
        <v>6.4628290105906913E-6</v>
      </c>
    </row>
    <row r="55" spans="2:11">
      <c r="B55" s="86" t="s">
        <v>2092</v>
      </c>
      <c r="C55" s="87">
        <v>76202</v>
      </c>
      <c r="D55" s="88" t="s">
        <v>128</v>
      </c>
      <c r="E55" s="101">
        <v>43466</v>
      </c>
      <c r="F55" s="90">
        <v>28323.19</v>
      </c>
      <c r="G55" s="102">
        <v>100</v>
      </c>
      <c r="H55" s="90">
        <v>99.66928999999999</v>
      </c>
      <c r="I55" s="91">
        <v>1.4149736066666666E-5</v>
      </c>
      <c r="J55" s="91">
        <f t="shared" si="0"/>
        <v>8.7395672711261562E-4</v>
      </c>
      <c r="K55" s="91">
        <f>H55/'סכום נכסי הקרן'!$C$42</f>
        <v>1.2511565017266947E-4</v>
      </c>
    </row>
    <row r="56" spans="2:11">
      <c r="B56" s="86" t="s">
        <v>2093</v>
      </c>
      <c r="C56" s="87">
        <v>76201</v>
      </c>
      <c r="D56" s="88" t="s">
        <v>128</v>
      </c>
      <c r="E56" s="101">
        <v>43466</v>
      </c>
      <c r="F56" s="90">
        <v>33205.910000000003</v>
      </c>
      <c r="G56" s="102">
        <v>100</v>
      </c>
      <c r="H56" s="90">
        <v>116.85160999999999</v>
      </c>
      <c r="I56" s="91">
        <v>2.4537114566473989E-5</v>
      </c>
      <c r="J56" s="91">
        <f t="shared" si="0"/>
        <v>1.0246210305445117E-3</v>
      </c>
      <c r="K56" s="91">
        <f>H56/'סכום נכסי הקרן'!$C$42</f>
        <v>1.4668475273450033E-4</v>
      </c>
    </row>
    <row r="57" spans="2:11">
      <c r="B57" s="86" t="s">
        <v>2094</v>
      </c>
      <c r="C57" s="87">
        <v>87257</v>
      </c>
      <c r="D57" s="88" t="s">
        <v>128</v>
      </c>
      <c r="E57" s="101">
        <v>44469</v>
      </c>
      <c r="F57" s="90">
        <v>1281.5</v>
      </c>
      <c r="G57" s="102">
        <v>100</v>
      </c>
      <c r="H57" s="90">
        <v>4.5096099999999995</v>
      </c>
      <c r="I57" s="91">
        <v>4.3639004048091377E-5</v>
      </c>
      <c r="J57" s="91">
        <f t="shared" si="0"/>
        <v>3.9542811995092199E-5</v>
      </c>
      <c r="K57" s="91">
        <f>H57/'סכום נכסי הקרן'!$C$42</f>
        <v>5.6609491968405909E-6</v>
      </c>
    </row>
    <row r="58" spans="2:11">
      <c r="B58" s="86" t="s">
        <v>2095</v>
      </c>
      <c r="C58" s="87">
        <v>79693</v>
      </c>
      <c r="D58" s="88" t="s">
        <v>128</v>
      </c>
      <c r="E58" s="101">
        <v>43466</v>
      </c>
      <c r="F58" s="90">
        <v>5302.91</v>
      </c>
      <c r="G58" s="102">
        <v>100</v>
      </c>
      <c r="H58" s="90">
        <v>18.66094</v>
      </c>
      <c r="I58" s="91">
        <v>4.5474920297029703E-5</v>
      </c>
      <c r="J58" s="91">
        <f t="shared" si="0"/>
        <v>1.6362968018779803E-4</v>
      </c>
      <c r="K58" s="91">
        <f>H58/'סכום נכסי הקרן'!$C$42</f>
        <v>2.3425225974150864E-5</v>
      </c>
    </row>
    <row r="59" spans="2:11">
      <c r="B59" s="86" t="s">
        <v>2096</v>
      </c>
      <c r="C59" s="87">
        <v>87256</v>
      </c>
      <c r="D59" s="88" t="s">
        <v>128</v>
      </c>
      <c r="E59" s="101">
        <v>44469</v>
      </c>
      <c r="F59" s="90">
        <v>4339.72</v>
      </c>
      <c r="G59" s="102">
        <v>100</v>
      </c>
      <c r="H59" s="90">
        <v>15.27148</v>
      </c>
      <c r="I59" s="91">
        <v>2.2524528847905135E-5</v>
      </c>
      <c r="J59" s="91">
        <f t="shared" si="0"/>
        <v>1.3390897716805016E-4</v>
      </c>
      <c r="K59" s="91">
        <f>H59/'סכום נכסי הקרן'!$C$42</f>
        <v>1.9170409955753858E-5</v>
      </c>
    </row>
    <row r="60" spans="2:11">
      <c r="B60" s="86" t="s">
        <v>2097</v>
      </c>
      <c r="C60" s="87">
        <v>87258</v>
      </c>
      <c r="D60" s="88" t="s">
        <v>128</v>
      </c>
      <c r="E60" s="101">
        <v>44469</v>
      </c>
      <c r="F60" s="90">
        <v>3681.72</v>
      </c>
      <c r="G60" s="102">
        <v>100</v>
      </c>
      <c r="H60" s="90">
        <v>12.955959999999999</v>
      </c>
      <c r="I60" s="91">
        <v>2.2187745183531397E-5</v>
      </c>
      <c r="J60" s="91">
        <f t="shared" si="0"/>
        <v>1.1360518769825655E-4</v>
      </c>
      <c r="K60" s="91">
        <f>H60/'סכום נכסי הקרן'!$C$42</f>
        <v>1.6263719336328161E-5</v>
      </c>
    </row>
    <row r="61" spans="2:11">
      <c r="B61" s="86" t="s">
        <v>2098</v>
      </c>
      <c r="C61" s="87">
        <v>5327</v>
      </c>
      <c r="D61" s="88" t="s">
        <v>128</v>
      </c>
      <c r="E61" s="101">
        <v>43244</v>
      </c>
      <c r="F61" s="90">
        <v>132525.84</v>
      </c>
      <c r="G61" s="102">
        <v>184.78649999999999</v>
      </c>
      <c r="H61" s="90">
        <v>861.76742000000002</v>
      </c>
      <c r="I61" s="91">
        <v>2.2803185714285714E-4</v>
      </c>
      <c r="J61" s="91">
        <f t="shared" si="0"/>
        <v>7.5564643223151578E-3</v>
      </c>
      <c r="K61" s="91">
        <f>H61/'סכום נכסי הקרן'!$C$42</f>
        <v>1.0817834766448516E-3</v>
      </c>
    </row>
    <row r="62" spans="2:11">
      <c r="B62" s="86" t="s">
        <v>2099</v>
      </c>
      <c r="C62" s="87">
        <v>5288</v>
      </c>
      <c r="D62" s="88" t="s">
        <v>128</v>
      </c>
      <c r="E62" s="101">
        <v>42649</v>
      </c>
      <c r="F62" s="90">
        <v>113008.67</v>
      </c>
      <c r="G62" s="102">
        <v>296.11779999999999</v>
      </c>
      <c r="H62" s="90">
        <v>1177.5938600000002</v>
      </c>
      <c r="I62" s="91">
        <v>2.7996149494949498E-4</v>
      </c>
      <c r="J62" s="91">
        <f t="shared" si="0"/>
        <v>1.0325809241276946E-2</v>
      </c>
      <c r="K62" s="91">
        <f>H62/'סכום נכסי הקרן'!$C$42</f>
        <v>1.4782429114649411E-3</v>
      </c>
    </row>
    <row r="63" spans="2:11">
      <c r="B63" s="86" t="s">
        <v>2100</v>
      </c>
      <c r="C63" s="87">
        <v>7068</v>
      </c>
      <c r="D63" s="88" t="s">
        <v>128</v>
      </c>
      <c r="E63" s="101">
        <v>43885</v>
      </c>
      <c r="F63" s="90">
        <v>166040.42000000001</v>
      </c>
      <c r="G63" s="102">
        <v>111.65130000000001</v>
      </c>
      <c r="H63" s="90">
        <v>652.3743199999999</v>
      </c>
      <c r="I63" s="91">
        <v>2.4975900000000001E-4</v>
      </c>
      <c r="J63" s="91">
        <f t="shared" si="0"/>
        <v>5.7203871479321079E-3</v>
      </c>
      <c r="K63" s="91">
        <f>H63/'סכום נכסי הקרן'!$C$42</f>
        <v>8.1893065760529774E-4</v>
      </c>
    </row>
    <row r="64" spans="2:11">
      <c r="B64" s="86" t="s">
        <v>2101</v>
      </c>
      <c r="C64" s="87">
        <v>5333</v>
      </c>
      <c r="D64" s="88" t="s">
        <v>128</v>
      </c>
      <c r="E64" s="101">
        <v>43321</v>
      </c>
      <c r="F64" s="90">
        <v>176991.67</v>
      </c>
      <c r="G64" s="102">
        <v>190.13419999999999</v>
      </c>
      <c r="H64" s="90">
        <v>1184.21983</v>
      </c>
      <c r="I64" s="91">
        <v>9.9563499999999992E-4</v>
      </c>
      <c r="J64" s="91">
        <f t="shared" si="0"/>
        <v>1.0383909495178086E-2</v>
      </c>
      <c r="K64" s="91">
        <f>H64/'סכום נכסי הקרן'!$C$42</f>
        <v>1.4865605441537521E-3</v>
      </c>
    </row>
    <row r="65" spans="2:11">
      <c r="B65" s="86" t="s">
        <v>2102</v>
      </c>
      <c r="C65" s="87">
        <v>8322</v>
      </c>
      <c r="D65" s="88" t="s">
        <v>128</v>
      </c>
      <c r="E65" s="101">
        <v>44197</v>
      </c>
      <c r="F65" s="90">
        <v>214168.85</v>
      </c>
      <c r="G65" s="102">
        <v>107.4875</v>
      </c>
      <c r="H65" s="90">
        <v>810.09047999999996</v>
      </c>
      <c r="I65" s="91">
        <v>1.1901508119999999E-3</v>
      </c>
      <c r="J65" s="91">
        <f t="shared" si="0"/>
        <v>7.1033316738374269E-3</v>
      </c>
      <c r="K65" s="91">
        <f>H65/'סכום נכסי הקרן'!$C$42</f>
        <v>1.0169130040345415E-3</v>
      </c>
    </row>
    <row r="66" spans="2:11">
      <c r="B66" s="86" t="s">
        <v>2103</v>
      </c>
      <c r="C66" s="87">
        <v>9273</v>
      </c>
      <c r="D66" s="88" t="s">
        <v>128</v>
      </c>
      <c r="E66" s="101">
        <v>44852</v>
      </c>
      <c r="F66" s="90">
        <v>16574.87</v>
      </c>
      <c r="G66" s="102">
        <v>100</v>
      </c>
      <c r="H66" s="90">
        <v>58.32696</v>
      </c>
      <c r="I66" s="91">
        <v>8.2463283582089552E-4</v>
      </c>
      <c r="J66" s="91">
        <f t="shared" si="0"/>
        <v>5.1144378638624246E-4</v>
      </c>
      <c r="K66" s="91">
        <f>H66/'סכום נכסי הקרן'!$C$42</f>
        <v>7.32182954548516E-5</v>
      </c>
    </row>
    <row r="67" spans="2:11">
      <c r="B67" s="86" t="s">
        <v>2104</v>
      </c>
      <c r="C67" s="87">
        <v>8316</v>
      </c>
      <c r="D67" s="88" t="s">
        <v>128</v>
      </c>
      <c r="E67" s="101">
        <v>44378</v>
      </c>
      <c r="F67" s="90">
        <v>195329.11</v>
      </c>
      <c r="G67" s="102">
        <v>121.94199999999999</v>
      </c>
      <c r="H67" s="90">
        <v>838.18434999999999</v>
      </c>
      <c r="I67" s="91">
        <v>1.2665217283870968E-3</v>
      </c>
      <c r="J67" s="91">
        <f t="shared" si="0"/>
        <v>7.3496746213704868E-3</v>
      </c>
      <c r="K67" s="91">
        <f>H67/'סכום נכסי הקרן'!$C$42</f>
        <v>1.0521794618463356E-3</v>
      </c>
    </row>
    <row r="68" spans="2:11">
      <c r="B68" s="86" t="s">
        <v>2105</v>
      </c>
      <c r="C68" s="87">
        <v>79691</v>
      </c>
      <c r="D68" s="88" t="s">
        <v>128</v>
      </c>
      <c r="E68" s="101">
        <v>43466</v>
      </c>
      <c r="F68" s="90">
        <v>116903.82</v>
      </c>
      <c r="G68" s="102">
        <v>100</v>
      </c>
      <c r="H68" s="90">
        <v>411.38453999999996</v>
      </c>
      <c r="I68" s="91">
        <v>1.7258844892859492E-4</v>
      </c>
      <c r="J68" s="91">
        <f t="shared" si="0"/>
        <v>3.6072524060633813E-3</v>
      </c>
      <c r="K68" s="91">
        <f>H68/'סכום נכסי הקרן'!$C$42</f>
        <v>5.1641427558162152E-4</v>
      </c>
    </row>
    <row r="69" spans="2:11">
      <c r="B69" s="92"/>
      <c r="C69" s="87"/>
      <c r="D69" s="87"/>
      <c r="E69" s="87"/>
      <c r="F69" s="90"/>
      <c r="G69" s="102"/>
      <c r="H69" s="87"/>
      <c r="I69" s="87"/>
      <c r="J69" s="91"/>
      <c r="K69" s="87"/>
    </row>
    <row r="70" spans="2:11">
      <c r="B70" s="85" t="s">
        <v>2106</v>
      </c>
      <c r="C70" s="87"/>
      <c r="D70" s="88"/>
      <c r="E70" s="101"/>
      <c r="F70" s="90"/>
      <c r="G70" s="102"/>
      <c r="H70" s="90">
        <v>129.37821547800002</v>
      </c>
      <c r="I70" s="91"/>
      <c r="J70" s="91">
        <f t="shared" si="0"/>
        <v>1.1344613948672019E-3</v>
      </c>
      <c r="K70" s="91">
        <f>H70/'סכום נכסי הקרן'!$C$42</f>
        <v>1.6240949993432985E-4</v>
      </c>
    </row>
    <row r="71" spans="2:11">
      <c r="B71" s="86" t="s">
        <v>2107</v>
      </c>
      <c r="C71" s="87" t="s">
        <v>2108</v>
      </c>
      <c r="D71" s="88" t="s">
        <v>128</v>
      </c>
      <c r="E71" s="101">
        <v>44616</v>
      </c>
      <c r="F71" s="90">
        <v>37.841160000000002</v>
      </c>
      <c r="G71" s="102">
        <v>97157.75</v>
      </c>
      <c r="H71" s="90">
        <v>129.37821547800002</v>
      </c>
      <c r="I71" s="91">
        <v>4.587879981489362E-5</v>
      </c>
      <c r="J71" s="91">
        <f t="shared" si="0"/>
        <v>1.1344613948672019E-3</v>
      </c>
      <c r="K71" s="91">
        <f>H71/'סכום נכסי הקרן'!$C$42</f>
        <v>1.6240949993432985E-4</v>
      </c>
    </row>
    <row r="72" spans="2:11">
      <c r="B72" s="92"/>
      <c r="C72" s="87"/>
      <c r="D72" s="87"/>
      <c r="E72" s="87"/>
      <c r="F72" s="90"/>
      <c r="G72" s="102"/>
      <c r="H72" s="87"/>
      <c r="I72" s="87"/>
      <c r="J72" s="91"/>
      <c r="K72" s="87"/>
    </row>
    <row r="73" spans="2:11">
      <c r="B73" s="85" t="s">
        <v>191</v>
      </c>
      <c r="C73" s="80"/>
      <c r="D73" s="81"/>
      <c r="E73" s="99"/>
      <c r="F73" s="83"/>
      <c r="G73" s="100"/>
      <c r="H73" s="83">
        <v>6464.5588299999999</v>
      </c>
      <c r="I73" s="84"/>
      <c r="J73" s="84">
        <f t="shared" ref="J73:J131" si="1">IFERROR(H73/$H$11,0)</f>
        <v>5.6684909436936499E-2</v>
      </c>
      <c r="K73" s="84">
        <f>H73/'סכום נכסי הקרן'!$C$42</f>
        <v>8.1150119670253644E-3</v>
      </c>
    </row>
    <row r="74" spans="2:11">
      <c r="B74" s="86" t="s">
        <v>2109</v>
      </c>
      <c r="C74" s="87">
        <v>7064</v>
      </c>
      <c r="D74" s="88" t="s">
        <v>128</v>
      </c>
      <c r="E74" s="101">
        <v>43466</v>
      </c>
      <c r="F74" s="90">
        <v>233322.42</v>
      </c>
      <c r="G74" s="102">
        <v>117.2513</v>
      </c>
      <c r="H74" s="90">
        <v>962.70538999999997</v>
      </c>
      <c r="I74" s="91">
        <v>1.3263364444444444E-5</v>
      </c>
      <c r="J74" s="91">
        <f t="shared" si="1"/>
        <v>8.4415455534806588E-3</v>
      </c>
      <c r="K74" s="91">
        <f>H74/'סכום נכסי הקרן'!$C$42</f>
        <v>1.2084917108828941E-3</v>
      </c>
    </row>
    <row r="75" spans="2:11">
      <c r="B75" s="86" t="s">
        <v>2110</v>
      </c>
      <c r="C75" s="87">
        <v>7031</v>
      </c>
      <c r="D75" s="88" t="s">
        <v>128</v>
      </c>
      <c r="E75" s="101">
        <v>43090</v>
      </c>
      <c r="F75" s="90">
        <v>300702.15000000002</v>
      </c>
      <c r="G75" s="102">
        <v>106.11020000000001</v>
      </c>
      <c r="H75" s="90">
        <v>1122.8272400000001</v>
      </c>
      <c r="I75" s="91">
        <v>2.3411646666666667E-5</v>
      </c>
      <c r="J75" s="91">
        <f t="shared" si="1"/>
        <v>9.8455845304335123E-3</v>
      </c>
      <c r="K75" s="91">
        <f>H75/'סכום נכסי הקרן'!$C$42</f>
        <v>1.4094939390476647E-3</v>
      </c>
    </row>
    <row r="76" spans="2:11">
      <c r="B76" s="86" t="s">
        <v>2111</v>
      </c>
      <c r="C76" s="87">
        <v>5344</v>
      </c>
      <c r="D76" s="88" t="s">
        <v>128</v>
      </c>
      <c r="E76" s="101">
        <v>43431</v>
      </c>
      <c r="F76" s="90">
        <v>265175.53000000003</v>
      </c>
      <c r="G76" s="102">
        <v>93.053299999999993</v>
      </c>
      <c r="H76" s="90">
        <v>868.32935999999995</v>
      </c>
      <c r="I76" s="91">
        <v>7.5275714285714289E-5</v>
      </c>
      <c r="J76" s="91">
        <f t="shared" si="1"/>
        <v>7.6140031249484399E-3</v>
      </c>
      <c r="K76" s="91">
        <f>H76/'סכום נכסי הקרן'!$C$42</f>
        <v>1.0900207319668675E-3</v>
      </c>
    </row>
    <row r="77" spans="2:11">
      <c r="B77" s="86" t="s">
        <v>2112</v>
      </c>
      <c r="C77" s="87">
        <v>7989</v>
      </c>
      <c r="D77" s="88" t="s">
        <v>128</v>
      </c>
      <c r="E77" s="101">
        <v>43830</v>
      </c>
      <c r="F77" s="90">
        <v>241221.59</v>
      </c>
      <c r="G77" s="102">
        <v>131.96610000000001</v>
      </c>
      <c r="H77" s="90">
        <v>1120.2058</v>
      </c>
      <c r="I77" s="91">
        <v>3.01527E-4</v>
      </c>
      <c r="J77" s="91">
        <f t="shared" si="1"/>
        <v>9.8225982613156914E-3</v>
      </c>
      <c r="K77" s="91">
        <f>H77/'סכום נכסי הקרן'!$C$42</f>
        <v>1.4062032246261146E-3</v>
      </c>
    </row>
    <row r="78" spans="2:11">
      <c r="B78" s="86" t="s">
        <v>2113</v>
      </c>
      <c r="C78" s="87">
        <v>8404</v>
      </c>
      <c r="D78" s="88" t="s">
        <v>128</v>
      </c>
      <c r="E78" s="101">
        <v>44469</v>
      </c>
      <c r="F78" s="90">
        <v>200202.18</v>
      </c>
      <c r="G78" s="102">
        <v>112.65819999999999</v>
      </c>
      <c r="H78" s="90">
        <v>793.68993</v>
      </c>
      <c r="I78" s="91">
        <v>8.4773914042857146E-4</v>
      </c>
      <c r="J78" s="91">
        <f t="shared" si="1"/>
        <v>6.9595223720871407E-3</v>
      </c>
      <c r="K78" s="91">
        <f>H78/'סכום נכסי הקרן'!$C$42</f>
        <v>9.9632526355360337E-4</v>
      </c>
    </row>
    <row r="79" spans="2:11">
      <c r="B79" s="86" t="s">
        <v>2114</v>
      </c>
      <c r="C79" s="87">
        <v>5343</v>
      </c>
      <c r="D79" s="88" t="s">
        <v>128</v>
      </c>
      <c r="E79" s="101">
        <v>43382</v>
      </c>
      <c r="F79" s="90">
        <v>73984.44</v>
      </c>
      <c r="G79" s="102">
        <v>197.82560000000001</v>
      </c>
      <c r="H79" s="90">
        <v>515.04140000000007</v>
      </c>
      <c r="I79" s="91">
        <v>5.7839628691521653E-4</v>
      </c>
      <c r="J79" s="91">
        <f t="shared" si="1"/>
        <v>4.5161744030834334E-3</v>
      </c>
      <c r="K79" s="91">
        <f>H79/'סכום נכסי הקרן'!$C$42</f>
        <v>6.4653555399904971E-4</v>
      </c>
    </row>
    <row r="80" spans="2:11">
      <c r="B80" s="86" t="s">
        <v>2115</v>
      </c>
      <c r="C80" s="87">
        <v>5299</v>
      </c>
      <c r="D80" s="88" t="s">
        <v>128</v>
      </c>
      <c r="E80" s="101">
        <v>42831</v>
      </c>
      <c r="F80" s="90">
        <v>186876.74</v>
      </c>
      <c r="G80" s="102">
        <v>164.1687</v>
      </c>
      <c r="H80" s="90">
        <v>1079.6049800000001</v>
      </c>
      <c r="I80" s="91">
        <v>2.5219866666666667E-4</v>
      </c>
      <c r="J80" s="91">
        <f t="shared" si="1"/>
        <v>9.4665872998120192E-3</v>
      </c>
      <c r="K80" s="91">
        <f>H80/'סכום נכסי הקרן'!$C$42</f>
        <v>1.355236693291904E-3</v>
      </c>
    </row>
    <row r="81" spans="2:11">
      <c r="B81" s="86" t="s">
        <v>2116</v>
      </c>
      <c r="C81" s="123">
        <v>53431</v>
      </c>
      <c r="D81" s="88" t="s">
        <v>128</v>
      </c>
      <c r="E81" s="101">
        <v>43382</v>
      </c>
      <c r="F81" s="90">
        <v>563.14</v>
      </c>
      <c r="G81" s="102">
        <v>108.7313</v>
      </c>
      <c r="H81" s="90">
        <v>2.1547299999999998</v>
      </c>
      <c r="I81" s="91">
        <v>5.7839628691521653E-4</v>
      </c>
      <c r="J81" s="91">
        <f t="shared" si="1"/>
        <v>1.8893891775604767E-5</v>
      </c>
      <c r="K81" s="91">
        <f>H81/'סכום נכסי הקרן'!$C$42</f>
        <v>2.7048496572671088E-6</v>
      </c>
    </row>
    <row r="82" spans="2:11">
      <c r="B82" s="92"/>
      <c r="C82" s="87"/>
      <c r="D82" s="87"/>
      <c r="E82" s="87"/>
      <c r="F82" s="90"/>
      <c r="G82" s="102"/>
      <c r="H82" s="87"/>
      <c r="I82" s="87"/>
      <c r="J82" s="91"/>
      <c r="K82" s="87"/>
    </row>
    <row r="83" spans="2:11">
      <c r="B83" s="85" t="s">
        <v>192</v>
      </c>
      <c r="C83" s="80"/>
      <c r="D83" s="81"/>
      <c r="E83" s="99"/>
      <c r="F83" s="83"/>
      <c r="G83" s="100"/>
      <c r="H83" s="83">
        <f>SUM(H84:H239)</f>
        <v>92101.583223911934</v>
      </c>
      <c r="I83" s="84"/>
      <c r="J83" s="84">
        <f t="shared" si="1"/>
        <v>0.80759879232871301</v>
      </c>
      <c r="K83" s="84">
        <f>H83/'סכום נכסי הקרן'!$C$42</f>
        <v>0.1156158478403124</v>
      </c>
    </row>
    <row r="84" spans="2:11">
      <c r="B84" s="86" t="s">
        <v>2117</v>
      </c>
      <c r="C84" s="87">
        <v>7055</v>
      </c>
      <c r="D84" s="88" t="s">
        <v>128</v>
      </c>
      <c r="E84" s="101">
        <v>43914</v>
      </c>
      <c r="F84" s="90">
        <v>117613.33</v>
      </c>
      <c r="G84" s="102">
        <v>84.928600000000003</v>
      </c>
      <c r="H84" s="90">
        <v>351.50359000000003</v>
      </c>
      <c r="I84" s="91">
        <v>8.8143749999999995E-4</v>
      </c>
      <c r="J84" s="91">
        <f t="shared" si="1"/>
        <v>3.0821823561172634E-3</v>
      </c>
      <c r="K84" s="91">
        <f>H84/'סכום נכסי הקרן'!$C$42</f>
        <v>4.4124524415572184E-4</v>
      </c>
    </row>
    <row r="85" spans="2:11">
      <c r="B85" s="86" t="s">
        <v>2118</v>
      </c>
      <c r="C85" s="87">
        <v>5238</v>
      </c>
      <c r="D85" s="88" t="s">
        <v>130</v>
      </c>
      <c r="E85" s="101">
        <v>43221</v>
      </c>
      <c r="F85" s="90">
        <v>279734.2</v>
      </c>
      <c r="G85" s="102">
        <v>93.967200000000005</v>
      </c>
      <c r="H85" s="90">
        <v>986.50757999999996</v>
      </c>
      <c r="I85" s="91">
        <v>5.8286071428571429E-5</v>
      </c>
      <c r="J85" s="91">
        <f t="shared" si="1"/>
        <v>8.6502566225623457E-3</v>
      </c>
      <c r="K85" s="91">
        <f>H85/'סכום נכסי הקרן'!$C$42</f>
        <v>1.2383707887551596E-3</v>
      </c>
    </row>
    <row r="86" spans="2:11">
      <c r="B86" s="86" t="s">
        <v>2119</v>
      </c>
      <c r="C86" s="87">
        <v>7070</v>
      </c>
      <c r="D86" s="88" t="s">
        <v>130</v>
      </c>
      <c r="E86" s="101">
        <v>44075</v>
      </c>
      <c r="F86" s="90">
        <v>575378.78</v>
      </c>
      <c r="G86" s="102">
        <v>102.9534</v>
      </c>
      <c r="H86" s="90">
        <v>2223.1721899999998</v>
      </c>
      <c r="I86" s="91">
        <v>8.862130313333334E-5</v>
      </c>
      <c r="J86" s="91">
        <f t="shared" si="1"/>
        <v>1.9494031621778245E-2</v>
      </c>
      <c r="K86" s="91">
        <f>H86/'סכום נכסי הקרן'!$C$42</f>
        <v>2.7907656811606411E-3</v>
      </c>
    </row>
    <row r="87" spans="2:11">
      <c r="B87" s="86" t="s">
        <v>2120</v>
      </c>
      <c r="C87" s="87">
        <v>5339</v>
      </c>
      <c r="D87" s="88" t="s">
        <v>128</v>
      </c>
      <c r="E87" s="101">
        <v>42916</v>
      </c>
      <c r="F87" s="90">
        <v>337989.55</v>
      </c>
      <c r="G87" s="102">
        <v>76.123800000000003</v>
      </c>
      <c r="H87" s="90">
        <v>905.40523999999994</v>
      </c>
      <c r="I87" s="91">
        <v>2.5348733333333331E-4</v>
      </c>
      <c r="J87" s="91">
        <f t="shared" si="1"/>
        <v>7.9391054181384493E-3</v>
      </c>
      <c r="K87" s="91">
        <f>H87/'סכום נכסי הקרן'!$C$42</f>
        <v>1.1365623781642454E-3</v>
      </c>
    </row>
    <row r="88" spans="2:11">
      <c r="B88" s="86" t="s">
        <v>2121</v>
      </c>
      <c r="C88" s="87">
        <v>7006</v>
      </c>
      <c r="D88" s="88" t="s">
        <v>130</v>
      </c>
      <c r="E88" s="101">
        <v>43617</v>
      </c>
      <c r="F88" s="90">
        <v>143947.12</v>
      </c>
      <c r="G88" s="102">
        <v>165.8237</v>
      </c>
      <c r="H88" s="90">
        <v>895.83519999999999</v>
      </c>
      <c r="I88" s="91">
        <v>9.6338285714285711E-6</v>
      </c>
      <c r="J88" s="91">
        <f t="shared" si="1"/>
        <v>7.8551898927370269E-3</v>
      </c>
      <c r="K88" s="91">
        <f>H88/'סכום נכסי הקרן'!$C$42</f>
        <v>1.1245490310562401E-3</v>
      </c>
    </row>
    <row r="89" spans="2:11">
      <c r="B89" s="86" t="s">
        <v>2122</v>
      </c>
      <c r="C89" s="87">
        <v>8417</v>
      </c>
      <c r="D89" s="88" t="s">
        <v>130</v>
      </c>
      <c r="E89" s="101">
        <v>44713</v>
      </c>
      <c r="F89" s="90">
        <v>4434.46</v>
      </c>
      <c r="G89" s="102">
        <v>138.52539999999999</v>
      </c>
      <c r="H89" s="90">
        <v>23.054119999999998</v>
      </c>
      <c r="I89" s="91">
        <v>8.5531999999999997E-6</v>
      </c>
      <c r="J89" s="91">
        <f t="shared" si="1"/>
        <v>2.0215156806737056E-4</v>
      </c>
      <c r="K89" s="91">
        <f>H89/'סכום נכסי הקרן'!$C$42</f>
        <v>2.8940019668633564E-5</v>
      </c>
    </row>
    <row r="90" spans="2:11">
      <c r="B90" s="86" t="s">
        <v>2123</v>
      </c>
      <c r="C90" s="123">
        <v>60831</v>
      </c>
      <c r="D90" s="88" t="s">
        <v>128</v>
      </c>
      <c r="E90" s="101">
        <v>42555</v>
      </c>
      <c r="F90" s="90">
        <v>22423.35</v>
      </c>
      <c r="G90" s="102">
        <v>100</v>
      </c>
      <c r="H90" s="90">
        <v>78.907780000000002</v>
      </c>
      <c r="I90" s="91">
        <v>1.2541764705882353E-5</v>
      </c>
      <c r="J90" s="91">
        <f t="shared" si="1"/>
        <v>6.9190806067267378E-4</v>
      </c>
      <c r="K90" s="91">
        <f>H90/'סכום נכסי הקרן'!$C$42</f>
        <v>9.9053562018771937E-5</v>
      </c>
    </row>
    <row r="91" spans="2:11">
      <c r="B91" s="86" t="s">
        <v>2124</v>
      </c>
      <c r="C91" s="87">
        <v>8400</v>
      </c>
      <c r="D91" s="88" t="s">
        <v>128</v>
      </c>
      <c r="E91" s="101">
        <v>44544</v>
      </c>
      <c r="F91" s="90">
        <v>57886.740742000009</v>
      </c>
      <c r="G91" s="102">
        <v>108.035</v>
      </c>
      <c r="H91" s="90">
        <v>220.07101236600002</v>
      </c>
      <c r="I91" s="91">
        <v>1.8658527111871005E-4</v>
      </c>
      <c r="J91" s="91">
        <f t="shared" si="1"/>
        <v>1.9297071515182798E-3</v>
      </c>
      <c r="K91" s="91">
        <f>H91/'סכום נכסי הקרן'!$C$42</f>
        <v>2.7625688711467372E-4</v>
      </c>
    </row>
    <row r="92" spans="2:11">
      <c r="B92" s="86" t="s">
        <v>2125</v>
      </c>
      <c r="C92" s="87">
        <v>8843</v>
      </c>
      <c r="D92" s="88" t="s">
        <v>128</v>
      </c>
      <c r="E92" s="101">
        <v>44562</v>
      </c>
      <c r="F92" s="90">
        <v>21295.518728999999</v>
      </c>
      <c r="G92" s="102">
        <v>100.09739999999999</v>
      </c>
      <c r="H92" s="90">
        <v>75.011921002999998</v>
      </c>
      <c r="I92" s="91">
        <v>4.4515862113500702E-5</v>
      </c>
      <c r="J92" s="91">
        <f t="shared" si="1"/>
        <v>6.5774696472917541E-4</v>
      </c>
      <c r="K92" s="91">
        <f>H92/'סכום נכסי הקרן'!$C$42</f>
        <v>9.4163059323401077E-5</v>
      </c>
    </row>
    <row r="93" spans="2:11">
      <c r="B93" s="86" t="s">
        <v>2126</v>
      </c>
      <c r="C93" s="87">
        <v>5291</v>
      </c>
      <c r="D93" s="88" t="s">
        <v>128</v>
      </c>
      <c r="E93" s="101">
        <v>42787</v>
      </c>
      <c r="F93" s="90">
        <v>221967.88</v>
      </c>
      <c r="G93" s="102">
        <v>67.347099999999998</v>
      </c>
      <c r="H93" s="90">
        <v>526.05154000000005</v>
      </c>
      <c r="I93" s="91">
        <v>8.3683698398074119E-5</v>
      </c>
      <c r="J93" s="91">
        <f t="shared" si="1"/>
        <v>4.612717540086333E-3</v>
      </c>
      <c r="K93" s="91">
        <f>H93/'סכום נכסי הקרן'!$C$42</f>
        <v>6.6035667005788902E-4</v>
      </c>
    </row>
    <row r="94" spans="2:11">
      <c r="B94" s="86" t="s">
        <v>2127</v>
      </c>
      <c r="C94" s="87">
        <v>5281</v>
      </c>
      <c r="D94" s="88" t="s">
        <v>128</v>
      </c>
      <c r="E94" s="101">
        <v>42603</v>
      </c>
      <c r="F94" s="90">
        <v>259905.97</v>
      </c>
      <c r="G94" s="102">
        <v>36.251399999999997</v>
      </c>
      <c r="H94" s="90">
        <v>331.55859999999996</v>
      </c>
      <c r="I94" s="91">
        <v>7.8240667647058823E-5</v>
      </c>
      <c r="J94" s="91">
        <f t="shared" si="1"/>
        <v>2.907293399020309E-3</v>
      </c>
      <c r="K94" s="91">
        <f>H94/'סכום נכסי הקרן'!$C$42</f>
        <v>4.1620814003330461E-4</v>
      </c>
    </row>
    <row r="95" spans="2:11">
      <c r="B95" s="86" t="s">
        <v>2128</v>
      </c>
      <c r="C95" s="87">
        <v>5302</v>
      </c>
      <c r="D95" s="88" t="s">
        <v>128</v>
      </c>
      <c r="E95" s="101">
        <v>42948</v>
      </c>
      <c r="F95" s="90">
        <v>223525.22</v>
      </c>
      <c r="G95" s="102">
        <v>103.0787</v>
      </c>
      <c r="H95" s="90">
        <v>810.80187999999998</v>
      </c>
      <c r="I95" s="91">
        <v>1.1419918297872341E-5</v>
      </c>
      <c r="J95" s="91">
        <f t="shared" si="1"/>
        <v>7.1095696315440372E-3</v>
      </c>
      <c r="K95" s="91">
        <f>H95/'סכום נכסי הקרן'!$C$42</f>
        <v>1.017806030096359E-3</v>
      </c>
    </row>
    <row r="96" spans="2:11">
      <c r="B96" s="86" t="s">
        <v>2129</v>
      </c>
      <c r="C96" s="87">
        <v>7025</v>
      </c>
      <c r="D96" s="88" t="s">
        <v>128</v>
      </c>
      <c r="E96" s="101">
        <v>43556</v>
      </c>
      <c r="F96" s="90">
        <v>212547.46</v>
      </c>
      <c r="G96" s="102">
        <v>115.52630000000001</v>
      </c>
      <c r="H96" s="90">
        <v>864.08418000000006</v>
      </c>
      <c r="I96" s="91">
        <v>9.8530370370370366E-5</v>
      </c>
      <c r="J96" s="91">
        <f t="shared" si="1"/>
        <v>7.5767789848065377E-3</v>
      </c>
      <c r="K96" s="91">
        <f>H96/'סכום נכסי הקרן'!$C$42</f>
        <v>1.0846917238461111E-3</v>
      </c>
    </row>
    <row r="97" spans="2:11">
      <c r="B97" s="86" t="s">
        <v>2130</v>
      </c>
      <c r="C97" s="87">
        <v>9386</v>
      </c>
      <c r="D97" s="88" t="s">
        <v>128</v>
      </c>
      <c r="E97" s="101">
        <v>44896</v>
      </c>
      <c r="F97" s="90">
        <v>6411.23</v>
      </c>
      <c r="G97" s="102">
        <v>100</v>
      </c>
      <c r="H97" s="90">
        <v>22.561119999999999</v>
      </c>
      <c r="I97" s="91">
        <v>1.9195438284109873E-4</v>
      </c>
      <c r="J97" s="91">
        <f t="shared" si="1"/>
        <v>1.9782866513040251E-4</v>
      </c>
      <c r="K97" s="91">
        <f>H97/'סכום נכסי הקרן'!$C$42</f>
        <v>2.8321152858855689E-5</v>
      </c>
    </row>
    <row r="98" spans="2:11">
      <c r="B98" s="86" t="s">
        <v>2131</v>
      </c>
      <c r="C98" s="87">
        <v>7045</v>
      </c>
      <c r="D98" s="88" t="s">
        <v>130</v>
      </c>
      <c r="E98" s="101">
        <v>43909</v>
      </c>
      <c r="F98" s="90">
        <v>456650.06</v>
      </c>
      <c r="G98" s="102">
        <v>97.799700000000001</v>
      </c>
      <c r="H98" s="90">
        <v>1676.0987700000001</v>
      </c>
      <c r="I98" s="91">
        <v>1.6642396999999999E-4</v>
      </c>
      <c r="J98" s="91">
        <f t="shared" si="1"/>
        <v>1.4696982343775911E-2</v>
      </c>
      <c r="K98" s="91">
        <f>H98/'סכום נכסי הקרן'!$C$42</f>
        <v>2.1040200784229689E-3</v>
      </c>
    </row>
    <row r="99" spans="2:11">
      <c r="B99" s="86" t="s">
        <v>2132</v>
      </c>
      <c r="C99" s="87">
        <v>7086</v>
      </c>
      <c r="D99" s="88" t="s">
        <v>128</v>
      </c>
      <c r="E99" s="101">
        <v>44160</v>
      </c>
      <c r="F99" s="90">
        <v>286533.53999999998</v>
      </c>
      <c r="G99" s="102">
        <v>97.109499999999997</v>
      </c>
      <c r="H99" s="90">
        <v>979.16629</v>
      </c>
      <c r="I99" s="91">
        <v>1.1963875999999999E-4</v>
      </c>
      <c r="J99" s="91">
        <f t="shared" si="1"/>
        <v>8.5858840381766773E-3</v>
      </c>
      <c r="K99" s="91">
        <f>H99/'סכום נכסי הקרן'!$C$42</f>
        <v>1.2291552091974432E-3</v>
      </c>
    </row>
    <row r="100" spans="2:11">
      <c r="B100" s="86" t="s">
        <v>2133</v>
      </c>
      <c r="C100" s="123">
        <v>87952</v>
      </c>
      <c r="D100" s="88" t="s">
        <v>130</v>
      </c>
      <c r="E100" s="101">
        <v>44819</v>
      </c>
      <c r="F100" s="90">
        <v>9095.56</v>
      </c>
      <c r="G100" s="102">
        <v>100</v>
      </c>
      <c r="H100" s="90">
        <v>34.135629999999999</v>
      </c>
      <c r="I100" s="91">
        <v>2.2168589184701036E-5</v>
      </c>
      <c r="J100" s="91">
        <f t="shared" si="1"/>
        <v>2.9932051761106377E-4</v>
      </c>
      <c r="K100" s="91">
        <f>H100/'סכום נכסי הקרן'!$C$42</f>
        <v>4.2850727054478679E-5</v>
      </c>
    </row>
    <row r="101" spans="2:11">
      <c r="B101" s="86" t="s">
        <v>2134</v>
      </c>
      <c r="C101" s="87">
        <v>8318</v>
      </c>
      <c r="D101" s="88" t="s">
        <v>130</v>
      </c>
      <c r="E101" s="101">
        <v>44256</v>
      </c>
      <c r="F101" s="90">
        <v>42679.040000000001</v>
      </c>
      <c r="G101" s="102">
        <v>96.082700000000003</v>
      </c>
      <c r="H101" s="90">
        <v>153.89991000000001</v>
      </c>
      <c r="I101" s="91">
        <v>1.6923076923076923E-4</v>
      </c>
      <c r="J101" s="91">
        <f t="shared" si="1"/>
        <v>1.3494814866898935E-3</v>
      </c>
      <c r="K101" s="91">
        <f>H101/'סכום נכסי הקרן'!$C$42</f>
        <v>1.9319177753915291E-4</v>
      </c>
    </row>
    <row r="102" spans="2:11">
      <c r="B102" s="86" t="s">
        <v>2135</v>
      </c>
      <c r="C102" s="87">
        <v>6650</v>
      </c>
      <c r="D102" s="88" t="s">
        <v>130</v>
      </c>
      <c r="E102" s="101">
        <v>43466</v>
      </c>
      <c r="F102" s="90">
        <v>382061.43</v>
      </c>
      <c r="G102" s="102">
        <v>133.43350000000001</v>
      </c>
      <c r="H102" s="90">
        <v>1913.2716599999999</v>
      </c>
      <c r="I102" s="91">
        <v>1.125E-4</v>
      </c>
      <c r="J102" s="91">
        <f t="shared" si="1"/>
        <v>1.6776648434547105E-2</v>
      </c>
      <c r="K102" s="91">
        <f>H102/'סכום נכסי הקרן'!$C$42</f>
        <v>2.4017450881594783E-3</v>
      </c>
    </row>
    <row r="103" spans="2:11">
      <c r="B103" s="86" t="s">
        <v>2136</v>
      </c>
      <c r="C103" s="87">
        <v>7035</v>
      </c>
      <c r="D103" s="88" t="s">
        <v>130</v>
      </c>
      <c r="E103" s="101">
        <v>43847</v>
      </c>
      <c r="F103" s="90">
        <v>80150.28</v>
      </c>
      <c r="G103" s="102">
        <v>150.96969999999999</v>
      </c>
      <c r="H103" s="90">
        <v>454.12290999999999</v>
      </c>
      <c r="I103" s="91">
        <v>2.003757E-4</v>
      </c>
      <c r="J103" s="91">
        <f t="shared" si="1"/>
        <v>3.9820066153823004E-3</v>
      </c>
      <c r="K103" s="91">
        <f>H103/'סכום נכסי הקרן'!$C$42</f>
        <v>5.7006409038285182E-4</v>
      </c>
    </row>
    <row r="104" spans="2:11">
      <c r="B104" s="86" t="s">
        <v>2137</v>
      </c>
      <c r="C104" s="87">
        <v>7040</v>
      </c>
      <c r="D104" s="88" t="s">
        <v>130</v>
      </c>
      <c r="E104" s="101">
        <v>43891</v>
      </c>
      <c r="F104" s="90">
        <v>24418.84</v>
      </c>
      <c r="G104" s="102">
        <v>134.35130000000001</v>
      </c>
      <c r="H104" s="90">
        <v>123.12478</v>
      </c>
      <c r="I104" s="91">
        <v>7.6308875000000002E-5</v>
      </c>
      <c r="J104" s="91">
        <f t="shared" si="1"/>
        <v>1.0796277344331524E-3</v>
      </c>
      <c r="K104" s="91">
        <f>H104/'סכום נכסי הקרן'!$C$42</f>
        <v>1.5455951278540151E-4</v>
      </c>
    </row>
    <row r="105" spans="2:11">
      <c r="B105" s="86" t="s">
        <v>2138</v>
      </c>
      <c r="C105" s="123">
        <v>84032</v>
      </c>
      <c r="D105" s="88" t="s">
        <v>128</v>
      </c>
      <c r="E105" s="101">
        <v>44314</v>
      </c>
      <c r="F105" s="90">
        <v>54908.32</v>
      </c>
      <c r="G105" s="102">
        <v>100</v>
      </c>
      <c r="H105" s="90">
        <v>193.22238000000002</v>
      </c>
      <c r="I105" s="91">
        <v>8.2986333569484889E-4</v>
      </c>
      <c r="J105" s="91">
        <f t="shared" si="1"/>
        <v>1.6942831521094427E-3</v>
      </c>
      <c r="K105" s="91">
        <f>H105/'סכום נכסי הקרן'!$C$42</f>
        <v>2.4255358598030156E-4</v>
      </c>
    </row>
    <row r="106" spans="2:11">
      <c r="B106" s="86" t="s">
        <v>2139</v>
      </c>
      <c r="C106" s="87">
        <v>8314</v>
      </c>
      <c r="D106" s="88" t="s">
        <v>128</v>
      </c>
      <c r="E106" s="101">
        <v>44264</v>
      </c>
      <c r="F106" s="90">
        <v>40864.699999999997</v>
      </c>
      <c r="G106" s="102">
        <v>100.64239999999999</v>
      </c>
      <c r="H106" s="90">
        <v>144.72665000000001</v>
      </c>
      <c r="I106" s="91">
        <v>1.7470571946666668E-4</v>
      </c>
      <c r="J106" s="91">
        <f t="shared" si="1"/>
        <v>1.269045152824637E-3</v>
      </c>
      <c r="K106" s="91">
        <f>H106/'סכום נכסי הקרן'!$C$42</f>
        <v>1.8167651151184457E-4</v>
      </c>
    </row>
    <row r="107" spans="2:11">
      <c r="B107" s="86" t="s">
        <v>2140</v>
      </c>
      <c r="C107" s="123">
        <v>84035</v>
      </c>
      <c r="D107" s="88" t="s">
        <v>128</v>
      </c>
      <c r="E107" s="101">
        <v>44314</v>
      </c>
      <c r="F107" s="90">
        <v>29973.42</v>
      </c>
      <c r="G107" s="102">
        <v>100</v>
      </c>
      <c r="H107" s="90">
        <v>105.47646</v>
      </c>
      <c r="I107" s="91">
        <v>4.7717141802453814E-4</v>
      </c>
      <c r="J107" s="91">
        <f t="shared" si="1"/>
        <v>9.2487727934075512E-4</v>
      </c>
      <c r="K107" s="91">
        <f>H107/'סכום נכסי הקרן'!$C$42</f>
        <v>1.3240543672791855E-4</v>
      </c>
    </row>
    <row r="108" spans="2:11">
      <c r="B108" s="86" t="s">
        <v>2141</v>
      </c>
      <c r="C108" s="87">
        <v>7032</v>
      </c>
      <c r="D108" s="88" t="s">
        <v>128</v>
      </c>
      <c r="E108" s="101">
        <v>43853</v>
      </c>
      <c r="F108" s="90">
        <v>61110</v>
      </c>
      <c r="G108" s="102">
        <v>80.963899999999995</v>
      </c>
      <c r="H108" s="90">
        <v>174.1097</v>
      </c>
      <c r="I108" s="91">
        <v>1.1192307692307692E-4</v>
      </c>
      <c r="J108" s="91">
        <f t="shared" si="1"/>
        <v>1.5266923600093811E-3</v>
      </c>
      <c r="K108" s="91">
        <f>H108/'סכום נכסי הקרן'!$C$42</f>
        <v>2.1856128720158869E-4</v>
      </c>
    </row>
    <row r="109" spans="2:11">
      <c r="B109" s="86" t="s">
        <v>2142</v>
      </c>
      <c r="C109" s="87">
        <v>8337</v>
      </c>
      <c r="D109" s="88" t="s">
        <v>128</v>
      </c>
      <c r="E109" s="101">
        <v>44470</v>
      </c>
      <c r="F109" s="90">
        <v>51268.879972000002</v>
      </c>
      <c r="G109" s="102">
        <v>123.79989999999999</v>
      </c>
      <c r="H109" s="90">
        <v>223.35382313899999</v>
      </c>
      <c r="I109" s="91">
        <v>9.9574511322914747E-5</v>
      </c>
      <c r="J109" s="91">
        <f t="shared" si="1"/>
        <v>1.9584926937740847E-3</v>
      </c>
      <c r="K109" s="91">
        <f>H109/'סכום נכסי הקרן'!$C$42</f>
        <v>2.8037782551262695E-4</v>
      </c>
    </row>
    <row r="110" spans="2:11">
      <c r="B110" s="86" t="s">
        <v>2143</v>
      </c>
      <c r="C110" s="87">
        <v>8111</v>
      </c>
      <c r="D110" s="88" t="s">
        <v>128</v>
      </c>
      <c r="E110" s="101">
        <v>44377</v>
      </c>
      <c r="F110" s="90">
        <v>53009</v>
      </c>
      <c r="G110" s="102">
        <v>100.12690000000001</v>
      </c>
      <c r="H110" s="90">
        <v>186.77539000000002</v>
      </c>
      <c r="I110" s="91">
        <v>5.1716097560975612E-5</v>
      </c>
      <c r="J110" s="91">
        <f t="shared" si="1"/>
        <v>1.6377522961143036E-3</v>
      </c>
      <c r="K110" s="91">
        <f>H110/'סכום נכסי הקרן'!$C$42</f>
        <v>2.3446062830490626E-4</v>
      </c>
    </row>
    <row r="111" spans="2:11">
      <c r="B111" s="86" t="s">
        <v>2144</v>
      </c>
      <c r="C111" s="87">
        <v>9237</v>
      </c>
      <c r="D111" s="88" t="s">
        <v>128</v>
      </c>
      <c r="E111" s="101">
        <v>44712</v>
      </c>
      <c r="F111" s="90">
        <v>59256.49</v>
      </c>
      <c r="G111" s="102">
        <v>98.955399999999997</v>
      </c>
      <c r="H111" s="90">
        <v>206.34536</v>
      </c>
      <c r="I111" s="91">
        <v>4.3553246753246756E-5</v>
      </c>
      <c r="J111" s="91">
        <f t="shared" si="1"/>
        <v>1.8093528656667913E-3</v>
      </c>
      <c r="K111" s="91">
        <f>H111/'סכום נכסי הקרן'!$C$42</f>
        <v>2.5902696684719582E-4</v>
      </c>
    </row>
    <row r="112" spans="2:11">
      <c r="B112" s="86" t="s">
        <v>2145</v>
      </c>
      <c r="C112" s="87">
        <v>6648</v>
      </c>
      <c r="D112" s="88" t="s">
        <v>128</v>
      </c>
      <c r="E112" s="101">
        <v>43466</v>
      </c>
      <c r="F112" s="90">
        <v>416670.9</v>
      </c>
      <c r="G112" s="102">
        <v>117.6467</v>
      </c>
      <c r="H112" s="90">
        <v>1725.0122900000001</v>
      </c>
      <c r="I112" s="91">
        <v>6.7485857142857148E-5</v>
      </c>
      <c r="J112" s="91">
        <f t="shared" si="1"/>
        <v>1.5125883762164238E-2</v>
      </c>
      <c r="K112" s="91">
        <f>H112/'סכום נכסי הקרן'!$C$42</f>
        <v>2.1654216079917445E-3</v>
      </c>
    </row>
    <row r="113" spans="2:11">
      <c r="B113" s="86" t="s">
        <v>2146</v>
      </c>
      <c r="C113" s="87">
        <v>6665</v>
      </c>
      <c r="D113" s="88" t="s">
        <v>128</v>
      </c>
      <c r="E113" s="101">
        <v>43586</v>
      </c>
      <c r="F113" s="90">
        <v>58729.31</v>
      </c>
      <c r="G113" s="102">
        <v>204.38380000000001</v>
      </c>
      <c r="H113" s="90">
        <v>422.39683000000002</v>
      </c>
      <c r="I113" s="91">
        <v>1.4940037950664136E-4</v>
      </c>
      <c r="J113" s="91">
        <f t="shared" si="1"/>
        <v>3.7038143954827405E-3</v>
      </c>
      <c r="K113" s="91">
        <f>H113/'סכום נכסי הקרן'!$C$42</f>
        <v>5.302380905525116E-4</v>
      </c>
    </row>
    <row r="114" spans="2:11">
      <c r="B114" s="86" t="s">
        <v>2147</v>
      </c>
      <c r="C114" s="87">
        <v>7016</v>
      </c>
      <c r="D114" s="88" t="s">
        <v>128</v>
      </c>
      <c r="E114" s="101">
        <v>43627</v>
      </c>
      <c r="F114" s="90">
        <v>56027.13</v>
      </c>
      <c r="G114" s="102">
        <v>81.7239</v>
      </c>
      <c r="H114" s="90">
        <v>161.12639000000001</v>
      </c>
      <c r="I114" s="91">
        <v>2.8500828054298642E-4</v>
      </c>
      <c r="J114" s="91">
        <f t="shared" si="1"/>
        <v>1.4128473520366295E-3</v>
      </c>
      <c r="K114" s="91">
        <f>H114/'סכום נכסי הקרן'!$C$42</f>
        <v>2.0226323519335909E-4</v>
      </c>
    </row>
    <row r="115" spans="2:11">
      <c r="B115" s="86" t="s">
        <v>2148</v>
      </c>
      <c r="C115" s="87">
        <v>7042</v>
      </c>
      <c r="D115" s="88" t="s">
        <v>128</v>
      </c>
      <c r="E115" s="101">
        <v>43558</v>
      </c>
      <c r="F115" s="90">
        <v>64783.39</v>
      </c>
      <c r="G115" s="102">
        <v>102.0005</v>
      </c>
      <c r="H115" s="90">
        <v>232.53334000000001</v>
      </c>
      <c r="I115" s="91">
        <v>3.3394698340236952E-4</v>
      </c>
      <c r="J115" s="91">
        <f t="shared" si="1"/>
        <v>2.0389838913366905E-3</v>
      </c>
      <c r="K115" s="91">
        <f>H115/'סכום נכסי הקרן'!$C$42</f>
        <v>2.9190094582716913E-4</v>
      </c>
    </row>
    <row r="116" spans="2:11">
      <c r="B116" s="86" t="s">
        <v>2149</v>
      </c>
      <c r="C116" s="87">
        <v>7057</v>
      </c>
      <c r="D116" s="88" t="s">
        <v>128</v>
      </c>
      <c r="E116" s="101">
        <v>43917</v>
      </c>
      <c r="F116" s="90">
        <v>10498.88</v>
      </c>
      <c r="G116" s="102">
        <v>113.1194</v>
      </c>
      <c r="H116" s="90">
        <v>41.7926</v>
      </c>
      <c r="I116" s="91">
        <v>1.860792588235294E-3</v>
      </c>
      <c r="J116" s="91">
        <f t="shared" si="1"/>
        <v>3.6646116284691808E-4</v>
      </c>
      <c r="K116" s="91">
        <f>H116/'סכום נכסי הקרן'!$C$42</f>
        <v>5.2462582219721911E-5</v>
      </c>
    </row>
    <row r="117" spans="2:11">
      <c r="B117" s="86" t="s">
        <v>2150</v>
      </c>
      <c r="C117" s="123">
        <v>87954</v>
      </c>
      <c r="D117" s="88" t="s">
        <v>130</v>
      </c>
      <c r="E117" s="101">
        <v>44837</v>
      </c>
      <c r="F117" s="90">
        <v>19012.45</v>
      </c>
      <c r="G117" s="102">
        <v>100</v>
      </c>
      <c r="H117" s="90">
        <v>71.353740000000002</v>
      </c>
      <c r="I117" s="91">
        <v>4.9918598417438126E-5</v>
      </c>
      <c r="J117" s="91">
        <f t="shared" si="1"/>
        <v>6.2566996391410568E-4</v>
      </c>
      <c r="K117" s="91">
        <f>H117/'סכום נכסי הקרן'!$C$42</f>
        <v>8.9570915698823717E-5</v>
      </c>
    </row>
    <row r="118" spans="2:11">
      <c r="B118" s="86" t="s">
        <v>2151</v>
      </c>
      <c r="C118" s="123">
        <v>87953</v>
      </c>
      <c r="D118" s="88" t="s">
        <v>130</v>
      </c>
      <c r="E118" s="101">
        <v>44792</v>
      </c>
      <c r="F118" s="90">
        <v>25704.84</v>
      </c>
      <c r="G118" s="102">
        <v>100</v>
      </c>
      <c r="H118" s="90">
        <v>96.470249999999993</v>
      </c>
      <c r="I118" s="91">
        <v>7.6561932725158164E-5</v>
      </c>
      <c r="J118" s="91">
        <f t="shared" si="1"/>
        <v>8.4590573439156447E-4</v>
      </c>
      <c r="K118" s="91">
        <f>H118/'סכום נכסי הקרן'!$C$42</f>
        <v>1.2109986989041426E-4</v>
      </c>
    </row>
    <row r="119" spans="2:11">
      <c r="B119" s="86" t="s">
        <v>2152</v>
      </c>
      <c r="C119" s="87">
        <v>5237</v>
      </c>
      <c r="D119" s="88" t="s">
        <v>128</v>
      </c>
      <c r="E119" s="101">
        <v>43007</v>
      </c>
      <c r="F119" s="90">
        <v>505299.81</v>
      </c>
      <c r="G119" s="102">
        <v>40.684100000000001</v>
      </c>
      <c r="H119" s="90">
        <v>723.42433999999992</v>
      </c>
      <c r="I119" s="91">
        <v>3.1703313125E-4</v>
      </c>
      <c r="J119" s="91">
        <f t="shared" si="1"/>
        <v>6.3433939230429365E-3</v>
      </c>
      <c r="K119" s="91">
        <f>H119/'סכום נכסי הקרן'!$C$42</f>
        <v>9.0812031117944452E-4</v>
      </c>
    </row>
    <row r="120" spans="2:11">
      <c r="B120" s="86" t="s">
        <v>2153</v>
      </c>
      <c r="C120" s="123">
        <v>87342</v>
      </c>
      <c r="D120" s="88" t="s">
        <v>128</v>
      </c>
      <c r="E120" s="101">
        <v>44421</v>
      </c>
      <c r="F120" s="90">
        <v>12427.33</v>
      </c>
      <c r="G120" s="102">
        <v>100</v>
      </c>
      <c r="H120" s="90">
        <v>43.731790000000004</v>
      </c>
      <c r="I120" s="91">
        <v>6.7003647425346768E-5</v>
      </c>
      <c r="J120" s="91">
        <f t="shared" si="1"/>
        <v>3.8346507795105413E-4</v>
      </c>
      <c r="K120" s="91">
        <f>H120/'סכום נכסי הקרן'!$C$42</f>
        <v>5.4896862805630962E-5</v>
      </c>
    </row>
    <row r="121" spans="2:11">
      <c r="B121" s="86" t="s">
        <v>2154</v>
      </c>
      <c r="C121" s="87">
        <v>8409</v>
      </c>
      <c r="D121" s="88" t="s">
        <v>131</v>
      </c>
      <c r="E121" s="101">
        <v>44644</v>
      </c>
      <c r="F121" s="90">
        <v>210622.91797099999</v>
      </c>
      <c r="G121" s="102">
        <v>101.9517</v>
      </c>
      <c r="H121" s="90">
        <v>909.95529591800005</v>
      </c>
      <c r="I121" s="91">
        <v>3.7685254815108366E-4</v>
      </c>
      <c r="J121" s="91">
        <f t="shared" si="1"/>
        <v>7.9790028828266666E-3</v>
      </c>
      <c r="K121" s="91">
        <f>H121/'סכום נכסי הקרן'!$C$42</f>
        <v>1.1422740994427112E-3</v>
      </c>
    </row>
    <row r="122" spans="2:11">
      <c r="B122" s="86" t="s">
        <v>2155</v>
      </c>
      <c r="C122" s="87">
        <v>8329</v>
      </c>
      <c r="D122" s="88" t="s">
        <v>128</v>
      </c>
      <c r="E122" s="101">
        <v>43810</v>
      </c>
      <c r="F122" s="90">
        <v>205102.66</v>
      </c>
      <c r="G122" s="102">
        <v>109.2992</v>
      </c>
      <c r="H122" s="90">
        <v>788.87383</v>
      </c>
      <c r="I122" s="91">
        <v>2.5126672057142856E-5</v>
      </c>
      <c r="J122" s="91">
        <f t="shared" si="1"/>
        <v>6.917292082361518E-3</v>
      </c>
      <c r="K122" s="91">
        <f>H122/'סכום נכסי הקרן'!$C$42</f>
        <v>9.9027957502911823E-4</v>
      </c>
    </row>
    <row r="123" spans="2:11">
      <c r="B123" s="86" t="s">
        <v>2156</v>
      </c>
      <c r="C123" s="87">
        <v>5290</v>
      </c>
      <c r="D123" s="88" t="s">
        <v>128</v>
      </c>
      <c r="E123" s="101">
        <v>42359</v>
      </c>
      <c r="F123" s="90">
        <v>266597.75</v>
      </c>
      <c r="G123" s="102">
        <v>57.8476</v>
      </c>
      <c r="H123" s="90">
        <v>542.70157999999992</v>
      </c>
      <c r="I123" s="91">
        <v>5.638469308931012E-5</v>
      </c>
      <c r="J123" s="91">
        <f t="shared" si="1"/>
        <v>4.758714511316829E-3</v>
      </c>
      <c r="K123" s="91">
        <f>H123/'סכום נכסי הקרן'!$C$42</f>
        <v>6.812575973144285E-4</v>
      </c>
    </row>
    <row r="124" spans="2:11">
      <c r="B124" s="86" t="s">
        <v>2157</v>
      </c>
      <c r="C124" s="87">
        <v>8278</v>
      </c>
      <c r="D124" s="88" t="s">
        <v>128</v>
      </c>
      <c r="E124" s="101">
        <v>44256</v>
      </c>
      <c r="F124" s="90">
        <v>43244.59</v>
      </c>
      <c r="G124" s="102">
        <v>106.9448</v>
      </c>
      <c r="H124" s="90">
        <v>162.74615</v>
      </c>
      <c r="I124" s="91">
        <v>1.729793644E-4</v>
      </c>
      <c r="J124" s="91">
        <f t="shared" si="1"/>
        <v>1.4270503241688472E-3</v>
      </c>
      <c r="K124" s="91">
        <f>H124/'סכום נכסי הקרן'!$C$42</f>
        <v>2.0429653276700168E-4</v>
      </c>
    </row>
    <row r="125" spans="2:11">
      <c r="B125" s="86" t="s">
        <v>2158</v>
      </c>
      <c r="C125" s="87">
        <v>8413</v>
      </c>
      <c r="D125" s="88" t="s">
        <v>130</v>
      </c>
      <c r="E125" s="101">
        <v>44661</v>
      </c>
      <c r="F125" s="90">
        <v>14099.55</v>
      </c>
      <c r="G125" s="102">
        <v>147.36240000000001</v>
      </c>
      <c r="H125" s="90">
        <v>77.977729999999994</v>
      </c>
      <c r="I125" s="91">
        <v>9.3510000000000004E-5</v>
      </c>
      <c r="J125" s="91">
        <f t="shared" si="1"/>
        <v>6.8375285605497163E-4</v>
      </c>
      <c r="K125" s="91">
        <f>H125/'סכום נכסי הקרן'!$C$42</f>
        <v>9.7886062877932344E-5</v>
      </c>
    </row>
    <row r="126" spans="2:11">
      <c r="B126" s="86" t="s">
        <v>2159</v>
      </c>
      <c r="C126" s="87">
        <v>7053</v>
      </c>
      <c r="D126" s="88" t="s">
        <v>135</v>
      </c>
      <c r="E126" s="101">
        <v>43096</v>
      </c>
      <c r="F126" s="90">
        <v>2859401.87</v>
      </c>
      <c r="G126" s="102">
        <v>50.495600000000003</v>
      </c>
      <c r="H126" s="90">
        <v>728.72226000000001</v>
      </c>
      <c r="I126" s="91">
        <v>1.5059596770962037E-4</v>
      </c>
      <c r="J126" s="91">
        <f t="shared" si="1"/>
        <v>6.389849083139938E-3</v>
      </c>
      <c r="K126" s="91">
        <f>H126/'סכום נכסי הקרן'!$C$42</f>
        <v>9.1477083217104385E-4</v>
      </c>
    </row>
    <row r="127" spans="2:11">
      <c r="B127" s="86" t="s">
        <v>2160</v>
      </c>
      <c r="C127" s="87">
        <v>8281</v>
      </c>
      <c r="D127" s="88" t="s">
        <v>130</v>
      </c>
      <c r="E127" s="101">
        <v>44302</v>
      </c>
      <c r="F127" s="90">
        <v>189230.54</v>
      </c>
      <c r="G127" s="102">
        <v>159.63059999999999</v>
      </c>
      <c r="H127" s="90">
        <v>1133.66814</v>
      </c>
      <c r="I127" s="91">
        <v>9.7230229999999991E-5</v>
      </c>
      <c r="J127" s="91">
        <f t="shared" si="1"/>
        <v>9.9406436753612538E-3</v>
      </c>
      <c r="K127" s="91">
        <f>H127/'סכום נכסי הקרן'!$C$42</f>
        <v>1.4231026067923317E-3</v>
      </c>
    </row>
    <row r="128" spans="2:11">
      <c r="B128" s="86" t="s">
        <v>2161</v>
      </c>
      <c r="C128" s="87">
        <v>8327</v>
      </c>
      <c r="D128" s="88" t="s">
        <v>128</v>
      </c>
      <c r="E128" s="101">
        <v>44427</v>
      </c>
      <c r="F128" s="90">
        <v>35960.339999999997</v>
      </c>
      <c r="G128" s="102">
        <v>171.32490000000001</v>
      </c>
      <c r="H128" s="90">
        <v>216.80214999999998</v>
      </c>
      <c r="I128" s="91">
        <v>2.1794143999999998E-4</v>
      </c>
      <c r="J128" s="91">
        <f t="shared" si="1"/>
        <v>1.9010439167869899E-3</v>
      </c>
      <c r="K128" s="91">
        <f>H128/'סכום נכסי הקרן'!$C$42</f>
        <v>2.7215345826264655E-4</v>
      </c>
    </row>
    <row r="129" spans="2:11">
      <c r="B129" s="86" t="s">
        <v>2162</v>
      </c>
      <c r="C129" s="87">
        <v>5332</v>
      </c>
      <c r="D129" s="88" t="s">
        <v>128</v>
      </c>
      <c r="E129" s="101">
        <v>43318</v>
      </c>
      <c r="F129" s="90">
        <v>185086.17</v>
      </c>
      <c r="G129" s="102">
        <v>105.5604</v>
      </c>
      <c r="H129" s="90">
        <v>687.53412000000003</v>
      </c>
      <c r="I129" s="91">
        <v>8.9310633333333325E-5</v>
      </c>
      <c r="J129" s="91">
        <f t="shared" si="1"/>
        <v>6.0286881675735071E-3</v>
      </c>
      <c r="K129" s="91">
        <f>H129/'סכום נכסי הקרן'!$C$42</f>
        <v>8.6306703338304266E-4</v>
      </c>
    </row>
    <row r="130" spans="2:11">
      <c r="B130" s="86" t="s">
        <v>2163</v>
      </c>
      <c r="C130" s="87">
        <v>5294</v>
      </c>
      <c r="D130" s="88" t="s">
        <v>131</v>
      </c>
      <c r="E130" s="101">
        <v>42646</v>
      </c>
      <c r="F130" s="90">
        <v>228776.08</v>
      </c>
      <c r="G130" s="102">
        <v>51.252400000000002</v>
      </c>
      <c r="H130" s="90">
        <v>496.87228999999996</v>
      </c>
      <c r="I130" s="91">
        <v>3.8129344999999999E-4</v>
      </c>
      <c r="J130" s="91">
        <f t="shared" si="1"/>
        <v>4.3568573666106225E-3</v>
      </c>
      <c r="K130" s="91">
        <f>H130/'סכום נכסי הקרן'!$C$42</f>
        <v>6.2372772612439772E-4</v>
      </c>
    </row>
    <row r="131" spans="2:11">
      <c r="B131" s="86" t="s">
        <v>2164</v>
      </c>
      <c r="C131" s="87">
        <v>8323</v>
      </c>
      <c r="D131" s="88" t="s">
        <v>128</v>
      </c>
      <c r="E131" s="101">
        <v>44406</v>
      </c>
      <c r="F131" s="90">
        <v>327415.09999999998</v>
      </c>
      <c r="G131" s="102">
        <v>96.047300000000007</v>
      </c>
      <c r="H131" s="90">
        <v>1106.63175</v>
      </c>
      <c r="I131" s="91">
        <v>2.1686322407665505E-5</v>
      </c>
      <c r="J131" s="91">
        <f t="shared" si="1"/>
        <v>9.7035733107851616E-3</v>
      </c>
      <c r="K131" s="91">
        <f>H131/'סכום נכסי הקרן'!$C$42</f>
        <v>1.3891636120109717E-3</v>
      </c>
    </row>
    <row r="132" spans="2:11">
      <c r="B132" s="86" t="s">
        <v>2165</v>
      </c>
      <c r="C132" s="87">
        <v>7060</v>
      </c>
      <c r="D132" s="88" t="s">
        <v>130</v>
      </c>
      <c r="E132" s="101">
        <v>44197</v>
      </c>
      <c r="F132" s="90">
        <v>241011.1</v>
      </c>
      <c r="G132" s="102">
        <v>115.27070000000001</v>
      </c>
      <c r="H132" s="90">
        <v>1042.6403700000001</v>
      </c>
      <c r="I132" s="91">
        <v>1.9990867117117116E-5</v>
      </c>
      <c r="J132" s="91">
        <f t="shared" ref="J132:J195" si="2">IFERROR(H132/$H$11,0)</f>
        <v>9.1424606849380263E-3</v>
      </c>
      <c r="K132" s="91">
        <f>H132/'סכום נכסי הקרן'!$C$42</f>
        <v>1.3088347252079621E-3</v>
      </c>
    </row>
    <row r="133" spans="2:11">
      <c r="B133" s="86" t="s">
        <v>2166</v>
      </c>
      <c r="C133" s="123">
        <v>60833</v>
      </c>
      <c r="D133" s="88" t="s">
        <v>128</v>
      </c>
      <c r="E133" s="101">
        <v>42555</v>
      </c>
      <c r="F133" s="90">
        <v>63912.98</v>
      </c>
      <c r="G133" s="102">
        <v>100</v>
      </c>
      <c r="H133" s="90">
        <v>224.90976000000001</v>
      </c>
      <c r="I133" s="91">
        <v>4.2602947941202594E-5</v>
      </c>
      <c r="J133" s="91">
        <f t="shared" si="2"/>
        <v>1.9721360285127336E-3</v>
      </c>
      <c r="K133" s="91">
        <f>H133/'סכום נכסי הקרן'!$C$42</f>
        <v>2.8233100539372814E-4</v>
      </c>
    </row>
    <row r="134" spans="2:11">
      <c r="B134" s="86" t="s">
        <v>2167</v>
      </c>
      <c r="C134" s="87">
        <v>8313</v>
      </c>
      <c r="D134" s="88" t="s">
        <v>128</v>
      </c>
      <c r="E134" s="101">
        <v>44357</v>
      </c>
      <c r="F134" s="90">
        <v>20836.099999999999</v>
      </c>
      <c r="G134" s="102">
        <v>102.2286</v>
      </c>
      <c r="H134" s="90">
        <v>74.956289999999996</v>
      </c>
      <c r="I134" s="91">
        <v>1.4911019477124182E-3</v>
      </c>
      <c r="J134" s="91">
        <f t="shared" si="2"/>
        <v>6.5725916061912433E-4</v>
      </c>
      <c r="K134" s="91">
        <f>H134/'סכום נכסי הקרן'!$C$42</f>
        <v>9.4093225284148834E-5</v>
      </c>
    </row>
    <row r="135" spans="2:11">
      <c r="B135" s="86" t="s">
        <v>2168</v>
      </c>
      <c r="C135" s="87">
        <v>6657</v>
      </c>
      <c r="D135" s="88" t="s">
        <v>128</v>
      </c>
      <c r="E135" s="101">
        <v>42916</v>
      </c>
      <c r="F135" s="90">
        <v>34725.050000000003</v>
      </c>
      <c r="G135" s="102">
        <v>95.878399999999999</v>
      </c>
      <c r="H135" s="90">
        <v>117.16096</v>
      </c>
      <c r="I135" s="91">
        <v>1.4905056534303173E-3</v>
      </c>
      <c r="J135" s="91">
        <f t="shared" si="2"/>
        <v>1.0273335863732159E-3</v>
      </c>
      <c r="K135" s="91">
        <f>H135/'סכום נכסי הקרן'!$C$42</f>
        <v>1.4707308224282649E-4</v>
      </c>
    </row>
    <row r="136" spans="2:11">
      <c r="B136" s="86" t="s">
        <v>2169</v>
      </c>
      <c r="C136" s="87">
        <v>7009</v>
      </c>
      <c r="D136" s="88" t="s">
        <v>128</v>
      </c>
      <c r="E136" s="101">
        <v>42916</v>
      </c>
      <c r="F136" s="90">
        <v>23984.27</v>
      </c>
      <c r="G136" s="102">
        <v>98.380700000000004</v>
      </c>
      <c r="H136" s="90">
        <v>83.03398</v>
      </c>
      <c r="I136" s="91">
        <v>1.4905052715532064E-3</v>
      </c>
      <c r="J136" s="91">
        <f t="shared" si="2"/>
        <v>7.2808891685627937E-4</v>
      </c>
      <c r="K136" s="91">
        <f>H136/'סכום נכסי הקרן'!$C$42</f>
        <v>1.0423321360194734E-4</v>
      </c>
    </row>
    <row r="137" spans="2:11">
      <c r="B137" s="86" t="s">
        <v>2170</v>
      </c>
      <c r="C137" s="87">
        <v>7987</v>
      </c>
      <c r="D137" s="88" t="s">
        <v>128</v>
      </c>
      <c r="E137" s="101">
        <v>42916</v>
      </c>
      <c r="F137" s="90">
        <v>28094.66</v>
      </c>
      <c r="G137" s="102">
        <v>99.990200000000002</v>
      </c>
      <c r="H137" s="90">
        <v>98.855399999999989</v>
      </c>
      <c r="I137" s="91">
        <v>1.490516464131713E-3</v>
      </c>
      <c r="J137" s="91">
        <f t="shared" si="2"/>
        <v>8.6682007909766854E-4</v>
      </c>
      <c r="K137" s="91">
        <f>H137/'סכום נכסי הקרן'!$C$42</f>
        <v>1.2409396760104652E-4</v>
      </c>
    </row>
    <row r="138" spans="2:11">
      <c r="B138" s="86" t="s">
        <v>2171</v>
      </c>
      <c r="C138" s="87">
        <v>7988</v>
      </c>
      <c r="D138" s="88" t="s">
        <v>128</v>
      </c>
      <c r="E138" s="101">
        <v>42916</v>
      </c>
      <c r="F138" s="90">
        <v>28076.11</v>
      </c>
      <c r="G138" s="102">
        <v>0.81669999999999998</v>
      </c>
      <c r="H138" s="90">
        <v>0.80691000000000002</v>
      </c>
      <c r="I138" s="91">
        <v>1.490516464131713E-3</v>
      </c>
      <c r="J138" s="91">
        <f t="shared" si="2"/>
        <v>7.075443425697532E-6</v>
      </c>
      <c r="K138" s="91">
        <f>H138/'סכום נכסי הקרן'!$C$42</f>
        <v>1.0129205222674782E-6</v>
      </c>
    </row>
    <row r="139" spans="2:11">
      <c r="B139" s="86" t="s">
        <v>2172</v>
      </c>
      <c r="C139" s="87">
        <v>8271</v>
      </c>
      <c r="D139" s="88" t="s">
        <v>128</v>
      </c>
      <c r="E139" s="101">
        <v>42916</v>
      </c>
      <c r="F139" s="90">
        <v>17265.95</v>
      </c>
      <c r="G139" s="102">
        <v>108.1523</v>
      </c>
      <c r="H139" s="90">
        <v>65.712149999999994</v>
      </c>
      <c r="I139" s="91">
        <v>1.4905046666666667E-3</v>
      </c>
      <c r="J139" s="91">
        <f t="shared" si="2"/>
        <v>5.762013108103135E-4</v>
      </c>
      <c r="K139" s="91">
        <f>H139/'סכום נכסי הקרן'!$C$42</f>
        <v>8.2488983030720722E-5</v>
      </c>
    </row>
    <row r="140" spans="2:11">
      <c r="B140" s="86" t="s">
        <v>2173</v>
      </c>
      <c r="C140" s="123">
        <v>60834</v>
      </c>
      <c r="D140" s="88" t="s">
        <v>128</v>
      </c>
      <c r="E140" s="101">
        <v>42555</v>
      </c>
      <c r="F140" s="90">
        <v>5307.81</v>
      </c>
      <c r="G140" s="102">
        <v>100</v>
      </c>
      <c r="H140" s="90">
        <v>18.678180000000001</v>
      </c>
      <c r="I140" s="91">
        <v>4.4384178778536585E-5</v>
      </c>
      <c r="J140" s="91">
        <f t="shared" si="2"/>
        <v>1.6378085026210498E-4</v>
      </c>
      <c r="K140" s="91">
        <f>H140/'סכום נכסי הקרן'!$C$42</f>
        <v>2.3446867482874131E-5</v>
      </c>
    </row>
    <row r="141" spans="2:11">
      <c r="B141" s="86" t="s">
        <v>2174</v>
      </c>
      <c r="C141" s="123">
        <v>87957</v>
      </c>
      <c r="D141" s="88" t="s">
        <v>130</v>
      </c>
      <c r="E141" s="101">
        <v>44895</v>
      </c>
      <c r="F141" s="90">
        <v>47455.08</v>
      </c>
      <c r="G141" s="102">
        <v>100</v>
      </c>
      <c r="H141" s="90">
        <v>178.09893</v>
      </c>
      <c r="I141" s="91">
        <v>7.9925813776351404E-5</v>
      </c>
      <c r="J141" s="91">
        <f t="shared" si="2"/>
        <v>1.5616721857360362E-3</v>
      </c>
      <c r="K141" s="91">
        <f>H141/'סכום נכסי הקרן'!$C$42</f>
        <v>2.2356899925751202E-4</v>
      </c>
    </row>
    <row r="142" spans="2:11">
      <c r="B142" s="86" t="s">
        <v>2175</v>
      </c>
      <c r="C142" s="87">
        <v>7991</v>
      </c>
      <c r="D142" s="88" t="s">
        <v>128</v>
      </c>
      <c r="E142" s="101">
        <v>44105</v>
      </c>
      <c r="F142" s="90">
        <v>247354.2</v>
      </c>
      <c r="G142" s="102">
        <v>109.4187</v>
      </c>
      <c r="H142" s="90">
        <v>952.42350999999996</v>
      </c>
      <c r="I142" s="91">
        <v>4.8878966666666664E-5</v>
      </c>
      <c r="J142" s="91">
        <f t="shared" si="2"/>
        <v>8.3513882122036743E-3</v>
      </c>
      <c r="K142" s="91">
        <f>H142/'סכום נכסי הקרן'!$C$42</f>
        <v>1.1955847853775819E-3</v>
      </c>
    </row>
    <row r="143" spans="2:11">
      <c r="B143" s="86" t="s">
        <v>2176</v>
      </c>
      <c r="C143" s="87">
        <v>9229</v>
      </c>
      <c r="D143" s="88" t="s">
        <v>128</v>
      </c>
      <c r="E143" s="101">
        <v>44735</v>
      </c>
      <c r="F143" s="90">
        <v>39900.15</v>
      </c>
      <c r="G143" s="102">
        <v>99.527100000000004</v>
      </c>
      <c r="H143" s="90">
        <v>139.74463</v>
      </c>
      <c r="I143" s="91">
        <v>2.6572118233333334E-4</v>
      </c>
      <c r="J143" s="91">
        <f t="shared" si="2"/>
        <v>1.2253599826622971E-3</v>
      </c>
      <c r="K143" s="91">
        <f>H143/'סכום נכסי הקרן'!$C$42</f>
        <v>1.7542254229551684E-4</v>
      </c>
    </row>
    <row r="144" spans="2:11">
      <c r="B144" s="86" t="s">
        <v>2177</v>
      </c>
      <c r="C144" s="87">
        <v>7027</v>
      </c>
      <c r="D144" s="88" t="s">
        <v>131</v>
      </c>
      <c r="E144" s="101">
        <v>43738</v>
      </c>
      <c r="F144" s="90">
        <v>285439.43</v>
      </c>
      <c r="G144" s="102">
        <v>95.965100000000007</v>
      </c>
      <c r="H144" s="90">
        <v>1160.77288</v>
      </c>
      <c r="I144" s="91">
        <v>1.1893309583333333E-4</v>
      </c>
      <c r="J144" s="91">
        <f t="shared" si="2"/>
        <v>1.0178313371409439E-2</v>
      </c>
      <c r="K144" s="91">
        <f>H144/'סכום נכסי הקרן'!$C$42</f>
        <v>1.4571274018707473E-3</v>
      </c>
    </row>
    <row r="145" spans="2:11">
      <c r="B145" s="86" t="s">
        <v>2178</v>
      </c>
      <c r="C145" s="87">
        <v>9246</v>
      </c>
      <c r="D145" s="88" t="s">
        <v>130</v>
      </c>
      <c r="E145" s="101">
        <v>44816</v>
      </c>
      <c r="F145" s="90">
        <v>230864.51</v>
      </c>
      <c r="G145" s="102">
        <v>101.0787</v>
      </c>
      <c r="H145" s="90">
        <v>875.78075999999999</v>
      </c>
      <c r="I145" s="91">
        <v>1.4179659090909091E-4</v>
      </c>
      <c r="J145" s="91">
        <f t="shared" si="2"/>
        <v>7.6793412161138023E-3</v>
      </c>
      <c r="K145" s="91">
        <f>H145/'סכום נכסי הקרן'!$C$42</f>
        <v>1.0993745334808205E-3</v>
      </c>
    </row>
    <row r="146" spans="2:11">
      <c r="B146" s="86" t="s">
        <v>2179</v>
      </c>
      <c r="C146" s="87">
        <v>9245</v>
      </c>
      <c r="D146" s="88" t="s">
        <v>128</v>
      </c>
      <c r="E146" s="101">
        <v>44816</v>
      </c>
      <c r="F146" s="90">
        <v>21536.41</v>
      </c>
      <c r="G146" s="102">
        <v>102.8746</v>
      </c>
      <c r="H146" s="90">
        <v>77.965210000000013</v>
      </c>
      <c r="I146" s="91">
        <v>1.5220416666666666E-4</v>
      </c>
      <c r="J146" s="91">
        <f t="shared" si="2"/>
        <v>6.8364307361121754E-4</v>
      </c>
      <c r="K146" s="91">
        <f>H146/'סכום נכסי הקרן'!$C$42</f>
        <v>9.7870346422641464E-5</v>
      </c>
    </row>
    <row r="147" spans="2:11">
      <c r="B147" s="86" t="s">
        <v>2180</v>
      </c>
      <c r="C147" s="87">
        <v>8412</v>
      </c>
      <c r="D147" s="88" t="s">
        <v>130</v>
      </c>
      <c r="E147" s="101">
        <v>44440</v>
      </c>
      <c r="F147" s="90">
        <v>49345.36</v>
      </c>
      <c r="G147" s="102">
        <v>99.973600000000005</v>
      </c>
      <c r="H147" s="90">
        <v>185.14424</v>
      </c>
      <c r="I147" s="91">
        <v>1.6727245084745761E-4</v>
      </c>
      <c r="J147" s="91">
        <f t="shared" si="2"/>
        <v>1.6234494500176799E-3</v>
      </c>
      <c r="K147" s="91">
        <f>H147/'סכום נכסי הקרן'!$C$42</f>
        <v>2.3241303277393428E-4</v>
      </c>
    </row>
    <row r="148" spans="2:11">
      <c r="B148" s="86" t="s">
        <v>2181</v>
      </c>
      <c r="C148" s="87">
        <v>7018</v>
      </c>
      <c r="D148" s="88" t="s">
        <v>128</v>
      </c>
      <c r="E148" s="101">
        <v>43525</v>
      </c>
      <c r="F148" s="90">
        <v>456312.45</v>
      </c>
      <c r="G148" s="102">
        <v>108.2933</v>
      </c>
      <c r="H148" s="90">
        <v>1738.9342900000001</v>
      </c>
      <c r="I148" s="91">
        <v>2.8247279090909091E-5</v>
      </c>
      <c r="J148" s="91">
        <f t="shared" si="2"/>
        <v>1.5247959735163161E-2</v>
      </c>
      <c r="K148" s="91">
        <f>H148/'סכום נכסי הקרן'!$C$42</f>
        <v>2.1828980050013339E-3</v>
      </c>
    </row>
    <row r="149" spans="2:11">
      <c r="B149" s="86" t="s">
        <v>2182</v>
      </c>
      <c r="C149" s="87">
        <v>8287</v>
      </c>
      <c r="D149" s="88" t="s">
        <v>128</v>
      </c>
      <c r="E149" s="101">
        <v>43800</v>
      </c>
      <c r="F149" s="90">
        <v>78003.69</v>
      </c>
      <c r="G149" s="102">
        <v>213.8672</v>
      </c>
      <c r="H149" s="90">
        <v>587.05474000000004</v>
      </c>
      <c r="I149" s="91">
        <v>5.9488143939393943E-4</v>
      </c>
      <c r="J149" s="91">
        <f t="shared" si="2"/>
        <v>5.1476281129959655E-3</v>
      </c>
      <c r="K149" s="91">
        <f>H149/'סכום נכסי הקרן'!$C$42</f>
        <v>7.3693447080888652E-4</v>
      </c>
    </row>
    <row r="150" spans="2:11">
      <c r="B150" s="86" t="s">
        <v>2183</v>
      </c>
      <c r="C150" s="123">
        <v>1181106</v>
      </c>
      <c r="D150" s="88" t="s">
        <v>128</v>
      </c>
      <c r="E150" s="101">
        <v>44287</v>
      </c>
      <c r="F150" s="90">
        <v>115331.64</v>
      </c>
      <c r="G150" s="102">
        <v>123.11279999999999</v>
      </c>
      <c r="H150" s="90">
        <v>499.65580999999997</v>
      </c>
      <c r="I150" s="91">
        <v>7.9700380000000007E-4</v>
      </c>
      <c r="J150" s="91">
        <f t="shared" si="2"/>
        <v>4.3812648448725072E-3</v>
      </c>
      <c r="K150" s="91">
        <f>H150/'סכום נכסי הקרן'!$C$42</f>
        <v>6.272219008553368E-4</v>
      </c>
    </row>
    <row r="151" spans="2:11">
      <c r="B151" s="86" t="s">
        <v>2184</v>
      </c>
      <c r="C151" s="123">
        <v>62171</v>
      </c>
      <c r="D151" s="88" t="s">
        <v>128</v>
      </c>
      <c r="E151" s="101">
        <v>42549</v>
      </c>
      <c r="F151" s="90">
        <v>17469.580000000002</v>
      </c>
      <c r="G151" s="102">
        <v>100</v>
      </c>
      <c r="H151" s="90">
        <v>61.475449999999995</v>
      </c>
      <c r="I151" s="91">
        <v>3.7497281884251153E-6</v>
      </c>
      <c r="J151" s="91">
        <f t="shared" si="2"/>
        <v>5.3905152810635305E-4</v>
      </c>
      <c r="K151" s="91">
        <f>H151/'סכום נכסי הקרן'!$C$42</f>
        <v>7.7170619921215782E-5</v>
      </c>
    </row>
    <row r="152" spans="2:11">
      <c r="B152" s="86" t="s">
        <v>2185</v>
      </c>
      <c r="C152" s="123">
        <v>62172</v>
      </c>
      <c r="D152" s="88" t="s">
        <v>128</v>
      </c>
      <c r="E152" s="101">
        <v>42549</v>
      </c>
      <c r="F152" s="90">
        <v>38241.24</v>
      </c>
      <c r="G152" s="102">
        <v>100</v>
      </c>
      <c r="H152" s="90">
        <v>134.57091</v>
      </c>
      <c r="I152" s="91">
        <v>1.6949020258470137E-5</v>
      </c>
      <c r="J152" s="91">
        <f t="shared" si="2"/>
        <v>1.1799938784370428E-3</v>
      </c>
      <c r="K152" s="91">
        <f>H152/'סכום נכסי הקרן'!$C$42</f>
        <v>1.6892793054889613E-4</v>
      </c>
    </row>
    <row r="153" spans="2:11">
      <c r="B153" s="86" t="s">
        <v>2186</v>
      </c>
      <c r="C153" s="123">
        <v>62173</v>
      </c>
      <c r="D153" s="88" t="s">
        <v>128</v>
      </c>
      <c r="E153" s="101">
        <v>42549</v>
      </c>
      <c r="F153" s="90">
        <v>117099.23</v>
      </c>
      <c r="G153" s="102">
        <v>100</v>
      </c>
      <c r="H153" s="90">
        <v>412.07221000000004</v>
      </c>
      <c r="I153" s="91">
        <v>1.0896342440119761E-4</v>
      </c>
      <c r="J153" s="91">
        <f t="shared" si="2"/>
        <v>3.6132822857036758E-3</v>
      </c>
      <c r="K153" s="91">
        <f>H153/'סכום נכסי הקרן'!$C$42</f>
        <v>5.1727751318624623E-4</v>
      </c>
    </row>
    <row r="154" spans="2:11">
      <c r="B154" s="86" t="s">
        <v>2187</v>
      </c>
      <c r="C154" s="123">
        <v>87956</v>
      </c>
      <c r="D154" s="88" t="s">
        <v>130</v>
      </c>
      <c r="E154" s="101">
        <v>44837</v>
      </c>
      <c r="F154" s="90">
        <v>30419.93</v>
      </c>
      <c r="G154" s="102">
        <v>100</v>
      </c>
      <c r="H154" s="90">
        <v>114.16597999999999</v>
      </c>
      <c r="I154" s="91">
        <v>3.9945356204430343E-5</v>
      </c>
      <c r="J154" s="91">
        <f t="shared" si="2"/>
        <v>1.0010719071883059E-3</v>
      </c>
      <c r="K154" s="91">
        <f>H154/'סכום נכסי הקרן'!$C$42</f>
        <v>1.4331346009688621E-4</v>
      </c>
    </row>
    <row r="155" spans="2:11">
      <c r="B155" s="86" t="s">
        <v>2188</v>
      </c>
      <c r="C155" s="87">
        <v>8299</v>
      </c>
      <c r="D155" s="88" t="s">
        <v>131</v>
      </c>
      <c r="E155" s="101">
        <v>44286</v>
      </c>
      <c r="F155" s="90">
        <v>257828.57</v>
      </c>
      <c r="G155" s="102">
        <v>99.711500000000001</v>
      </c>
      <c r="H155" s="90">
        <v>1089.4222500000001</v>
      </c>
      <c r="I155" s="91">
        <v>5.81286375E-4</v>
      </c>
      <c r="J155" s="91">
        <f t="shared" si="2"/>
        <v>9.5526706777349559E-3</v>
      </c>
      <c r="K155" s="91">
        <f>H155/'סכום נכסי הקרן'!$C$42</f>
        <v>1.3675603901795877E-3</v>
      </c>
    </row>
    <row r="156" spans="2:11">
      <c r="B156" s="86" t="s">
        <v>2189</v>
      </c>
      <c r="C156" s="87">
        <v>5326</v>
      </c>
      <c r="D156" s="88" t="s">
        <v>131</v>
      </c>
      <c r="E156" s="101">
        <v>43220</v>
      </c>
      <c r="F156" s="90">
        <v>303523.62</v>
      </c>
      <c r="G156" s="102">
        <v>91.823800000000006</v>
      </c>
      <c r="H156" s="90">
        <v>1181.04844</v>
      </c>
      <c r="I156" s="91">
        <v>2.5186923076923076E-4</v>
      </c>
      <c r="J156" s="91">
        <f t="shared" si="2"/>
        <v>1.0356100953301268E-2</v>
      </c>
      <c r="K156" s="91">
        <f>H156/'סכום נכסי הקרן'!$C$42</f>
        <v>1.4825794731357777E-3</v>
      </c>
    </row>
    <row r="157" spans="2:11">
      <c r="B157" s="86" t="s">
        <v>2190</v>
      </c>
      <c r="C157" s="87">
        <v>7036</v>
      </c>
      <c r="D157" s="88" t="s">
        <v>128</v>
      </c>
      <c r="E157" s="101">
        <v>37987</v>
      </c>
      <c r="F157" s="90">
        <v>1185961.3799999999</v>
      </c>
      <c r="G157" s="102">
        <v>120.93770000000001</v>
      </c>
      <c r="H157" s="90">
        <v>5047.2116900000001</v>
      </c>
      <c r="I157" s="91">
        <v>5.8089427894736834E-5</v>
      </c>
      <c r="J157" s="91">
        <f t="shared" si="2"/>
        <v>4.4256807785396431E-2</v>
      </c>
      <c r="K157" s="91">
        <f>H157/'סכום נכסי הקרן'!$C$42</f>
        <v>6.3358048617929144E-3</v>
      </c>
    </row>
    <row r="158" spans="2:11">
      <c r="B158" s="86" t="s">
        <v>2191</v>
      </c>
      <c r="C158" s="123">
        <v>62174</v>
      </c>
      <c r="D158" s="88" t="s">
        <v>128</v>
      </c>
      <c r="E158" s="101">
        <v>42549</v>
      </c>
      <c r="F158" s="90">
        <v>28070.41</v>
      </c>
      <c r="G158" s="102">
        <v>100</v>
      </c>
      <c r="H158" s="90">
        <v>98.779780000000002</v>
      </c>
      <c r="I158" s="91">
        <v>5.1577769430316645E-5</v>
      </c>
      <c r="J158" s="91">
        <f t="shared" si="2"/>
        <v>8.6615700015224572E-4</v>
      </c>
      <c r="K158" s="91">
        <f>H158/'סכום נכסי הקרן'!$C$42</f>
        <v>1.2399904121533577E-4</v>
      </c>
    </row>
    <row r="159" spans="2:11">
      <c r="B159" s="86" t="s">
        <v>2192</v>
      </c>
      <c r="C159" s="123">
        <v>60837</v>
      </c>
      <c r="D159" s="88" t="s">
        <v>128</v>
      </c>
      <c r="E159" s="101">
        <v>42555</v>
      </c>
      <c r="F159" s="90">
        <v>13214.05</v>
      </c>
      <c r="G159" s="102">
        <v>100</v>
      </c>
      <c r="H159" s="90">
        <v>46.500250000000001</v>
      </c>
      <c r="I159" s="91">
        <v>2.269040116399917E-5</v>
      </c>
      <c r="J159" s="91">
        <f t="shared" si="2"/>
        <v>4.0774050161206538E-4</v>
      </c>
      <c r="K159" s="91">
        <f>H159/'סכום נכסי הקרן'!$C$42</f>
        <v>5.8372132599135342E-5</v>
      </c>
    </row>
    <row r="160" spans="2:11">
      <c r="B160" s="86" t="s">
        <v>2193</v>
      </c>
      <c r="C160" s="87">
        <v>5309</v>
      </c>
      <c r="D160" s="88" t="s">
        <v>128</v>
      </c>
      <c r="E160" s="101">
        <v>42795</v>
      </c>
      <c r="F160" s="90">
        <v>237479.92</v>
      </c>
      <c r="G160" s="102">
        <v>112.96040000000001</v>
      </c>
      <c r="H160" s="90">
        <v>944.00085000000001</v>
      </c>
      <c r="I160" s="91">
        <v>3.5252200000000002E-4</v>
      </c>
      <c r="J160" s="91">
        <f t="shared" si="2"/>
        <v>8.2775335638241958E-3</v>
      </c>
      <c r="K160" s="91">
        <f>H160/'סכום נכסי הקרן'!$C$42</f>
        <v>1.1850117534829699E-3</v>
      </c>
    </row>
    <row r="161" spans="2:11">
      <c r="B161" s="86" t="s">
        <v>2194</v>
      </c>
      <c r="C161" s="87">
        <v>7046</v>
      </c>
      <c r="D161" s="88" t="s">
        <v>128</v>
      </c>
      <c r="E161" s="101">
        <v>43795</v>
      </c>
      <c r="F161" s="90">
        <v>268238.28000000003</v>
      </c>
      <c r="G161" s="102">
        <v>160.65639999999999</v>
      </c>
      <c r="H161" s="90">
        <v>1516.4847600000001</v>
      </c>
      <c r="I161" s="91">
        <v>3.0940033333333332E-5</v>
      </c>
      <c r="J161" s="91">
        <f t="shared" si="2"/>
        <v>1.3297396395276426E-2</v>
      </c>
      <c r="K161" s="91">
        <f>H161/'סכום נכסי הקרן'!$C$42</f>
        <v>1.9036553458376662E-3</v>
      </c>
    </row>
    <row r="162" spans="2:11">
      <c r="B162" s="86" t="s">
        <v>2195</v>
      </c>
      <c r="C162" s="87">
        <v>8315</v>
      </c>
      <c r="D162" s="88" t="s">
        <v>128</v>
      </c>
      <c r="E162" s="101">
        <v>44337</v>
      </c>
      <c r="F162" s="90">
        <v>362782.4</v>
      </c>
      <c r="G162" s="102">
        <v>83.593100000000007</v>
      </c>
      <c r="H162" s="90">
        <v>1067.17563</v>
      </c>
      <c r="I162" s="91">
        <v>7.2325056578947375E-5</v>
      </c>
      <c r="J162" s="91">
        <f t="shared" si="2"/>
        <v>9.3575997265471014E-3</v>
      </c>
      <c r="K162" s="91">
        <f>H162/'סכום נכסי הקרן'!$C$42</f>
        <v>1.3396340316649007E-3</v>
      </c>
    </row>
    <row r="163" spans="2:11">
      <c r="B163" s="86" t="s">
        <v>2196</v>
      </c>
      <c r="C163" s="123">
        <v>62175</v>
      </c>
      <c r="D163" s="88" t="s">
        <v>128</v>
      </c>
      <c r="E163" s="101">
        <v>42549</v>
      </c>
      <c r="F163" s="90">
        <v>99063.21</v>
      </c>
      <c r="G163" s="102">
        <v>100</v>
      </c>
      <c r="H163" s="90">
        <v>348.60345000000001</v>
      </c>
      <c r="I163" s="91">
        <v>7.6877447718631181E-6</v>
      </c>
      <c r="J163" s="91">
        <f t="shared" si="2"/>
        <v>3.0567522877123577E-3</v>
      </c>
      <c r="K163" s="91">
        <f>H163/'סכום נכסי הקרן'!$C$42</f>
        <v>4.3760467541391817E-4</v>
      </c>
    </row>
    <row r="164" spans="2:11">
      <c r="B164" s="86" t="s">
        <v>2197</v>
      </c>
      <c r="C164" s="123">
        <v>62176</v>
      </c>
      <c r="D164" s="88" t="s">
        <v>128</v>
      </c>
      <c r="E164" s="101">
        <v>42549</v>
      </c>
      <c r="F164" s="90">
        <v>19228.14</v>
      </c>
      <c r="G164" s="102">
        <v>100</v>
      </c>
      <c r="H164" s="90">
        <v>67.663830000000004</v>
      </c>
      <c r="I164" s="91">
        <v>1.3135073548908287E-5</v>
      </c>
      <c r="J164" s="91">
        <f t="shared" si="2"/>
        <v>5.9331474530122997E-4</v>
      </c>
      <c r="K164" s="91">
        <f>H164/'סכום נכסי הקרן'!$C$42</f>
        <v>8.4938942412682769E-5</v>
      </c>
    </row>
    <row r="165" spans="2:11">
      <c r="B165" s="86" t="s">
        <v>2198</v>
      </c>
      <c r="C165" s="87">
        <v>8296</v>
      </c>
      <c r="D165" s="88" t="s">
        <v>128</v>
      </c>
      <c r="E165" s="101">
        <v>44085</v>
      </c>
      <c r="F165" s="90">
        <v>54795.14</v>
      </c>
      <c r="G165" s="102">
        <v>104.5996</v>
      </c>
      <c r="H165" s="90">
        <v>201.69324</v>
      </c>
      <c r="I165" s="91">
        <v>4.6546846153846153E-5</v>
      </c>
      <c r="J165" s="91">
        <f t="shared" si="2"/>
        <v>1.7685604453602441E-3</v>
      </c>
      <c r="K165" s="91">
        <f>H165/'סכום נכסי הקרן'!$C$42</f>
        <v>2.5318712371716774E-4</v>
      </c>
    </row>
    <row r="166" spans="2:11">
      <c r="B166" s="86" t="s">
        <v>2199</v>
      </c>
      <c r="C166" s="87">
        <v>8333</v>
      </c>
      <c r="D166" s="88" t="s">
        <v>128</v>
      </c>
      <c r="E166" s="101">
        <v>44501</v>
      </c>
      <c r="F166" s="90">
        <v>36281.24</v>
      </c>
      <c r="G166" s="102">
        <v>115.6281</v>
      </c>
      <c r="H166" s="90">
        <v>147.62666000000002</v>
      </c>
      <c r="I166" s="91">
        <v>1.3034915299999999E-4</v>
      </c>
      <c r="J166" s="91">
        <f t="shared" si="2"/>
        <v>1.2944740813159894E-3</v>
      </c>
      <c r="K166" s="91">
        <f>H166/'סכום נכסי הקרן'!$C$42</f>
        <v>1.853169170636173E-4</v>
      </c>
    </row>
    <row r="167" spans="2:11">
      <c r="B167" s="86" t="s">
        <v>2200</v>
      </c>
      <c r="C167" s="123">
        <v>87955</v>
      </c>
      <c r="D167" s="88" t="s">
        <v>130</v>
      </c>
      <c r="E167" s="101">
        <v>44827</v>
      </c>
      <c r="F167" s="90">
        <v>35591.31</v>
      </c>
      <c r="G167" s="102">
        <v>100</v>
      </c>
      <c r="H167" s="90">
        <v>133.57420000000002</v>
      </c>
      <c r="I167" s="91">
        <v>6.4089123987660622E-5</v>
      </c>
      <c r="J167" s="91">
        <f t="shared" si="2"/>
        <v>1.1712541612234418E-3</v>
      </c>
      <c r="K167" s="91">
        <f>H167/'סכום נכסי הקרן'!$C$42</f>
        <v>1.6767675258140386E-4</v>
      </c>
    </row>
    <row r="168" spans="2:11">
      <c r="B168" s="86" t="s">
        <v>2201</v>
      </c>
      <c r="C168" s="123">
        <v>84031</v>
      </c>
      <c r="D168" s="88" t="s">
        <v>128</v>
      </c>
      <c r="E168" s="101">
        <v>44314</v>
      </c>
      <c r="F168" s="90">
        <v>32553.78</v>
      </c>
      <c r="G168" s="102">
        <v>100</v>
      </c>
      <c r="H168" s="90">
        <v>114.55673</v>
      </c>
      <c r="I168" s="91">
        <v>5.186645848092806E-4</v>
      </c>
      <c r="J168" s="91">
        <f t="shared" si="2"/>
        <v>1.0044982242727284E-3</v>
      </c>
      <c r="K168" s="91">
        <f>H168/'סכום נכסי הקרן'!$C$42</f>
        <v>1.4380397167076188E-4</v>
      </c>
    </row>
    <row r="169" spans="2:11">
      <c r="B169" s="86" t="s">
        <v>2202</v>
      </c>
      <c r="C169" s="87">
        <v>6653</v>
      </c>
      <c r="D169" s="88" t="s">
        <v>128</v>
      </c>
      <c r="E169" s="101">
        <v>39264</v>
      </c>
      <c r="F169" s="90">
        <v>3288164.73</v>
      </c>
      <c r="G169" s="102">
        <v>82.456999999999994</v>
      </c>
      <c r="H169" s="90">
        <v>9541.1420899999994</v>
      </c>
      <c r="I169" s="91">
        <v>3.2816178971297572E-4</v>
      </c>
      <c r="J169" s="91">
        <f t="shared" si="2"/>
        <v>8.3662132176248294E-2</v>
      </c>
      <c r="K169" s="91">
        <f>H169/'סכום נכסי הקרן'!$C$42</f>
        <v>1.1977071332405121E-2</v>
      </c>
    </row>
    <row r="170" spans="2:11">
      <c r="B170" s="86" t="s">
        <v>2203</v>
      </c>
      <c r="C170" s="87">
        <v>8410</v>
      </c>
      <c r="D170" s="88" t="s">
        <v>130</v>
      </c>
      <c r="E170" s="101">
        <v>44651</v>
      </c>
      <c r="F170" s="90">
        <v>30157.029896</v>
      </c>
      <c r="G170" s="102">
        <v>114.31959999999999</v>
      </c>
      <c r="H170" s="90">
        <v>129.38616090600001</v>
      </c>
      <c r="I170" s="91">
        <v>2.0104683384780504E-4</v>
      </c>
      <c r="J170" s="91">
        <f t="shared" si="2"/>
        <v>1.1345310648753898E-3</v>
      </c>
      <c r="K170" s="91">
        <f>H170/'סכום נכסי הקרן'!$C$42</f>
        <v>1.6241947389311013E-4</v>
      </c>
    </row>
    <row r="171" spans="2:11">
      <c r="B171" s="86" t="s">
        <v>2204</v>
      </c>
      <c r="C171" s="87">
        <v>7001</v>
      </c>
      <c r="D171" s="88" t="s">
        <v>130</v>
      </c>
      <c r="E171" s="101">
        <v>43602</v>
      </c>
      <c r="F171" s="90">
        <v>114411.82</v>
      </c>
      <c r="G171" s="102">
        <v>73.470600000000005</v>
      </c>
      <c r="H171" s="90">
        <v>315.47361000000001</v>
      </c>
      <c r="I171" s="91">
        <v>1.9768666666666667E-4</v>
      </c>
      <c r="J171" s="91">
        <f t="shared" si="2"/>
        <v>2.7662511058923144E-3</v>
      </c>
      <c r="K171" s="91">
        <f>H171/'סכום נכסי הקרן'!$C$42</f>
        <v>3.9601652452294148E-4</v>
      </c>
    </row>
    <row r="172" spans="2:11">
      <c r="B172" s="86" t="s">
        <v>2205</v>
      </c>
      <c r="C172" s="87">
        <v>8319</v>
      </c>
      <c r="D172" s="88" t="s">
        <v>130</v>
      </c>
      <c r="E172" s="101">
        <v>44377</v>
      </c>
      <c r="F172" s="90">
        <v>79172.31</v>
      </c>
      <c r="G172" s="102">
        <v>105.48399999999999</v>
      </c>
      <c r="H172" s="90">
        <v>313.42849000000001</v>
      </c>
      <c r="I172" s="91">
        <v>9.133019942857143E-5</v>
      </c>
      <c r="J172" s="91">
        <f t="shared" si="2"/>
        <v>2.7483183366135066E-3</v>
      </c>
      <c r="K172" s="91">
        <f>H172/'סכום נכסי הקרן'!$C$42</f>
        <v>3.9344926916794567E-4</v>
      </c>
    </row>
    <row r="173" spans="2:11">
      <c r="B173" s="86" t="s">
        <v>2206</v>
      </c>
      <c r="C173" s="87">
        <v>8411</v>
      </c>
      <c r="D173" s="88" t="s">
        <v>130</v>
      </c>
      <c r="E173" s="101">
        <v>44651</v>
      </c>
      <c r="F173" s="90">
        <v>62726.619511999997</v>
      </c>
      <c r="G173" s="102">
        <v>103.40770000000001</v>
      </c>
      <c r="H173" s="90">
        <v>243.43517172799994</v>
      </c>
      <c r="I173" s="91">
        <v>3.0157025077170757E-4</v>
      </c>
      <c r="J173" s="91">
        <f t="shared" si="2"/>
        <v>2.1345773201304073E-3</v>
      </c>
      <c r="K173" s="91">
        <f>H173/'סכום נכסי הקרן'!$C$42</f>
        <v>3.0558610165321899E-4</v>
      </c>
    </row>
    <row r="174" spans="2:11">
      <c r="B174" s="86" t="s">
        <v>2207</v>
      </c>
      <c r="C174" s="87">
        <v>9384</v>
      </c>
      <c r="D174" s="88" t="s">
        <v>130</v>
      </c>
      <c r="E174" s="101">
        <v>44910</v>
      </c>
      <c r="F174" s="90">
        <v>11771.372504999999</v>
      </c>
      <c r="G174" s="102">
        <v>100</v>
      </c>
      <c r="H174" s="90">
        <v>44.177960964999997</v>
      </c>
      <c r="I174" s="91">
        <v>1.1771370573055279E-4</v>
      </c>
      <c r="J174" s="91">
        <f t="shared" si="2"/>
        <v>3.8737735741350515E-4</v>
      </c>
      <c r="K174" s="91">
        <f>H174/'סכום נכסי הקרן'!$C$42</f>
        <v>5.5456944756391736E-5</v>
      </c>
    </row>
    <row r="175" spans="2:11">
      <c r="B175" s="86" t="s">
        <v>2208</v>
      </c>
      <c r="C175" s="87">
        <v>5303</v>
      </c>
      <c r="D175" s="88" t="s">
        <v>130</v>
      </c>
      <c r="E175" s="101">
        <v>42788</v>
      </c>
      <c r="F175" s="90">
        <v>269521.74</v>
      </c>
      <c r="G175" s="102">
        <v>82.371300000000005</v>
      </c>
      <c r="H175" s="90">
        <v>833.19812999999999</v>
      </c>
      <c r="I175" s="91">
        <v>3.4027239119009759E-4</v>
      </c>
      <c r="J175" s="91">
        <f t="shared" si="2"/>
        <v>7.3059526232318074E-3</v>
      </c>
      <c r="K175" s="91">
        <f>H175/'סכום נכסי הקרן'!$C$42</f>
        <v>1.0459202203366993E-3</v>
      </c>
    </row>
    <row r="176" spans="2:11">
      <c r="B176" s="86" t="s">
        <v>2209</v>
      </c>
      <c r="C176" s="87">
        <v>7011</v>
      </c>
      <c r="D176" s="88" t="s">
        <v>130</v>
      </c>
      <c r="E176" s="101">
        <v>43651</v>
      </c>
      <c r="F176" s="90">
        <v>355239.82</v>
      </c>
      <c r="G176" s="102">
        <v>99.250500000000002</v>
      </c>
      <c r="H176" s="90">
        <v>1323.2226000000001</v>
      </c>
      <c r="I176" s="91">
        <v>4.1463175744056274E-4</v>
      </c>
      <c r="J176" s="91">
        <f t="shared" si="2"/>
        <v>1.1602764429619656E-2</v>
      </c>
      <c r="K176" s="91">
        <f>H176/'סכום נכסי הקרן'!$C$42</f>
        <v>1.6610518237078859E-3</v>
      </c>
    </row>
    <row r="177" spans="2:11">
      <c r="B177" s="86" t="s">
        <v>2210</v>
      </c>
      <c r="C177" s="123">
        <v>62177</v>
      </c>
      <c r="D177" s="88" t="s">
        <v>128</v>
      </c>
      <c r="E177" s="101">
        <v>42549</v>
      </c>
      <c r="F177" s="90">
        <v>62214.42</v>
      </c>
      <c r="G177" s="102">
        <v>100</v>
      </c>
      <c r="H177" s="90">
        <v>218.93252999999999</v>
      </c>
      <c r="I177" s="91">
        <v>1.7330373214285714E-5</v>
      </c>
      <c r="J177" s="91">
        <f t="shared" si="2"/>
        <v>1.9197242939854849E-3</v>
      </c>
      <c r="K177" s="91">
        <f>H177/'סכום נכסי הקרן'!$C$42</f>
        <v>2.7482774117180389E-4</v>
      </c>
    </row>
    <row r="178" spans="2:11">
      <c r="B178" s="86" t="s">
        <v>2211</v>
      </c>
      <c r="C178" s="87">
        <v>8406</v>
      </c>
      <c r="D178" s="88" t="s">
        <v>128</v>
      </c>
      <c r="E178" s="101">
        <v>44621</v>
      </c>
      <c r="F178" s="90">
        <v>209717.81</v>
      </c>
      <c r="G178" s="102">
        <v>100</v>
      </c>
      <c r="H178" s="90">
        <v>737.99696999999992</v>
      </c>
      <c r="I178" s="91">
        <v>2.4672700000000002E-4</v>
      </c>
      <c r="J178" s="91">
        <f t="shared" si="2"/>
        <v>6.4711749880051036E-3</v>
      </c>
      <c r="K178" s="91">
        <f>H178/'סכום נכסי הקרן'!$C$42</f>
        <v>9.264134491879098E-4</v>
      </c>
    </row>
    <row r="179" spans="2:11">
      <c r="B179" s="86" t="s">
        <v>2212</v>
      </c>
      <c r="C179" s="87">
        <v>8502</v>
      </c>
      <c r="D179" s="88" t="s">
        <v>128</v>
      </c>
      <c r="E179" s="101">
        <v>44621</v>
      </c>
      <c r="F179" s="90">
        <v>273985.56888600002</v>
      </c>
      <c r="G179" s="102">
        <v>102.7266</v>
      </c>
      <c r="H179" s="90">
        <v>990.44387294799992</v>
      </c>
      <c r="I179" s="91">
        <v>1.3699282130781401E-3</v>
      </c>
      <c r="J179" s="91">
        <f t="shared" si="2"/>
        <v>8.6847722662655412E-3</v>
      </c>
      <c r="K179" s="91">
        <f>H179/'סכום נכסי הקרן'!$C$42</f>
        <v>1.2433120485098857E-3</v>
      </c>
    </row>
    <row r="180" spans="2:11">
      <c r="B180" s="86" t="s">
        <v>2213</v>
      </c>
      <c r="C180" s="87">
        <v>7017</v>
      </c>
      <c r="D180" s="88" t="s">
        <v>129</v>
      </c>
      <c r="E180" s="101">
        <v>43709</v>
      </c>
      <c r="F180" s="90">
        <v>639384.86</v>
      </c>
      <c r="G180" s="102">
        <v>97.833500000000001</v>
      </c>
      <c r="H180" s="90">
        <v>625.53257999999994</v>
      </c>
      <c r="I180" s="91">
        <v>3.8750574400000002E-4</v>
      </c>
      <c r="J180" s="91">
        <f t="shared" si="2"/>
        <v>5.4850235846880258E-3</v>
      </c>
      <c r="K180" s="91">
        <f>H180/'סכום נכסי הקרן'!$C$42</f>
        <v>7.8523600851262585E-4</v>
      </c>
    </row>
    <row r="181" spans="2:11">
      <c r="B181" s="86" t="s">
        <v>2214</v>
      </c>
      <c r="C181" s="87">
        <v>6885</v>
      </c>
      <c r="D181" s="88" t="s">
        <v>130</v>
      </c>
      <c r="E181" s="101">
        <v>43602</v>
      </c>
      <c r="F181" s="90">
        <v>132828.79</v>
      </c>
      <c r="G181" s="102">
        <v>92.914400000000001</v>
      </c>
      <c r="H181" s="90">
        <v>463.18427000000003</v>
      </c>
      <c r="I181" s="91">
        <v>2.3232958997127187E-4</v>
      </c>
      <c r="J181" s="91">
        <f t="shared" si="2"/>
        <v>4.0614617467350893E-3</v>
      </c>
      <c r="K181" s="91">
        <f>H181/'סכום נכסי הקרן'!$C$42</f>
        <v>5.8143888745272783E-4</v>
      </c>
    </row>
    <row r="182" spans="2:11">
      <c r="B182" s="86" t="s">
        <v>2215</v>
      </c>
      <c r="C182" s="123">
        <v>84034</v>
      </c>
      <c r="D182" s="88" t="s">
        <v>128</v>
      </c>
      <c r="E182" s="101">
        <v>44314</v>
      </c>
      <c r="F182" s="90">
        <v>33857.72</v>
      </c>
      <c r="G182" s="102">
        <v>100</v>
      </c>
      <c r="H182" s="90">
        <v>119.14530000000001</v>
      </c>
      <c r="I182" s="91">
        <v>5.3941116820165167E-4</v>
      </c>
      <c r="J182" s="91">
        <f t="shared" si="2"/>
        <v>1.0447334022229992E-3</v>
      </c>
      <c r="K182" s="91">
        <f>H182/'סכום נכסי הקרן'!$C$42</f>
        <v>1.495640399818014E-4</v>
      </c>
    </row>
    <row r="183" spans="2:11">
      <c r="B183" s="86" t="s">
        <v>2216</v>
      </c>
      <c r="C183" s="87">
        <v>5317</v>
      </c>
      <c r="D183" s="88" t="s">
        <v>128</v>
      </c>
      <c r="E183" s="101">
        <v>43191</v>
      </c>
      <c r="F183" s="90">
        <v>228312.23</v>
      </c>
      <c r="G183" s="102">
        <v>178.0008</v>
      </c>
      <c r="H183" s="90">
        <v>1430.1131200000002</v>
      </c>
      <c r="I183" s="91">
        <v>1.7564349999999999E-4</v>
      </c>
      <c r="J183" s="91">
        <f t="shared" si="2"/>
        <v>1.2540040987108583E-2</v>
      </c>
      <c r="K183" s="91">
        <f>H183/'סכום נכסי הקרן'!$C$42</f>
        <v>1.7952323411681262E-3</v>
      </c>
    </row>
    <row r="184" spans="2:11">
      <c r="B184" s="86" t="s">
        <v>2217</v>
      </c>
      <c r="C184" s="123">
        <v>60838</v>
      </c>
      <c r="D184" s="88" t="s">
        <v>128</v>
      </c>
      <c r="E184" s="101">
        <v>42555</v>
      </c>
      <c r="F184" s="90">
        <v>20951.23</v>
      </c>
      <c r="G184" s="102">
        <v>100</v>
      </c>
      <c r="H184" s="90">
        <v>73.72739</v>
      </c>
      <c r="I184" s="91">
        <v>6.9180374117647047E-6</v>
      </c>
      <c r="J184" s="91">
        <f t="shared" si="2"/>
        <v>6.4648347011356656E-4</v>
      </c>
      <c r="K184" s="91">
        <f>H184/'סכום נכסי הקרן'!$C$42</f>
        <v>9.2550577368254253E-5</v>
      </c>
    </row>
    <row r="185" spans="2:11">
      <c r="B185" s="86" t="s">
        <v>2218</v>
      </c>
      <c r="C185" s="87">
        <v>7077</v>
      </c>
      <c r="D185" s="88" t="s">
        <v>128</v>
      </c>
      <c r="E185" s="101">
        <v>44012</v>
      </c>
      <c r="F185" s="90">
        <v>433719.15</v>
      </c>
      <c r="G185" s="102">
        <v>118.8313</v>
      </c>
      <c r="H185" s="90">
        <v>1813.67184</v>
      </c>
      <c r="I185" s="91">
        <v>2.1685958399999999E-4</v>
      </c>
      <c r="J185" s="91">
        <f t="shared" si="2"/>
        <v>1.5903300859700271E-2</v>
      </c>
      <c r="K185" s="91">
        <f>H185/'סכום נכסי הקרן'!$C$42</f>
        <v>2.2767166442287465E-3</v>
      </c>
    </row>
    <row r="186" spans="2:11">
      <c r="B186" s="86" t="s">
        <v>2219</v>
      </c>
      <c r="C186" s="123">
        <v>60839</v>
      </c>
      <c r="D186" s="88" t="s">
        <v>128</v>
      </c>
      <c r="E186" s="101">
        <v>42555</v>
      </c>
      <c r="F186" s="90">
        <v>35656.11</v>
      </c>
      <c r="G186" s="102">
        <v>100</v>
      </c>
      <c r="H186" s="90">
        <v>125.47386</v>
      </c>
      <c r="I186" s="91">
        <v>4.1403972959999999E-5</v>
      </c>
      <c r="J186" s="91">
        <f t="shared" si="2"/>
        <v>1.1002257969710285E-3</v>
      </c>
      <c r="K186" s="91">
        <f>H186/'סכום נכסי הקרן'!$C$42</f>
        <v>1.5750833153897761E-4</v>
      </c>
    </row>
    <row r="187" spans="2:11">
      <c r="B187" s="86" t="s">
        <v>2220</v>
      </c>
      <c r="C187" s="87">
        <v>9172</v>
      </c>
      <c r="D187" s="88" t="s">
        <v>130</v>
      </c>
      <c r="E187" s="101">
        <v>44743</v>
      </c>
      <c r="F187" s="90">
        <v>13629.025756999999</v>
      </c>
      <c r="G187" s="102">
        <v>87.582099999999997</v>
      </c>
      <c r="H187" s="90">
        <v>44.798011152999997</v>
      </c>
      <c r="I187" s="91">
        <v>4.6396699053428535E-4</v>
      </c>
      <c r="J187" s="91">
        <f t="shared" si="2"/>
        <v>3.9281430828322681E-4</v>
      </c>
      <c r="K187" s="91">
        <f>H187/'סכום נכסי הקרן'!$C$42</f>
        <v>5.6235298674748195E-5</v>
      </c>
    </row>
    <row r="188" spans="2:11">
      <c r="B188" s="86" t="s">
        <v>2221</v>
      </c>
      <c r="C188" s="123">
        <v>84033</v>
      </c>
      <c r="D188" s="88" t="s">
        <v>128</v>
      </c>
      <c r="E188" s="101">
        <v>44314</v>
      </c>
      <c r="F188" s="90">
        <v>39063.15</v>
      </c>
      <c r="G188" s="102">
        <v>100</v>
      </c>
      <c r="H188" s="90">
        <v>137.46323999999998</v>
      </c>
      <c r="I188" s="91">
        <v>6.2239750177113659E-4</v>
      </c>
      <c r="J188" s="91">
        <f t="shared" si="2"/>
        <v>1.2053554643430889E-3</v>
      </c>
      <c r="K188" s="91">
        <f>H188/'סכום נכסי הקרן'!$C$42</f>
        <v>1.7255869533576193E-4</v>
      </c>
    </row>
    <row r="189" spans="2:11">
      <c r="B189" s="86" t="s">
        <v>2222</v>
      </c>
      <c r="C189" s="87">
        <v>8275</v>
      </c>
      <c r="D189" s="88" t="s">
        <v>128</v>
      </c>
      <c r="E189" s="101">
        <v>44256</v>
      </c>
      <c r="F189" s="90">
        <v>32140.959999999999</v>
      </c>
      <c r="G189" s="102">
        <v>100.9622</v>
      </c>
      <c r="H189" s="90">
        <v>114.19232000000001</v>
      </c>
      <c r="I189" s="91">
        <v>5.3568266666666667E-5</v>
      </c>
      <c r="J189" s="91">
        <f t="shared" si="2"/>
        <v>1.001302871211348E-3</v>
      </c>
      <c r="K189" s="91">
        <f>H189/'סכום נכסי הקרן'!$C$42</f>
        <v>1.4334652490777781E-4</v>
      </c>
    </row>
    <row r="190" spans="2:11">
      <c r="B190" s="86" t="s">
        <v>2223</v>
      </c>
      <c r="C190" s="87">
        <v>8335</v>
      </c>
      <c r="D190" s="88" t="s">
        <v>128</v>
      </c>
      <c r="E190" s="101">
        <v>44412</v>
      </c>
      <c r="F190" s="90">
        <v>222713.38</v>
      </c>
      <c r="G190" s="102">
        <v>96.492800000000003</v>
      </c>
      <c r="H190" s="90">
        <v>756.24146999999994</v>
      </c>
      <c r="I190" s="91">
        <v>8.9085339760000006E-4</v>
      </c>
      <c r="J190" s="91">
        <f t="shared" si="2"/>
        <v>6.6311530866532045E-3</v>
      </c>
      <c r="K190" s="91">
        <f>H190/'סכום נכסי הקרן'!$C$42</f>
        <v>9.4931591472744825E-4</v>
      </c>
    </row>
    <row r="191" spans="2:11">
      <c r="B191" s="86" t="s">
        <v>2224</v>
      </c>
      <c r="C191" s="87">
        <v>6651</v>
      </c>
      <c r="D191" s="88" t="s">
        <v>130</v>
      </c>
      <c r="E191" s="101">
        <v>43465</v>
      </c>
      <c r="F191" s="90">
        <v>214500</v>
      </c>
      <c r="G191" s="102">
        <v>105.2244</v>
      </c>
      <c r="H191" s="90">
        <v>847.07588999999996</v>
      </c>
      <c r="I191" s="91">
        <v>1.4634146341463415E-3</v>
      </c>
      <c r="J191" s="91">
        <f t="shared" si="2"/>
        <v>7.4276406748799567E-3</v>
      </c>
      <c r="K191" s="91">
        <f>H191/'סכום נכסי הקרן'!$C$42</f>
        <v>1.0633410825234397E-3</v>
      </c>
    </row>
    <row r="192" spans="2:11">
      <c r="B192" s="86" t="s">
        <v>2225</v>
      </c>
      <c r="C192" s="123">
        <v>87341</v>
      </c>
      <c r="D192" s="88" t="s">
        <v>128</v>
      </c>
      <c r="E192" s="101">
        <v>44421</v>
      </c>
      <c r="F192" s="90">
        <v>1175.75</v>
      </c>
      <c r="G192" s="102">
        <v>100</v>
      </c>
      <c r="H192" s="90">
        <v>4.1374499999999994</v>
      </c>
      <c r="I192" s="91">
        <v>6.8458388174045235E-5</v>
      </c>
      <c r="J192" s="91">
        <f t="shared" si="2"/>
        <v>3.6279502548800049E-5</v>
      </c>
      <c r="K192" s="91">
        <f>H192/'סכום נכסי הקרן'!$C$42</f>
        <v>5.1937737973944758E-6</v>
      </c>
    </row>
    <row r="193" spans="2:11">
      <c r="B193" s="86" t="s">
        <v>2226</v>
      </c>
      <c r="C193" s="87">
        <v>8310</v>
      </c>
      <c r="D193" s="88" t="s">
        <v>128</v>
      </c>
      <c r="E193" s="101">
        <v>44377</v>
      </c>
      <c r="F193" s="90">
        <v>104827.72</v>
      </c>
      <c r="G193" s="102">
        <v>40.707700000000003</v>
      </c>
      <c r="H193" s="90">
        <v>150.16610999999997</v>
      </c>
      <c r="I193" s="91">
        <v>2.734607230769231E-4</v>
      </c>
      <c r="J193" s="91">
        <f t="shared" si="2"/>
        <v>1.316741415724272E-3</v>
      </c>
      <c r="K193" s="91">
        <f>H193/'סכום נכסי הקרן'!$C$42</f>
        <v>1.8850470878793862E-4</v>
      </c>
    </row>
    <row r="194" spans="2:11">
      <c r="B194" s="86" t="s">
        <v>2227</v>
      </c>
      <c r="C194" s="123">
        <v>87951</v>
      </c>
      <c r="D194" s="88" t="s">
        <v>130</v>
      </c>
      <c r="E194" s="101">
        <v>44771</v>
      </c>
      <c r="F194" s="90">
        <v>30428.63</v>
      </c>
      <c r="G194" s="102">
        <v>100</v>
      </c>
      <c r="H194" s="90">
        <v>114.19865</v>
      </c>
      <c r="I194" s="91">
        <v>1.1863770792715815E-4</v>
      </c>
      <c r="J194" s="91">
        <f t="shared" si="2"/>
        <v>1.0013583762328308E-3</v>
      </c>
      <c r="K194" s="91">
        <f>H194/'סכום נכסי הקרן'!$C$42</f>
        <v>1.433544710069784E-4</v>
      </c>
    </row>
    <row r="195" spans="2:11">
      <c r="B195" s="86" t="s">
        <v>2228</v>
      </c>
      <c r="C195" s="87">
        <v>7085</v>
      </c>
      <c r="D195" s="88" t="s">
        <v>128</v>
      </c>
      <c r="E195" s="101">
        <v>43983</v>
      </c>
      <c r="F195" s="90">
        <v>603054.28</v>
      </c>
      <c r="G195" s="102">
        <v>97.230599999999995</v>
      </c>
      <c r="H195" s="90">
        <v>2063.3772600000002</v>
      </c>
      <c r="I195" s="91">
        <v>2.0101803333333332E-4</v>
      </c>
      <c r="J195" s="91">
        <f t="shared" si="2"/>
        <v>1.809285926435512E-2</v>
      </c>
      <c r="K195" s="91">
        <f>H195/'סכום נכסי הקרן'!$C$42</f>
        <v>2.5901738382645375E-3</v>
      </c>
    </row>
    <row r="196" spans="2:11">
      <c r="B196" s="86" t="s">
        <v>2229</v>
      </c>
      <c r="C196" s="123">
        <v>608311</v>
      </c>
      <c r="D196" s="88" t="s">
        <v>128</v>
      </c>
      <c r="E196" s="101">
        <v>42555</v>
      </c>
      <c r="F196" s="90">
        <v>30038.77</v>
      </c>
      <c r="G196" s="102">
        <v>100</v>
      </c>
      <c r="H196" s="90">
        <v>105.70644</v>
      </c>
      <c r="I196" s="91">
        <v>2.2492483516483515E-5</v>
      </c>
      <c r="J196" s="91">
        <f t="shared" ref="J196:J239" si="3">IFERROR(H196/$H$11,0)</f>
        <v>9.2689387410230467E-4</v>
      </c>
      <c r="K196" s="91">
        <f>H196/'סכום נכסי הקרן'!$C$42</f>
        <v>1.3269413244579425E-4</v>
      </c>
    </row>
    <row r="197" spans="2:11">
      <c r="B197" s="86" t="s">
        <v>2230</v>
      </c>
      <c r="C197" s="87">
        <v>8330</v>
      </c>
      <c r="D197" s="88" t="s">
        <v>128</v>
      </c>
      <c r="E197" s="101">
        <v>44002</v>
      </c>
      <c r="F197" s="90">
        <v>196629.64</v>
      </c>
      <c r="G197" s="102">
        <v>101.5166</v>
      </c>
      <c r="H197" s="90">
        <v>702.43368000000009</v>
      </c>
      <c r="I197" s="91">
        <v>7.0874523061538464E-4</v>
      </c>
      <c r="J197" s="91">
        <f t="shared" si="3"/>
        <v>6.1593359397510558E-3</v>
      </c>
      <c r="K197" s="91">
        <f>H197/'סכום נכסי הקרן'!$C$42</f>
        <v>8.8177056921325382E-4</v>
      </c>
    </row>
    <row r="198" spans="2:11">
      <c r="B198" s="86" t="s">
        <v>2231</v>
      </c>
      <c r="C198" s="87">
        <v>5331</v>
      </c>
      <c r="D198" s="88" t="s">
        <v>128</v>
      </c>
      <c r="E198" s="101">
        <v>43251</v>
      </c>
      <c r="F198" s="90">
        <v>194062.07999999999</v>
      </c>
      <c r="G198" s="102">
        <v>148.6833</v>
      </c>
      <c r="H198" s="90">
        <v>1015.36491</v>
      </c>
      <c r="I198" s="91">
        <v>4.1490157142857142E-4</v>
      </c>
      <c r="J198" s="91">
        <f t="shared" si="3"/>
        <v>8.9032940193373069E-3</v>
      </c>
      <c r="K198" s="91">
        <f>H198/'סכום נכסי הקרן'!$C$42</f>
        <v>1.2745956239596373E-3</v>
      </c>
    </row>
    <row r="199" spans="2:11">
      <c r="B199" s="86" t="s">
        <v>2232</v>
      </c>
      <c r="C199" s="123">
        <v>62178</v>
      </c>
      <c r="D199" s="88" t="s">
        <v>128</v>
      </c>
      <c r="E199" s="101">
        <v>42549</v>
      </c>
      <c r="F199" s="90">
        <v>20314.080000000002</v>
      </c>
      <c r="G199" s="102">
        <v>100</v>
      </c>
      <c r="H199" s="90">
        <v>71.485240000000005</v>
      </c>
      <c r="I199" s="91">
        <v>3.7887371695088003E-5</v>
      </c>
      <c r="J199" s="91">
        <f t="shared" si="3"/>
        <v>6.2682303031615701E-4</v>
      </c>
      <c r="K199" s="91">
        <f>H199/'סכום נכסי הקרן'!$C$42</f>
        <v>8.9735988691695511E-5</v>
      </c>
    </row>
    <row r="200" spans="2:11">
      <c r="B200" s="86" t="s">
        <v>2233</v>
      </c>
      <c r="C200" s="87">
        <v>5320</v>
      </c>
      <c r="D200" s="88" t="s">
        <v>128</v>
      </c>
      <c r="E200" s="101">
        <v>42948</v>
      </c>
      <c r="F200" s="90">
        <v>160577.60999999999</v>
      </c>
      <c r="G200" s="102">
        <v>127.06319999999999</v>
      </c>
      <c r="H200" s="90">
        <v>717.99933999999996</v>
      </c>
      <c r="I200" s="91">
        <v>1.053859E-4</v>
      </c>
      <c r="J200" s="91">
        <f t="shared" si="3"/>
        <v>6.2958244536046983E-3</v>
      </c>
      <c r="K200" s="91">
        <f>H200/'סכום נכסי הקרן'!$C$42</f>
        <v>9.0131026565602669E-4</v>
      </c>
    </row>
    <row r="201" spans="2:11">
      <c r="B201" s="86" t="s">
        <v>2234</v>
      </c>
      <c r="C201" s="87">
        <v>5287</v>
      </c>
      <c r="D201" s="88" t="s">
        <v>130</v>
      </c>
      <c r="E201" s="101">
        <v>42735</v>
      </c>
      <c r="F201" s="90">
        <v>188255.74</v>
      </c>
      <c r="G201" s="102">
        <v>40.094299999999997</v>
      </c>
      <c r="H201" s="90">
        <v>283.27575999999999</v>
      </c>
      <c r="I201" s="91">
        <v>1.2241998357120936E-4</v>
      </c>
      <c r="J201" s="91">
        <f t="shared" si="3"/>
        <v>2.4839221397076152E-3</v>
      </c>
      <c r="K201" s="91">
        <f>H201/'סכום נכסי הקרן'!$C$42</f>
        <v>3.5559830807018969E-4</v>
      </c>
    </row>
    <row r="202" spans="2:11">
      <c r="B202" s="86" t="s">
        <v>2235</v>
      </c>
      <c r="C202" s="87">
        <v>7028</v>
      </c>
      <c r="D202" s="88" t="s">
        <v>130</v>
      </c>
      <c r="E202" s="101">
        <v>43754</v>
      </c>
      <c r="F202" s="90">
        <v>344921.2</v>
      </c>
      <c r="G202" s="102">
        <v>105.42100000000001</v>
      </c>
      <c r="H202" s="90">
        <v>1364.66354</v>
      </c>
      <c r="I202" s="91">
        <v>4.028301886792453E-5</v>
      </c>
      <c r="J202" s="91">
        <f t="shared" si="3"/>
        <v>1.1966142038619079E-2</v>
      </c>
      <c r="K202" s="91">
        <f>H202/'סכום נכסי הקרן'!$C$42</f>
        <v>1.7130729643407387E-3</v>
      </c>
    </row>
    <row r="203" spans="2:11">
      <c r="B203" s="86" t="s">
        <v>2236</v>
      </c>
      <c r="C203" s="87">
        <v>5335</v>
      </c>
      <c r="D203" s="88" t="s">
        <v>128</v>
      </c>
      <c r="E203" s="101">
        <v>43306</v>
      </c>
      <c r="F203" s="90">
        <v>174498.95</v>
      </c>
      <c r="G203" s="102">
        <v>143.35730000000001</v>
      </c>
      <c r="H203" s="90">
        <v>880.30244999999991</v>
      </c>
      <c r="I203" s="91">
        <v>2.151337E-4</v>
      </c>
      <c r="J203" s="91">
        <f t="shared" si="3"/>
        <v>7.7189899523836978E-3</v>
      </c>
      <c r="K203" s="91">
        <f>H203/'סכום נכסי הקרן'!$C$42</f>
        <v>1.1050506467974624E-3</v>
      </c>
    </row>
    <row r="204" spans="2:11">
      <c r="B204" s="86" t="s">
        <v>2237</v>
      </c>
      <c r="C204" s="87">
        <v>8339</v>
      </c>
      <c r="D204" s="88" t="s">
        <v>128</v>
      </c>
      <c r="E204" s="101">
        <v>44539</v>
      </c>
      <c r="F204" s="90">
        <v>55113.064313000003</v>
      </c>
      <c r="G204" s="102">
        <v>103.4333</v>
      </c>
      <c r="H204" s="90">
        <v>200.60151378600003</v>
      </c>
      <c r="I204" s="91">
        <v>1.3460794554959085E-4</v>
      </c>
      <c r="J204" s="91">
        <f t="shared" si="3"/>
        <v>1.7589875722225858E-3</v>
      </c>
      <c r="K204" s="91">
        <f>H204/'סכום נכסי הקרן'!$C$42</f>
        <v>2.5181667114270719E-4</v>
      </c>
    </row>
    <row r="205" spans="2:11">
      <c r="B205" s="86" t="s">
        <v>2238</v>
      </c>
      <c r="C205" s="87">
        <v>7013</v>
      </c>
      <c r="D205" s="88" t="s">
        <v>130</v>
      </c>
      <c r="E205" s="101">
        <v>43507</v>
      </c>
      <c r="F205" s="90">
        <v>249664.28</v>
      </c>
      <c r="G205" s="102">
        <v>97.1721</v>
      </c>
      <c r="H205" s="90">
        <v>910.49293</v>
      </c>
      <c r="I205" s="91">
        <v>2.1912107232817559E-4</v>
      </c>
      <c r="J205" s="91">
        <f t="shared" si="3"/>
        <v>7.9837171626483544E-3</v>
      </c>
      <c r="K205" s="91">
        <f>H205/'סכום נכסי הקרן'!$C$42</f>
        <v>1.142948995769598E-3</v>
      </c>
    </row>
    <row r="206" spans="2:11">
      <c r="B206" s="86" t="s">
        <v>2239</v>
      </c>
      <c r="C206" s="123">
        <v>608312</v>
      </c>
      <c r="D206" s="88" t="s">
        <v>128</v>
      </c>
      <c r="E206" s="101">
        <v>42555</v>
      </c>
      <c r="F206" s="90">
        <v>11622.62</v>
      </c>
      <c r="G206" s="102">
        <v>100</v>
      </c>
      <c r="H206" s="90">
        <v>40.899989999999995</v>
      </c>
      <c r="I206" s="91">
        <v>9.9690689179316502E-4</v>
      </c>
      <c r="J206" s="91">
        <f t="shared" si="3"/>
        <v>3.586342533325833E-4</v>
      </c>
      <c r="K206" s="91">
        <f>H206/'סכום נכסי הקרן'!$C$42</f>
        <v>5.1342081807803381E-5</v>
      </c>
    </row>
    <row r="207" spans="2:11">
      <c r="B207" s="86" t="s">
        <v>2240</v>
      </c>
      <c r="C207" s="123">
        <v>608314</v>
      </c>
      <c r="D207" s="88" t="s">
        <v>128</v>
      </c>
      <c r="E207" s="101">
        <v>42555</v>
      </c>
      <c r="F207" s="90">
        <v>9939.26</v>
      </c>
      <c r="G207" s="102">
        <v>100</v>
      </c>
      <c r="H207" s="90">
        <v>34.976239999999997</v>
      </c>
      <c r="I207" s="91">
        <v>1.6890877909526064E-4</v>
      </c>
      <c r="J207" s="91">
        <f t="shared" si="3"/>
        <v>3.0669146170405503E-4</v>
      </c>
      <c r="K207" s="91">
        <f>H207/'סכום נכסי הקרן'!$C$42</f>
        <v>4.3905951454006836E-5</v>
      </c>
    </row>
    <row r="208" spans="2:11">
      <c r="B208" s="86" t="s">
        <v>2241</v>
      </c>
      <c r="C208" s="123">
        <v>608315</v>
      </c>
      <c r="D208" s="88" t="s">
        <v>128</v>
      </c>
      <c r="E208" s="101">
        <v>42555</v>
      </c>
      <c r="F208" s="90">
        <v>5806.92</v>
      </c>
      <c r="G208" s="102">
        <v>100</v>
      </c>
      <c r="H208" s="90">
        <v>20.434549999999998</v>
      </c>
      <c r="I208" s="91">
        <v>1.1331098480692324E-5</v>
      </c>
      <c r="J208" s="91">
        <f t="shared" si="3"/>
        <v>1.7918169616758684E-4</v>
      </c>
      <c r="K208" s="91">
        <f>H208/'סכום נכסי הקרן'!$C$42</f>
        <v>2.5651652672913821E-5</v>
      </c>
    </row>
    <row r="209" spans="2:11">
      <c r="B209" s="86" t="s">
        <v>2242</v>
      </c>
      <c r="C209" s="123">
        <v>608316</v>
      </c>
      <c r="D209" s="88" t="s">
        <v>128</v>
      </c>
      <c r="E209" s="101">
        <v>42555</v>
      </c>
      <c r="F209" s="90">
        <v>21722.18</v>
      </c>
      <c r="G209" s="102">
        <v>100</v>
      </c>
      <c r="H209" s="90">
        <v>76.440339999999992</v>
      </c>
      <c r="I209" s="91">
        <v>6.2403636349916219E-6</v>
      </c>
      <c r="J209" s="91">
        <f t="shared" si="3"/>
        <v>6.7027215068729356E-4</v>
      </c>
      <c r="K209" s="91">
        <f>H209/'סכום נכסי הקרן'!$C$42</f>
        <v>9.5956165018531921E-5</v>
      </c>
    </row>
    <row r="210" spans="2:11">
      <c r="B210" s="86" t="s">
        <v>2243</v>
      </c>
      <c r="C210" s="123">
        <v>608317</v>
      </c>
      <c r="D210" s="88" t="s">
        <v>128</v>
      </c>
      <c r="E210" s="101">
        <v>42555</v>
      </c>
      <c r="F210" s="90">
        <v>538.1</v>
      </c>
      <c r="G210" s="102">
        <v>100</v>
      </c>
      <c r="H210" s="90">
        <v>1.8935899999999999</v>
      </c>
      <c r="I210" s="91">
        <v>8.9153721317647056E-5</v>
      </c>
      <c r="J210" s="91">
        <f t="shared" si="3"/>
        <v>1.6604068503880966E-5</v>
      </c>
      <c r="K210" s="91">
        <f>H210/'סכום נכסי הקרן'!$C$42</f>
        <v>2.3770385442744216E-6</v>
      </c>
    </row>
    <row r="211" spans="2:11">
      <c r="B211" s="86" t="s">
        <v>2244</v>
      </c>
      <c r="C211" s="87">
        <v>8112</v>
      </c>
      <c r="D211" s="88" t="s">
        <v>128</v>
      </c>
      <c r="E211" s="101">
        <v>44440</v>
      </c>
      <c r="F211" s="90">
        <v>43022.96</v>
      </c>
      <c r="G211" s="102">
        <v>78.4251</v>
      </c>
      <c r="H211" s="90">
        <v>118.73388</v>
      </c>
      <c r="I211" s="91">
        <v>2.6889349499999999E-5</v>
      </c>
      <c r="J211" s="91">
        <f t="shared" si="3"/>
        <v>1.0411258388835925E-3</v>
      </c>
      <c r="K211" s="91">
        <f>H211/'סכום נכסי הקרן'!$C$42</f>
        <v>1.4904758119300054E-4</v>
      </c>
    </row>
    <row r="212" spans="2:11">
      <c r="B212" s="86" t="s">
        <v>2245</v>
      </c>
      <c r="C212" s="87">
        <v>8317</v>
      </c>
      <c r="D212" s="88" t="s">
        <v>128</v>
      </c>
      <c r="E212" s="101">
        <v>44378</v>
      </c>
      <c r="F212" s="90">
        <v>41376.03</v>
      </c>
      <c r="G212" s="102">
        <v>102.0193</v>
      </c>
      <c r="H212" s="90">
        <v>148.54240999999999</v>
      </c>
      <c r="I212" s="91">
        <v>8.8980705161290317E-6</v>
      </c>
      <c r="J212" s="91">
        <f t="shared" si="3"/>
        <v>1.3025038954428217E-3</v>
      </c>
      <c r="K212" s="91">
        <f>H212/'סכום נכסי הקרן'!$C$42</f>
        <v>1.8646646530104949E-4</v>
      </c>
    </row>
    <row r="213" spans="2:11">
      <c r="B213" s="86" t="s">
        <v>2246</v>
      </c>
      <c r="C213" s="87">
        <v>9377</v>
      </c>
      <c r="D213" s="88" t="s">
        <v>128</v>
      </c>
      <c r="E213" s="101">
        <v>44502</v>
      </c>
      <c r="F213" s="90">
        <v>87928.07</v>
      </c>
      <c r="G213" s="102">
        <v>101.706</v>
      </c>
      <c r="H213" s="90">
        <v>314.69754999999998</v>
      </c>
      <c r="I213" s="91">
        <v>7.0911930630696354E-4</v>
      </c>
      <c r="J213" s="91">
        <f t="shared" si="3"/>
        <v>2.7594461727213941E-3</v>
      </c>
      <c r="K213" s="91">
        <f>H213/'סכום נכסי הקרן'!$C$42</f>
        <v>3.9504233025033247E-4</v>
      </c>
    </row>
    <row r="214" spans="2:11">
      <c r="B214" s="86" t="s">
        <v>2247</v>
      </c>
      <c r="C214" s="123">
        <v>84036</v>
      </c>
      <c r="D214" s="88" t="s">
        <v>128</v>
      </c>
      <c r="E214" s="101">
        <v>44314</v>
      </c>
      <c r="F214" s="90">
        <v>26044.400000000001</v>
      </c>
      <c r="G214" s="102">
        <v>100</v>
      </c>
      <c r="H214" s="90">
        <v>91.650229999999993</v>
      </c>
      <c r="I214" s="91">
        <v>4.1493166784742445E-4</v>
      </c>
      <c r="J214" s="91">
        <f t="shared" si="3"/>
        <v>8.0364107188802549E-4</v>
      </c>
      <c r="K214" s="91">
        <f>H214/'סכום נכסי הקרן'!$C$42</f>
        <v>1.1504926055884111E-4</v>
      </c>
    </row>
    <row r="215" spans="2:11">
      <c r="B215" s="86" t="s">
        <v>2248</v>
      </c>
      <c r="C215" s="87">
        <v>7043</v>
      </c>
      <c r="D215" s="88" t="s">
        <v>130</v>
      </c>
      <c r="E215" s="101">
        <v>43860</v>
      </c>
      <c r="F215" s="90">
        <v>443723.78</v>
      </c>
      <c r="G215" s="102">
        <v>92.055000000000007</v>
      </c>
      <c r="H215" s="90">
        <v>1532.9876100000001</v>
      </c>
      <c r="I215" s="91">
        <v>1.6848112499999999E-4</v>
      </c>
      <c r="J215" s="91">
        <f t="shared" si="3"/>
        <v>1.3442102721307548E-2</v>
      </c>
      <c r="K215" s="91">
        <f>H215/'סכום נכסי הקרן'!$C$42</f>
        <v>1.9243715043199034E-3</v>
      </c>
    </row>
    <row r="216" spans="2:11">
      <c r="B216" s="86" t="s">
        <v>2249</v>
      </c>
      <c r="C216" s="87">
        <v>5304</v>
      </c>
      <c r="D216" s="88" t="s">
        <v>130</v>
      </c>
      <c r="E216" s="101">
        <v>42928</v>
      </c>
      <c r="F216" s="90">
        <v>316130.65000000002</v>
      </c>
      <c r="G216" s="102">
        <v>56.814399999999999</v>
      </c>
      <c r="H216" s="90">
        <v>674.06781000000001</v>
      </c>
      <c r="I216" s="91">
        <v>5.9218740000000006E-5</v>
      </c>
      <c r="J216" s="91">
        <f t="shared" si="3"/>
        <v>5.9106079423217371E-3</v>
      </c>
      <c r="K216" s="91">
        <f>H216/'סכום נכסי הקרן'!$C$42</f>
        <v>8.4616266764434098E-4</v>
      </c>
    </row>
    <row r="217" spans="2:11">
      <c r="B217" s="86" t="s">
        <v>2250</v>
      </c>
      <c r="C217" s="87">
        <v>5284</v>
      </c>
      <c r="D217" s="88" t="s">
        <v>130</v>
      </c>
      <c r="E217" s="101">
        <v>42531</v>
      </c>
      <c r="F217" s="90">
        <v>222044.23</v>
      </c>
      <c r="G217" s="102">
        <v>43.957500000000003</v>
      </c>
      <c r="H217" s="90">
        <v>366.31190999999995</v>
      </c>
      <c r="I217" s="91">
        <v>1.9910549999999999E-4</v>
      </c>
      <c r="J217" s="91">
        <f t="shared" si="3"/>
        <v>3.2120300843516696E-3</v>
      </c>
      <c r="K217" s="91">
        <f>H217/'סכום נכסי הקרן'!$C$42</f>
        <v>4.5983424569034638E-4</v>
      </c>
    </row>
    <row r="218" spans="2:11">
      <c r="B218" s="86" t="s">
        <v>2251</v>
      </c>
      <c r="C218" s="87">
        <v>7041</v>
      </c>
      <c r="D218" s="88" t="s">
        <v>128</v>
      </c>
      <c r="E218" s="101">
        <v>43516</v>
      </c>
      <c r="F218" s="90">
        <v>226406.75</v>
      </c>
      <c r="G218" s="102">
        <v>81.663399999999996</v>
      </c>
      <c r="H218" s="90">
        <v>650.63301000000001</v>
      </c>
      <c r="I218" s="91">
        <v>1.5184067599999999E-4</v>
      </c>
      <c r="J218" s="91">
        <f t="shared" si="3"/>
        <v>5.7051183566275013E-3</v>
      </c>
      <c r="K218" s="91">
        <f>H218/'סכום נכסי הקרן'!$C$42</f>
        <v>8.1674477735269274E-4</v>
      </c>
    </row>
    <row r="219" spans="2:11">
      <c r="B219" s="86" t="s">
        <v>2252</v>
      </c>
      <c r="C219" s="87">
        <v>7054</v>
      </c>
      <c r="D219" s="88" t="s">
        <v>128</v>
      </c>
      <c r="E219" s="101">
        <v>43973</v>
      </c>
      <c r="F219" s="90">
        <v>84429.91</v>
      </c>
      <c r="G219" s="102">
        <v>105.3287</v>
      </c>
      <c r="H219" s="90">
        <v>312.9409</v>
      </c>
      <c r="I219" s="91">
        <v>2.6488689230769235E-4</v>
      </c>
      <c r="J219" s="91">
        <f t="shared" si="3"/>
        <v>2.7440428716174899E-3</v>
      </c>
      <c r="K219" s="91">
        <f>H219/'סכום נכסי הקרן'!$C$42</f>
        <v>3.9283719357407224E-4</v>
      </c>
    </row>
    <row r="220" spans="2:11">
      <c r="B220" s="86" t="s">
        <v>2253</v>
      </c>
      <c r="C220" s="87">
        <v>7071</v>
      </c>
      <c r="D220" s="88" t="s">
        <v>128</v>
      </c>
      <c r="E220" s="101">
        <v>44055</v>
      </c>
      <c r="F220" s="90">
        <v>112849.64</v>
      </c>
      <c r="G220" s="102">
        <v>0</v>
      </c>
      <c r="H220" s="90">
        <v>0</v>
      </c>
      <c r="I220" s="91">
        <v>3.504015692307692E-4</v>
      </c>
      <c r="J220" s="91">
        <f t="shared" ref="J220" si="4">IFERROR(H220/$H$11,0)</f>
        <v>0</v>
      </c>
      <c r="K220" s="91">
        <f>H220/'סכום נכסי הקרן'!$C$42</f>
        <v>0</v>
      </c>
    </row>
    <row r="221" spans="2:11">
      <c r="B221" s="86" t="s">
        <v>2254</v>
      </c>
      <c r="C221" s="123">
        <v>83111</v>
      </c>
      <c r="D221" s="88" t="s">
        <v>128</v>
      </c>
      <c r="E221" s="101">
        <v>44256</v>
      </c>
      <c r="F221" s="90">
        <v>66240.929999999993</v>
      </c>
      <c r="G221" s="102">
        <v>100</v>
      </c>
      <c r="H221" s="90">
        <v>233.10182</v>
      </c>
      <c r="I221" s="91">
        <v>5.3657565749999994E-5</v>
      </c>
      <c r="J221" s="91">
        <f t="shared" si="3"/>
        <v>2.0439686456198702E-3</v>
      </c>
      <c r="K221" s="91">
        <f>H221/'סכום נכסי הקרן'!$C$42</f>
        <v>2.9261456327954748E-4</v>
      </c>
    </row>
    <row r="222" spans="2:11">
      <c r="B222" s="86" t="s">
        <v>2255</v>
      </c>
      <c r="C222" s="123">
        <v>62179</v>
      </c>
      <c r="D222" s="88" t="s">
        <v>128</v>
      </c>
      <c r="E222" s="101">
        <v>42549</v>
      </c>
      <c r="F222" s="90">
        <v>48778.8</v>
      </c>
      <c r="G222" s="102">
        <v>100</v>
      </c>
      <c r="H222" s="90">
        <v>171.65260000000001</v>
      </c>
      <c r="I222" s="91">
        <v>2.2645021000000002E-5</v>
      </c>
      <c r="J222" s="91">
        <f t="shared" si="3"/>
        <v>1.5051471169943219E-3</v>
      </c>
      <c r="K222" s="91">
        <f>H222/'סכום נכסי הקרן'!$C$42</f>
        <v>2.1547687008535092E-4</v>
      </c>
    </row>
    <row r="223" spans="2:11">
      <c r="B223" s="86" t="s">
        <v>2256</v>
      </c>
      <c r="C223" s="87">
        <v>6646</v>
      </c>
      <c r="D223" s="88" t="s">
        <v>130</v>
      </c>
      <c r="E223" s="101">
        <v>42947</v>
      </c>
      <c r="F223" s="90">
        <v>291560.15000000002</v>
      </c>
      <c r="G223" s="102">
        <v>85.778099999999995</v>
      </c>
      <c r="H223" s="90">
        <v>938.60563999999999</v>
      </c>
      <c r="I223" s="91">
        <v>2.2779043280182233E-4</v>
      </c>
      <c r="J223" s="91">
        <f t="shared" si="3"/>
        <v>8.2302253099609934E-3</v>
      </c>
      <c r="K223" s="91">
        <f>H223/'סכום נכסי הקרן'!$C$42</f>
        <v>1.1782391035828042E-3</v>
      </c>
    </row>
    <row r="224" spans="2:11">
      <c r="B224" s="86" t="s">
        <v>2257</v>
      </c>
      <c r="C224" s="123">
        <v>621710</v>
      </c>
      <c r="D224" s="88" t="s">
        <v>128</v>
      </c>
      <c r="E224" s="101">
        <v>42549</v>
      </c>
      <c r="F224" s="90">
        <v>54121.33</v>
      </c>
      <c r="G224" s="102">
        <v>100</v>
      </c>
      <c r="H224" s="90">
        <v>190.45298</v>
      </c>
      <c r="I224" s="91">
        <v>1.6453665791632485E-5</v>
      </c>
      <c r="J224" s="91">
        <f t="shared" si="3"/>
        <v>1.669999485996584E-3</v>
      </c>
      <c r="K224" s="91">
        <f>H224/'סכום נכסי הקרן'!$C$42</f>
        <v>2.3907713619734239E-4</v>
      </c>
    </row>
    <row r="225" spans="2:11">
      <c r="B225" s="86" t="s">
        <v>2258</v>
      </c>
      <c r="C225" s="87">
        <v>5276</v>
      </c>
      <c r="D225" s="88" t="s">
        <v>128</v>
      </c>
      <c r="E225" s="101">
        <v>42423</v>
      </c>
      <c r="F225" s="90">
        <v>178411.41</v>
      </c>
      <c r="G225" s="102">
        <v>94.519099999999995</v>
      </c>
      <c r="H225" s="90">
        <v>593.41904</v>
      </c>
      <c r="I225" s="91">
        <v>2.2666666666666668E-5</v>
      </c>
      <c r="J225" s="91">
        <f t="shared" si="3"/>
        <v>5.2034338962855097E-3</v>
      </c>
      <c r="K225" s="91">
        <f>H225/'סכום נכסי הקרן'!$C$42</f>
        <v>7.4492362707150169E-4</v>
      </c>
    </row>
    <row r="226" spans="2:11">
      <c r="B226" s="86" t="s">
        <v>2259</v>
      </c>
      <c r="C226" s="87">
        <v>6647</v>
      </c>
      <c r="D226" s="88" t="s">
        <v>128</v>
      </c>
      <c r="E226" s="101">
        <v>43454</v>
      </c>
      <c r="F226" s="90">
        <v>430647.64</v>
      </c>
      <c r="G226" s="102">
        <v>117.7958</v>
      </c>
      <c r="H226" s="90">
        <v>1785.1353200000001</v>
      </c>
      <c r="I226" s="91">
        <v>3.139891304347826E-5</v>
      </c>
      <c r="J226" s="91">
        <f t="shared" si="3"/>
        <v>1.5653076506518027E-2</v>
      </c>
      <c r="K226" s="91">
        <f>H226/'סכום נכסי הקרן'!$C$42</f>
        <v>2.2408945243614798E-3</v>
      </c>
    </row>
    <row r="227" spans="2:11">
      <c r="B227" s="86" t="s">
        <v>2260</v>
      </c>
      <c r="C227" s="87">
        <v>8000</v>
      </c>
      <c r="D227" s="88" t="s">
        <v>128</v>
      </c>
      <c r="E227" s="101">
        <v>44228</v>
      </c>
      <c r="F227" s="90">
        <v>236859.63</v>
      </c>
      <c r="G227" s="102">
        <v>88.771799999999999</v>
      </c>
      <c r="H227" s="90">
        <v>739.92098999999996</v>
      </c>
      <c r="I227" s="91">
        <v>1.546235878787879E-5</v>
      </c>
      <c r="J227" s="91">
        <f t="shared" si="3"/>
        <v>6.488045883966129E-3</v>
      </c>
      <c r="K227" s="91">
        <f>H227/'סכום נכסי הקרן'!$C$42</f>
        <v>9.2882868675251188E-4</v>
      </c>
    </row>
    <row r="228" spans="2:11">
      <c r="B228" s="86" t="s">
        <v>2261</v>
      </c>
      <c r="C228" s="87">
        <v>8312</v>
      </c>
      <c r="D228" s="88" t="s">
        <v>130</v>
      </c>
      <c r="E228" s="101">
        <v>44377</v>
      </c>
      <c r="F228" s="90">
        <v>492182.33</v>
      </c>
      <c r="G228" s="102">
        <v>89.669300000000007</v>
      </c>
      <c r="H228" s="90">
        <v>1656.3356899999999</v>
      </c>
      <c r="I228" s="91">
        <v>4.8476542727272725E-4</v>
      </c>
      <c r="J228" s="91">
        <f t="shared" si="3"/>
        <v>1.4523688476482737E-2</v>
      </c>
      <c r="K228" s="91">
        <f>H228/'סכום נכסי הקרן'!$C$42</f>
        <v>2.0792113273662037E-3</v>
      </c>
    </row>
    <row r="229" spans="2:11">
      <c r="B229" s="86" t="s">
        <v>2262</v>
      </c>
      <c r="C229" s="87">
        <v>5337</v>
      </c>
      <c r="D229" s="88" t="s">
        <v>128</v>
      </c>
      <c r="E229" s="101">
        <v>42985</v>
      </c>
      <c r="F229" s="90">
        <v>199389.65</v>
      </c>
      <c r="G229" s="102">
        <v>103.9299</v>
      </c>
      <c r="H229" s="90">
        <v>729.22639000000004</v>
      </c>
      <c r="I229" s="91">
        <v>4.8739806666666666E-5</v>
      </c>
      <c r="J229" s="91">
        <f t="shared" si="3"/>
        <v>6.3942695802142058E-3</v>
      </c>
      <c r="K229" s="91">
        <f>H229/'סכום נכסי הקרן'!$C$42</f>
        <v>9.1540367055808916E-4</v>
      </c>
    </row>
    <row r="230" spans="2:11">
      <c r="B230" s="86" t="s">
        <v>2263</v>
      </c>
      <c r="C230" s="87">
        <v>7049</v>
      </c>
      <c r="D230" s="88" t="s">
        <v>130</v>
      </c>
      <c r="E230" s="101">
        <v>43922</v>
      </c>
      <c r="F230" s="90">
        <v>73587.58</v>
      </c>
      <c r="G230" s="102">
        <v>101.4939</v>
      </c>
      <c r="H230" s="90">
        <v>280.29993999999999</v>
      </c>
      <c r="I230" s="91">
        <v>2.2240416666666665E-4</v>
      </c>
      <c r="J230" s="91">
        <f t="shared" si="3"/>
        <v>2.4578284662433391E-3</v>
      </c>
      <c r="K230" s="91">
        <f>H230/'סכום נכסי הקרן'!$C$42</f>
        <v>3.5186273762419945E-4</v>
      </c>
    </row>
    <row r="231" spans="2:11">
      <c r="B231" s="86" t="s">
        <v>2264</v>
      </c>
      <c r="C231" s="123">
        <v>608318</v>
      </c>
      <c r="D231" s="88" t="s">
        <v>128</v>
      </c>
      <c r="E231" s="101">
        <v>42555</v>
      </c>
      <c r="F231" s="90">
        <v>7769.1</v>
      </c>
      <c r="G231" s="102">
        <v>100</v>
      </c>
      <c r="H231" s="90">
        <v>27.339470000000002</v>
      </c>
      <c r="I231" s="91">
        <v>4.6413061224489797E-5</v>
      </c>
      <c r="J231" s="91">
        <f t="shared" si="3"/>
        <v>2.3972794149726106E-4</v>
      </c>
      <c r="K231" s="91">
        <f>H231/'סכום נכסי הקרן'!$C$42</f>
        <v>3.431945350896141E-5</v>
      </c>
    </row>
    <row r="232" spans="2:11">
      <c r="B232" s="86" t="s">
        <v>2265</v>
      </c>
      <c r="C232" s="87">
        <v>7005</v>
      </c>
      <c r="D232" s="88" t="s">
        <v>128</v>
      </c>
      <c r="E232" s="101">
        <v>43621</v>
      </c>
      <c r="F232" s="90">
        <v>102194.37</v>
      </c>
      <c r="G232" s="102">
        <v>92.530100000000004</v>
      </c>
      <c r="H232" s="90">
        <v>332.75857999999999</v>
      </c>
      <c r="I232" s="91">
        <v>5.2273331764705883E-5</v>
      </c>
      <c r="J232" s="91">
        <f t="shared" si="3"/>
        <v>2.917815502603074E-3</v>
      </c>
      <c r="K232" s="91">
        <f>H232/'סכום נכסי הקרן'!$C$42</f>
        <v>4.1771448444384676E-4</v>
      </c>
    </row>
    <row r="233" spans="2:11">
      <c r="B233" s="86" t="s">
        <v>2266</v>
      </c>
      <c r="C233" s="87">
        <v>5286</v>
      </c>
      <c r="D233" s="88" t="s">
        <v>128</v>
      </c>
      <c r="E233" s="101">
        <v>42705</v>
      </c>
      <c r="F233" s="90">
        <v>145038.89000000001</v>
      </c>
      <c r="G233" s="102">
        <v>122.1392</v>
      </c>
      <c r="H233" s="90">
        <v>623.38851999999997</v>
      </c>
      <c r="I233" s="91">
        <v>6.9066152380952385E-5</v>
      </c>
      <c r="J233" s="91">
        <f t="shared" si="3"/>
        <v>5.4662232535094548E-3</v>
      </c>
      <c r="K233" s="91">
        <f>H233/'סכום נכסי הקרן'!$C$42</f>
        <v>7.8254455299097813E-4</v>
      </c>
    </row>
    <row r="234" spans="2:11">
      <c r="B234" s="86" t="s">
        <v>2267</v>
      </c>
      <c r="C234" s="123">
        <v>608320</v>
      </c>
      <c r="D234" s="88" t="s">
        <v>128</v>
      </c>
      <c r="E234" s="101">
        <v>42555</v>
      </c>
      <c r="F234" s="90">
        <v>12262.42</v>
      </c>
      <c r="G234" s="102">
        <v>100</v>
      </c>
      <c r="H234" s="90">
        <v>43.15146</v>
      </c>
      <c r="I234" s="91">
        <v>1.9493485714285715E-5</v>
      </c>
      <c r="J234" s="91">
        <f t="shared" si="3"/>
        <v>3.7837641616320289E-4</v>
      </c>
      <c r="K234" s="91">
        <f>H234/'סכום נכסי הקרן'!$C$42</f>
        <v>5.4168369954275189E-5</v>
      </c>
    </row>
    <row r="235" spans="2:11">
      <c r="B235" s="86" t="s">
        <v>2268</v>
      </c>
      <c r="C235" s="87">
        <v>8273</v>
      </c>
      <c r="D235" s="88" t="s">
        <v>128</v>
      </c>
      <c r="E235" s="101">
        <v>43922</v>
      </c>
      <c r="F235" s="90">
        <v>536234.22</v>
      </c>
      <c r="G235" s="102">
        <v>71.253600000000006</v>
      </c>
      <c r="H235" s="90">
        <v>1344.5613000000001</v>
      </c>
      <c r="I235" s="91">
        <v>1.6097161249999998E-4</v>
      </c>
      <c r="J235" s="91">
        <f t="shared" si="3"/>
        <v>1.1789874224550852E-2</v>
      </c>
      <c r="K235" s="91">
        <f>H235/'סכום נכסי הקרן'!$C$42</f>
        <v>1.6878384630462373E-3</v>
      </c>
    </row>
    <row r="236" spans="2:11">
      <c r="B236" s="86" t="s">
        <v>2269</v>
      </c>
      <c r="C236" s="87">
        <v>8321</v>
      </c>
      <c r="D236" s="88" t="s">
        <v>128</v>
      </c>
      <c r="E236" s="101">
        <v>44217</v>
      </c>
      <c r="F236" s="90">
        <v>221421.91</v>
      </c>
      <c r="G236" s="102">
        <v>95.888900000000007</v>
      </c>
      <c r="H236" s="90">
        <v>747.15066999999999</v>
      </c>
      <c r="I236" s="91">
        <v>7.8933796200000004E-4</v>
      </c>
      <c r="J236" s="91">
        <f t="shared" si="3"/>
        <v>6.5514398087234095E-3</v>
      </c>
      <c r="K236" s="91">
        <f>H236/'סכום נכסי הקרן'!$C$42</f>
        <v>9.3790416139209601E-4</v>
      </c>
    </row>
    <row r="237" spans="2:11">
      <c r="B237" s="86" t="s">
        <v>2270</v>
      </c>
      <c r="C237" s="87">
        <v>8509</v>
      </c>
      <c r="D237" s="88" t="s">
        <v>128</v>
      </c>
      <c r="E237" s="101">
        <v>44531</v>
      </c>
      <c r="F237" s="90">
        <v>286893.59000000003</v>
      </c>
      <c r="G237" s="102">
        <v>79.185599999999994</v>
      </c>
      <c r="H237" s="90">
        <v>799.44081999999992</v>
      </c>
      <c r="I237" s="91">
        <v>1.877198857142857E-4</v>
      </c>
      <c r="J237" s="91">
        <f t="shared" si="3"/>
        <v>7.0099494294323323E-3</v>
      </c>
      <c r="K237" s="91">
        <f>H237/'סכום נכסי הקרן'!$C$42</f>
        <v>1.0035444013785191E-3</v>
      </c>
    </row>
    <row r="238" spans="2:11">
      <c r="B238" s="86" t="s">
        <v>2271</v>
      </c>
      <c r="C238" s="123">
        <v>608321</v>
      </c>
      <c r="D238" s="88" t="s">
        <v>128</v>
      </c>
      <c r="E238" s="101">
        <v>42555</v>
      </c>
      <c r="F238" s="90">
        <v>16335</v>
      </c>
      <c r="G238" s="102">
        <v>100</v>
      </c>
      <c r="H238" s="90">
        <v>57.482870000000005</v>
      </c>
      <c r="I238" s="91">
        <v>1.9605517241379308E-5</v>
      </c>
      <c r="J238" s="91">
        <f t="shared" si="3"/>
        <v>5.0404232768428445E-4</v>
      </c>
      <c r="K238" s="91">
        <f>H238/'סכום נכסי הקרן'!$C$42</f>
        <v>7.2158702583725013E-5</v>
      </c>
    </row>
    <row r="239" spans="2:11">
      <c r="B239" s="86" t="s">
        <v>2272</v>
      </c>
      <c r="C239" s="87">
        <v>6658</v>
      </c>
      <c r="D239" s="88" t="s">
        <v>128</v>
      </c>
      <c r="E239" s="101">
        <v>43356</v>
      </c>
      <c r="F239" s="90">
        <v>251843.77</v>
      </c>
      <c r="G239" s="102">
        <v>55.927300000000002</v>
      </c>
      <c r="H239" s="90">
        <v>495.64911000000001</v>
      </c>
      <c r="I239" s="91">
        <v>3.2228363419517644E-4</v>
      </c>
      <c r="J239" s="91">
        <f t="shared" si="3"/>
        <v>4.3461318323014132E-3</v>
      </c>
      <c r="K239" s="91">
        <f>H239/'סכום נכסי הקרן'!$C$42</f>
        <v>6.2219225856986618E-4</v>
      </c>
    </row>
    <row r="240" spans="2:11">
      <c r="B240" s="93"/>
      <c r="C240" s="94"/>
      <c r="D240" s="94"/>
      <c r="E240" s="94"/>
      <c r="F240" s="94"/>
      <c r="G240" s="94"/>
      <c r="H240" s="94"/>
      <c r="I240" s="94"/>
      <c r="J240" s="94"/>
      <c r="K240" s="94"/>
    </row>
    <row r="241" spans="2:11">
      <c r="B241" s="93"/>
      <c r="C241" s="94"/>
      <c r="D241" s="94"/>
      <c r="E241" s="94"/>
      <c r="F241" s="94"/>
      <c r="G241" s="94"/>
      <c r="H241" s="94"/>
      <c r="I241" s="94"/>
      <c r="J241" s="94"/>
      <c r="K241" s="94"/>
    </row>
    <row r="242" spans="2:11">
      <c r="B242" s="93"/>
      <c r="C242" s="94"/>
      <c r="D242" s="94"/>
      <c r="E242" s="94"/>
      <c r="F242" s="94"/>
      <c r="G242" s="94"/>
      <c r="H242" s="94"/>
      <c r="I242" s="94"/>
      <c r="J242" s="94"/>
      <c r="K242" s="94"/>
    </row>
    <row r="243" spans="2:11">
      <c r="B243" s="109" t="s">
        <v>109</v>
      </c>
      <c r="C243" s="94"/>
      <c r="D243" s="94"/>
      <c r="E243" s="94"/>
      <c r="F243" s="94"/>
      <c r="G243" s="94"/>
      <c r="H243" s="94"/>
      <c r="I243" s="94"/>
      <c r="J243" s="94"/>
      <c r="K243" s="94"/>
    </row>
    <row r="244" spans="2:11">
      <c r="B244" s="109" t="s">
        <v>198</v>
      </c>
      <c r="C244" s="94"/>
      <c r="D244" s="94"/>
      <c r="E244" s="94"/>
      <c r="F244" s="94"/>
      <c r="G244" s="94"/>
      <c r="H244" s="94"/>
      <c r="I244" s="94"/>
      <c r="J244" s="94"/>
      <c r="K244" s="94"/>
    </row>
    <row r="245" spans="2:11">
      <c r="B245" s="109" t="s">
        <v>206</v>
      </c>
      <c r="C245" s="94"/>
      <c r="D245" s="94"/>
      <c r="E245" s="94"/>
      <c r="F245" s="94"/>
      <c r="G245" s="94"/>
      <c r="H245" s="94"/>
      <c r="I245" s="94"/>
      <c r="J245" s="94"/>
      <c r="K245" s="94"/>
    </row>
    <row r="246" spans="2:11">
      <c r="B246" s="93"/>
      <c r="C246" s="94"/>
      <c r="D246" s="94"/>
      <c r="E246" s="94"/>
      <c r="F246" s="94"/>
      <c r="G246" s="94"/>
      <c r="H246" s="94"/>
      <c r="I246" s="94"/>
      <c r="J246" s="94"/>
      <c r="K246" s="94"/>
    </row>
    <row r="247" spans="2:11">
      <c r="B247" s="93"/>
      <c r="C247" s="94"/>
      <c r="D247" s="94"/>
      <c r="E247" s="94"/>
      <c r="F247" s="94"/>
      <c r="G247" s="94"/>
      <c r="H247" s="94"/>
      <c r="I247" s="94"/>
      <c r="J247" s="94"/>
      <c r="K247" s="94"/>
    </row>
    <row r="248" spans="2:11">
      <c r="B248" s="93"/>
      <c r="C248" s="94"/>
      <c r="D248" s="94"/>
      <c r="E248" s="94"/>
      <c r="F248" s="94"/>
      <c r="G248" s="94"/>
      <c r="H248" s="94"/>
      <c r="I248" s="94"/>
      <c r="J248" s="94"/>
      <c r="K248" s="94"/>
    </row>
    <row r="249" spans="2:11">
      <c r="B249" s="93"/>
      <c r="C249" s="94"/>
      <c r="D249" s="94"/>
      <c r="E249" s="94"/>
      <c r="F249" s="94"/>
      <c r="G249" s="94"/>
      <c r="H249" s="94"/>
      <c r="I249" s="94"/>
      <c r="J249" s="94"/>
      <c r="K249" s="94"/>
    </row>
    <row r="250" spans="2:11">
      <c r="B250" s="93"/>
      <c r="C250" s="94"/>
      <c r="D250" s="94"/>
      <c r="E250" s="94"/>
      <c r="F250" s="94"/>
      <c r="G250" s="94"/>
      <c r="H250" s="94"/>
      <c r="I250" s="94"/>
      <c r="J250" s="94"/>
      <c r="K250" s="94"/>
    </row>
    <row r="251" spans="2:11">
      <c r="B251" s="93"/>
      <c r="C251" s="94"/>
      <c r="D251" s="94"/>
      <c r="E251" s="94"/>
      <c r="F251" s="94"/>
      <c r="G251" s="94"/>
      <c r="H251" s="94"/>
      <c r="I251" s="94"/>
      <c r="J251" s="94"/>
      <c r="K251" s="94"/>
    </row>
    <row r="252" spans="2:11">
      <c r="B252" s="93"/>
      <c r="C252" s="94"/>
      <c r="D252" s="94"/>
      <c r="E252" s="94"/>
      <c r="F252" s="94"/>
      <c r="G252" s="94"/>
      <c r="H252" s="94"/>
      <c r="I252" s="94"/>
      <c r="J252" s="94"/>
      <c r="K252" s="94"/>
    </row>
    <row r="253" spans="2:11">
      <c r="B253" s="93"/>
      <c r="C253" s="94"/>
      <c r="D253" s="94"/>
      <c r="E253" s="94"/>
      <c r="F253" s="94"/>
      <c r="G253" s="94"/>
      <c r="H253" s="94"/>
      <c r="I253" s="94"/>
      <c r="J253" s="94"/>
      <c r="K253" s="94"/>
    </row>
    <row r="254" spans="2:11">
      <c r="B254" s="93"/>
      <c r="C254" s="94"/>
      <c r="D254" s="94"/>
      <c r="E254" s="94"/>
      <c r="F254" s="94"/>
      <c r="G254" s="94"/>
      <c r="H254" s="94"/>
      <c r="I254" s="94"/>
      <c r="J254" s="94"/>
      <c r="K254" s="94"/>
    </row>
    <row r="255" spans="2:11">
      <c r="B255" s="93"/>
      <c r="C255" s="94"/>
      <c r="D255" s="94"/>
      <c r="E255" s="94"/>
      <c r="F255" s="94"/>
      <c r="G255" s="94"/>
      <c r="H255" s="94"/>
      <c r="I255" s="94"/>
      <c r="J255" s="94"/>
      <c r="K255" s="94"/>
    </row>
    <row r="256" spans="2:11">
      <c r="B256" s="93"/>
      <c r="C256" s="94"/>
      <c r="D256" s="94"/>
      <c r="E256" s="94"/>
      <c r="F256" s="94"/>
      <c r="G256" s="94"/>
      <c r="H256" s="94"/>
      <c r="I256" s="94"/>
      <c r="J256" s="94"/>
      <c r="K256" s="94"/>
    </row>
    <row r="257" spans="2:11">
      <c r="B257" s="94"/>
      <c r="C257" s="94"/>
      <c r="D257" s="94"/>
      <c r="E257" s="94"/>
      <c r="F257" s="94"/>
      <c r="G257" s="94"/>
      <c r="H257" s="94"/>
      <c r="I257" s="94"/>
      <c r="J257" s="94"/>
      <c r="K257" s="94"/>
    </row>
    <row r="258" spans="2:11">
      <c r="B258" s="94"/>
      <c r="C258" s="94"/>
      <c r="D258" s="94"/>
      <c r="E258" s="94"/>
      <c r="F258" s="94"/>
      <c r="G258" s="94"/>
      <c r="H258" s="94"/>
      <c r="I258" s="94"/>
      <c r="J258" s="94"/>
      <c r="K258" s="94"/>
    </row>
    <row r="259" spans="2:11">
      <c r="B259" s="94"/>
      <c r="C259" s="94"/>
      <c r="D259" s="94"/>
      <c r="E259" s="94"/>
      <c r="F259" s="94"/>
      <c r="G259" s="94"/>
      <c r="H259" s="94"/>
      <c r="I259" s="94"/>
      <c r="J259" s="94"/>
      <c r="K259" s="94"/>
    </row>
    <row r="260" spans="2:11">
      <c r="B260" s="94"/>
      <c r="C260" s="94"/>
      <c r="D260" s="94"/>
      <c r="E260" s="94"/>
      <c r="F260" s="94"/>
      <c r="G260" s="94"/>
      <c r="H260" s="94"/>
      <c r="I260" s="94"/>
      <c r="J260" s="94"/>
      <c r="K260" s="94"/>
    </row>
    <row r="261" spans="2:11">
      <c r="B261" s="94"/>
      <c r="C261" s="94"/>
      <c r="D261" s="94"/>
      <c r="E261" s="94"/>
      <c r="F261" s="94"/>
      <c r="G261" s="94"/>
      <c r="H261" s="94"/>
      <c r="I261" s="94"/>
      <c r="J261" s="94"/>
      <c r="K261" s="94"/>
    </row>
    <row r="262" spans="2:11">
      <c r="B262" s="94"/>
      <c r="C262" s="94"/>
      <c r="D262" s="94"/>
      <c r="E262" s="94"/>
      <c r="F262" s="94"/>
      <c r="G262" s="94"/>
      <c r="H262" s="94"/>
      <c r="I262" s="94"/>
      <c r="J262" s="94"/>
      <c r="K262" s="94"/>
    </row>
    <row r="263" spans="2:11">
      <c r="B263" s="94"/>
      <c r="C263" s="94"/>
      <c r="D263" s="94"/>
      <c r="E263" s="94"/>
      <c r="F263" s="94"/>
      <c r="G263" s="94"/>
      <c r="H263" s="94"/>
      <c r="I263" s="94"/>
      <c r="J263" s="94"/>
      <c r="K263" s="94"/>
    </row>
    <row r="264" spans="2:11">
      <c r="B264" s="94"/>
      <c r="C264" s="94"/>
      <c r="D264" s="94"/>
      <c r="E264" s="94"/>
      <c r="F264" s="94"/>
      <c r="G264" s="94"/>
      <c r="H264" s="94"/>
      <c r="I264" s="94"/>
      <c r="J264" s="94"/>
      <c r="K264" s="94"/>
    </row>
    <row r="265" spans="2:11">
      <c r="B265" s="94"/>
      <c r="C265" s="94"/>
      <c r="D265" s="94"/>
      <c r="E265" s="94"/>
      <c r="F265" s="94"/>
      <c r="G265" s="94"/>
      <c r="H265" s="94"/>
      <c r="I265" s="94"/>
      <c r="J265" s="94"/>
      <c r="K265" s="94"/>
    </row>
    <row r="266" spans="2:11">
      <c r="B266" s="94"/>
      <c r="C266" s="94"/>
      <c r="D266" s="94"/>
      <c r="E266" s="94"/>
      <c r="F266" s="94"/>
      <c r="G266" s="94"/>
      <c r="H266" s="94"/>
      <c r="I266" s="94"/>
      <c r="J266" s="94"/>
      <c r="K266" s="94"/>
    </row>
    <row r="267" spans="2:11">
      <c r="B267" s="94"/>
      <c r="C267" s="94"/>
      <c r="D267" s="94"/>
      <c r="E267" s="94"/>
      <c r="F267" s="94"/>
      <c r="G267" s="94"/>
      <c r="H267" s="94"/>
      <c r="I267" s="94"/>
      <c r="J267" s="94"/>
      <c r="K267" s="94"/>
    </row>
    <row r="268" spans="2:11">
      <c r="B268" s="94"/>
      <c r="C268" s="94"/>
      <c r="D268" s="94"/>
      <c r="E268" s="94"/>
      <c r="F268" s="94"/>
      <c r="G268" s="94"/>
      <c r="H268" s="94"/>
      <c r="I268" s="94"/>
      <c r="J268" s="94"/>
      <c r="K268" s="94"/>
    </row>
    <row r="269" spans="2:11">
      <c r="B269" s="94"/>
      <c r="C269" s="94"/>
      <c r="D269" s="94"/>
      <c r="E269" s="94"/>
      <c r="F269" s="94"/>
      <c r="G269" s="94"/>
      <c r="H269" s="94"/>
      <c r="I269" s="94"/>
      <c r="J269" s="94"/>
      <c r="K269" s="94"/>
    </row>
    <row r="270" spans="2:11">
      <c r="B270" s="94"/>
      <c r="C270" s="94"/>
      <c r="D270" s="94"/>
      <c r="E270" s="94"/>
      <c r="F270" s="94"/>
      <c r="G270" s="94"/>
      <c r="H270" s="94"/>
      <c r="I270" s="94"/>
      <c r="J270" s="94"/>
      <c r="K270" s="94"/>
    </row>
    <row r="271" spans="2:11">
      <c r="B271" s="94"/>
      <c r="C271" s="94"/>
      <c r="D271" s="94"/>
      <c r="E271" s="94"/>
      <c r="F271" s="94"/>
      <c r="G271" s="94"/>
      <c r="H271" s="94"/>
      <c r="I271" s="94"/>
      <c r="J271" s="94"/>
      <c r="K271" s="94"/>
    </row>
    <row r="272" spans="2:11">
      <c r="B272" s="94"/>
      <c r="C272" s="94"/>
      <c r="D272" s="94"/>
      <c r="E272" s="94"/>
      <c r="F272" s="94"/>
      <c r="G272" s="94"/>
      <c r="H272" s="94"/>
      <c r="I272" s="94"/>
      <c r="J272" s="94"/>
      <c r="K272" s="94"/>
    </row>
    <row r="273" spans="2:11">
      <c r="B273" s="94"/>
      <c r="C273" s="94"/>
      <c r="D273" s="94"/>
      <c r="E273" s="94"/>
      <c r="F273" s="94"/>
      <c r="G273" s="94"/>
      <c r="H273" s="94"/>
      <c r="I273" s="94"/>
      <c r="J273" s="94"/>
      <c r="K273" s="94"/>
    </row>
    <row r="274" spans="2:11">
      <c r="B274" s="94"/>
      <c r="C274" s="94"/>
      <c r="D274" s="94"/>
      <c r="E274" s="94"/>
      <c r="F274" s="94"/>
      <c r="G274" s="94"/>
      <c r="H274" s="94"/>
      <c r="I274" s="94"/>
      <c r="J274" s="94"/>
      <c r="K274" s="94"/>
    </row>
    <row r="275" spans="2:11">
      <c r="B275" s="94"/>
      <c r="C275" s="94"/>
      <c r="D275" s="94"/>
      <c r="E275" s="94"/>
      <c r="F275" s="94"/>
      <c r="G275" s="94"/>
      <c r="H275" s="94"/>
      <c r="I275" s="94"/>
      <c r="J275" s="94"/>
      <c r="K275" s="94"/>
    </row>
    <row r="276" spans="2:11">
      <c r="B276" s="94"/>
      <c r="C276" s="94"/>
      <c r="D276" s="94"/>
      <c r="E276" s="94"/>
      <c r="F276" s="94"/>
      <c r="G276" s="94"/>
      <c r="H276" s="94"/>
      <c r="I276" s="94"/>
      <c r="J276" s="94"/>
      <c r="K276" s="94"/>
    </row>
    <row r="277" spans="2:11">
      <c r="B277" s="94"/>
      <c r="C277" s="94"/>
      <c r="D277" s="94"/>
      <c r="E277" s="94"/>
      <c r="F277" s="94"/>
      <c r="G277" s="94"/>
      <c r="H277" s="94"/>
      <c r="I277" s="94"/>
      <c r="J277" s="94"/>
      <c r="K277" s="94"/>
    </row>
    <row r="278" spans="2:11">
      <c r="B278" s="94"/>
      <c r="C278" s="94"/>
      <c r="D278" s="94"/>
      <c r="E278" s="94"/>
      <c r="F278" s="94"/>
      <c r="G278" s="94"/>
      <c r="H278" s="94"/>
      <c r="I278" s="94"/>
      <c r="J278" s="94"/>
      <c r="K278" s="94"/>
    </row>
    <row r="279" spans="2:11">
      <c r="B279" s="94"/>
      <c r="C279" s="94"/>
      <c r="D279" s="94"/>
      <c r="E279" s="94"/>
      <c r="F279" s="94"/>
      <c r="G279" s="94"/>
      <c r="H279" s="94"/>
      <c r="I279" s="94"/>
      <c r="J279" s="94"/>
      <c r="K279" s="94"/>
    </row>
    <row r="280" spans="2:11">
      <c r="B280" s="94"/>
      <c r="C280" s="94"/>
      <c r="D280" s="94"/>
      <c r="E280" s="94"/>
      <c r="F280" s="94"/>
      <c r="G280" s="94"/>
      <c r="H280" s="94"/>
      <c r="I280" s="94"/>
      <c r="J280" s="94"/>
      <c r="K280" s="94"/>
    </row>
    <row r="281" spans="2:11">
      <c r="B281" s="94"/>
      <c r="C281" s="94"/>
      <c r="D281" s="94"/>
      <c r="E281" s="94"/>
      <c r="F281" s="94"/>
      <c r="G281" s="94"/>
      <c r="H281" s="94"/>
      <c r="I281" s="94"/>
      <c r="J281" s="94"/>
      <c r="K281" s="94"/>
    </row>
    <row r="282" spans="2:11">
      <c r="B282" s="94"/>
      <c r="C282" s="94"/>
      <c r="D282" s="94"/>
      <c r="E282" s="94"/>
      <c r="F282" s="94"/>
      <c r="G282" s="94"/>
      <c r="H282" s="94"/>
      <c r="I282" s="94"/>
      <c r="J282" s="94"/>
      <c r="K282" s="94"/>
    </row>
    <row r="283" spans="2:11">
      <c r="B283" s="94"/>
      <c r="C283" s="94"/>
      <c r="D283" s="94"/>
      <c r="E283" s="94"/>
      <c r="F283" s="94"/>
      <c r="G283" s="94"/>
      <c r="H283" s="94"/>
      <c r="I283" s="94"/>
      <c r="J283" s="94"/>
      <c r="K283" s="94"/>
    </row>
    <row r="284" spans="2:11">
      <c r="B284" s="94"/>
      <c r="C284" s="94"/>
      <c r="D284" s="94"/>
      <c r="E284" s="94"/>
      <c r="F284" s="94"/>
      <c r="G284" s="94"/>
      <c r="H284" s="94"/>
      <c r="I284" s="94"/>
      <c r="J284" s="94"/>
      <c r="K284" s="94"/>
    </row>
    <row r="285" spans="2:11">
      <c r="B285" s="94"/>
      <c r="C285" s="94"/>
      <c r="D285" s="94"/>
      <c r="E285" s="94"/>
      <c r="F285" s="94"/>
      <c r="G285" s="94"/>
      <c r="H285" s="94"/>
      <c r="I285" s="94"/>
      <c r="J285" s="94"/>
      <c r="K285" s="94"/>
    </row>
    <row r="286" spans="2:11">
      <c r="B286" s="94"/>
      <c r="C286" s="94"/>
      <c r="D286" s="94"/>
      <c r="E286" s="94"/>
      <c r="F286" s="94"/>
      <c r="G286" s="94"/>
      <c r="H286" s="94"/>
      <c r="I286" s="94"/>
      <c r="J286" s="94"/>
      <c r="K286" s="94"/>
    </row>
    <row r="287" spans="2:11">
      <c r="B287" s="94"/>
      <c r="C287" s="94"/>
      <c r="D287" s="94"/>
      <c r="E287" s="94"/>
      <c r="F287" s="94"/>
      <c r="G287" s="94"/>
      <c r="H287" s="94"/>
      <c r="I287" s="94"/>
      <c r="J287" s="94"/>
      <c r="K287" s="94"/>
    </row>
    <row r="288" spans="2:11">
      <c r="B288" s="94"/>
      <c r="C288" s="94"/>
      <c r="D288" s="94"/>
      <c r="E288" s="94"/>
      <c r="F288" s="94"/>
      <c r="G288" s="94"/>
      <c r="H288" s="94"/>
      <c r="I288" s="94"/>
      <c r="J288" s="94"/>
      <c r="K288" s="94"/>
    </row>
    <row r="289" spans="2:11">
      <c r="B289" s="94"/>
      <c r="C289" s="94"/>
      <c r="D289" s="94"/>
      <c r="E289" s="94"/>
      <c r="F289" s="94"/>
      <c r="G289" s="94"/>
      <c r="H289" s="94"/>
      <c r="I289" s="94"/>
      <c r="J289" s="94"/>
      <c r="K289" s="94"/>
    </row>
    <row r="290" spans="2:11">
      <c r="B290" s="94"/>
      <c r="C290" s="94"/>
      <c r="D290" s="94"/>
      <c r="E290" s="94"/>
      <c r="F290" s="94"/>
      <c r="G290" s="94"/>
      <c r="H290" s="94"/>
      <c r="I290" s="94"/>
      <c r="J290" s="94"/>
      <c r="K290" s="94"/>
    </row>
    <row r="291" spans="2:11">
      <c r="B291" s="94"/>
      <c r="C291" s="94"/>
      <c r="D291" s="94"/>
      <c r="E291" s="94"/>
      <c r="F291" s="94"/>
      <c r="G291" s="94"/>
      <c r="H291" s="94"/>
      <c r="I291" s="94"/>
      <c r="J291" s="94"/>
      <c r="K291" s="94"/>
    </row>
    <row r="292" spans="2:11">
      <c r="B292" s="94"/>
      <c r="C292" s="94"/>
      <c r="D292" s="94"/>
      <c r="E292" s="94"/>
      <c r="F292" s="94"/>
      <c r="G292" s="94"/>
      <c r="H292" s="94"/>
      <c r="I292" s="94"/>
      <c r="J292" s="94"/>
      <c r="K292" s="94"/>
    </row>
    <row r="293" spans="2:11">
      <c r="B293" s="94"/>
      <c r="C293" s="94"/>
      <c r="D293" s="94"/>
      <c r="E293" s="94"/>
      <c r="F293" s="94"/>
      <c r="G293" s="94"/>
      <c r="H293" s="94"/>
      <c r="I293" s="94"/>
      <c r="J293" s="94"/>
      <c r="K293" s="94"/>
    </row>
    <row r="294" spans="2:11">
      <c r="B294" s="94"/>
      <c r="C294" s="94"/>
      <c r="D294" s="94"/>
      <c r="E294" s="94"/>
      <c r="F294" s="94"/>
      <c r="G294" s="94"/>
      <c r="H294" s="94"/>
      <c r="I294" s="94"/>
      <c r="J294" s="94"/>
      <c r="K294" s="94"/>
    </row>
    <row r="295" spans="2:11">
      <c r="B295" s="94"/>
      <c r="C295" s="94"/>
      <c r="D295" s="94"/>
      <c r="E295" s="94"/>
      <c r="F295" s="94"/>
      <c r="G295" s="94"/>
      <c r="H295" s="94"/>
      <c r="I295" s="94"/>
      <c r="J295" s="94"/>
      <c r="K295" s="94"/>
    </row>
    <row r="296" spans="2:11">
      <c r="B296" s="94"/>
      <c r="C296" s="94"/>
      <c r="D296" s="94"/>
      <c r="E296" s="94"/>
      <c r="F296" s="94"/>
      <c r="G296" s="94"/>
      <c r="H296" s="94"/>
      <c r="I296" s="94"/>
      <c r="J296" s="94"/>
      <c r="K296" s="94"/>
    </row>
    <row r="297" spans="2:11">
      <c r="B297" s="94"/>
      <c r="C297" s="94"/>
      <c r="D297" s="94"/>
      <c r="E297" s="94"/>
      <c r="F297" s="94"/>
      <c r="G297" s="94"/>
      <c r="H297" s="94"/>
      <c r="I297" s="94"/>
      <c r="J297" s="94"/>
      <c r="K297" s="94"/>
    </row>
    <row r="298" spans="2:11">
      <c r="B298" s="94"/>
      <c r="C298" s="94"/>
      <c r="D298" s="94"/>
      <c r="E298" s="94"/>
      <c r="F298" s="94"/>
      <c r="G298" s="94"/>
      <c r="H298" s="94"/>
      <c r="I298" s="94"/>
      <c r="J298" s="94"/>
      <c r="K298" s="94"/>
    </row>
    <row r="299" spans="2:11">
      <c r="B299" s="94"/>
      <c r="C299" s="94"/>
      <c r="D299" s="94"/>
      <c r="E299" s="94"/>
      <c r="F299" s="94"/>
      <c r="G299" s="94"/>
      <c r="H299" s="94"/>
      <c r="I299" s="94"/>
      <c r="J299" s="94"/>
      <c r="K299" s="94"/>
    </row>
    <row r="300" spans="2:11">
      <c r="B300" s="94"/>
      <c r="C300" s="94"/>
      <c r="D300" s="94"/>
      <c r="E300" s="94"/>
      <c r="F300" s="94"/>
      <c r="G300" s="94"/>
      <c r="H300" s="94"/>
      <c r="I300" s="94"/>
      <c r="J300" s="94"/>
      <c r="K300" s="94"/>
    </row>
    <row r="301" spans="2:11">
      <c r="B301" s="94"/>
      <c r="C301" s="94"/>
      <c r="D301" s="94"/>
      <c r="E301" s="94"/>
      <c r="F301" s="94"/>
      <c r="G301" s="94"/>
      <c r="H301" s="94"/>
      <c r="I301" s="94"/>
      <c r="J301" s="94"/>
      <c r="K301" s="94"/>
    </row>
    <row r="302" spans="2:11">
      <c r="B302" s="94"/>
      <c r="C302" s="94"/>
      <c r="D302" s="94"/>
      <c r="E302" s="94"/>
      <c r="F302" s="94"/>
      <c r="G302" s="94"/>
      <c r="H302" s="94"/>
      <c r="I302" s="94"/>
      <c r="J302" s="94"/>
      <c r="K302" s="94"/>
    </row>
    <row r="303" spans="2:11">
      <c r="B303" s="94"/>
      <c r="C303" s="94"/>
      <c r="D303" s="94"/>
      <c r="E303" s="94"/>
      <c r="F303" s="94"/>
      <c r="G303" s="94"/>
      <c r="H303" s="94"/>
      <c r="I303" s="94"/>
      <c r="J303" s="94"/>
      <c r="K303" s="94"/>
    </row>
    <row r="304" spans="2:11">
      <c r="B304" s="94"/>
      <c r="C304" s="94"/>
      <c r="D304" s="94"/>
      <c r="E304" s="94"/>
      <c r="F304" s="94"/>
      <c r="G304" s="94"/>
      <c r="H304" s="94"/>
      <c r="I304" s="94"/>
      <c r="J304" s="94"/>
      <c r="K304" s="94"/>
    </row>
    <row r="305" spans="2:11">
      <c r="B305" s="94"/>
      <c r="C305" s="94"/>
      <c r="D305" s="94"/>
      <c r="E305" s="94"/>
      <c r="F305" s="94"/>
      <c r="G305" s="94"/>
      <c r="H305" s="94"/>
      <c r="I305" s="94"/>
      <c r="J305" s="94"/>
      <c r="K305" s="94"/>
    </row>
    <row r="306" spans="2:11">
      <c r="B306" s="94"/>
      <c r="C306" s="94"/>
      <c r="D306" s="94"/>
      <c r="E306" s="94"/>
      <c r="F306" s="94"/>
      <c r="G306" s="94"/>
      <c r="H306" s="94"/>
      <c r="I306" s="94"/>
      <c r="J306" s="94"/>
      <c r="K306" s="94"/>
    </row>
    <row r="307" spans="2:11">
      <c r="B307" s="94"/>
      <c r="C307" s="94"/>
      <c r="D307" s="94"/>
      <c r="E307" s="94"/>
      <c r="F307" s="94"/>
      <c r="G307" s="94"/>
      <c r="H307" s="94"/>
      <c r="I307" s="94"/>
      <c r="J307" s="94"/>
      <c r="K307" s="94"/>
    </row>
    <row r="308" spans="2:11">
      <c r="B308" s="94"/>
      <c r="C308" s="94"/>
      <c r="D308" s="94"/>
      <c r="E308" s="94"/>
      <c r="F308" s="94"/>
      <c r="G308" s="94"/>
      <c r="H308" s="94"/>
      <c r="I308" s="94"/>
      <c r="J308" s="94"/>
      <c r="K308" s="94"/>
    </row>
    <row r="309" spans="2:11">
      <c r="B309" s="94"/>
      <c r="C309" s="94"/>
      <c r="D309" s="94"/>
      <c r="E309" s="94"/>
      <c r="F309" s="94"/>
      <c r="G309" s="94"/>
      <c r="H309" s="94"/>
      <c r="I309" s="94"/>
      <c r="J309" s="94"/>
      <c r="K309" s="94"/>
    </row>
    <row r="310" spans="2:11">
      <c r="B310" s="94"/>
      <c r="C310" s="94"/>
      <c r="D310" s="94"/>
      <c r="E310" s="94"/>
      <c r="F310" s="94"/>
      <c r="G310" s="94"/>
      <c r="H310" s="94"/>
      <c r="I310" s="94"/>
      <c r="J310" s="94"/>
      <c r="K310" s="94"/>
    </row>
    <row r="311" spans="2:11">
      <c r="B311" s="94"/>
      <c r="C311" s="94"/>
      <c r="D311" s="94"/>
      <c r="E311" s="94"/>
      <c r="F311" s="94"/>
      <c r="G311" s="94"/>
      <c r="H311" s="94"/>
      <c r="I311" s="94"/>
      <c r="J311" s="94"/>
      <c r="K311" s="94"/>
    </row>
    <row r="312" spans="2:11">
      <c r="B312" s="94"/>
      <c r="C312" s="94"/>
      <c r="D312" s="94"/>
      <c r="E312" s="94"/>
      <c r="F312" s="94"/>
      <c r="G312" s="94"/>
      <c r="H312" s="94"/>
      <c r="I312" s="94"/>
      <c r="J312" s="94"/>
      <c r="K312" s="94"/>
    </row>
    <row r="313" spans="2:11">
      <c r="B313" s="94"/>
      <c r="C313" s="94"/>
      <c r="D313" s="94"/>
      <c r="E313" s="94"/>
      <c r="F313" s="94"/>
      <c r="G313" s="94"/>
      <c r="H313" s="94"/>
      <c r="I313" s="94"/>
      <c r="J313" s="94"/>
      <c r="K313" s="94"/>
    </row>
    <row r="314" spans="2:11">
      <c r="B314" s="94"/>
      <c r="C314" s="94"/>
      <c r="D314" s="94"/>
      <c r="E314" s="94"/>
      <c r="F314" s="94"/>
      <c r="G314" s="94"/>
      <c r="H314" s="94"/>
      <c r="I314" s="94"/>
      <c r="J314" s="94"/>
      <c r="K314" s="94"/>
    </row>
    <row r="315" spans="2:11">
      <c r="B315" s="94"/>
      <c r="C315" s="94"/>
      <c r="D315" s="94"/>
      <c r="E315" s="94"/>
      <c r="F315" s="94"/>
      <c r="G315" s="94"/>
      <c r="H315" s="94"/>
      <c r="I315" s="94"/>
      <c r="J315" s="94"/>
      <c r="K315" s="94"/>
    </row>
    <row r="316" spans="2:11">
      <c r="B316" s="94"/>
      <c r="C316" s="94"/>
      <c r="D316" s="94"/>
      <c r="E316" s="94"/>
      <c r="F316" s="94"/>
      <c r="G316" s="94"/>
      <c r="H316" s="94"/>
      <c r="I316" s="94"/>
      <c r="J316" s="94"/>
      <c r="K316" s="94"/>
    </row>
    <row r="317" spans="2:11">
      <c r="B317" s="94"/>
      <c r="C317" s="94"/>
      <c r="D317" s="94"/>
      <c r="E317" s="94"/>
      <c r="F317" s="94"/>
      <c r="G317" s="94"/>
      <c r="H317" s="94"/>
      <c r="I317" s="94"/>
      <c r="J317" s="94"/>
      <c r="K317" s="94"/>
    </row>
    <row r="318" spans="2:11">
      <c r="B318" s="94"/>
      <c r="C318" s="94"/>
      <c r="D318" s="94"/>
      <c r="E318" s="94"/>
      <c r="F318" s="94"/>
      <c r="G318" s="94"/>
      <c r="H318" s="94"/>
      <c r="I318" s="94"/>
      <c r="J318" s="94"/>
      <c r="K318" s="94"/>
    </row>
    <row r="319" spans="2:11">
      <c r="B319" s="94"/>
      <c r="C319" s="94"/>
      <c r="D319" s="94"/>
      <c r="E319" s="94"/>
      <c r="F319" s="94"/>
      <c r="G319" s="94"/>
      <c r="H319" s="94"/>
      <c r="I319" s="94"/>
      <c r="J319" s="94"/>
      <c r="K319" s="94"/>
    </row>
    <row r="320" spans="2:11">
      <c r="B320" s="94"/>
      <c r="C320" s="94"/>
      <c r="D320" s="94"/>
      <c r="E320" s="94"/>
      <c r="F320" s="94"/>
      <c r="G320" s="94"/>
      <c r="H320" s="94"/>
      <c r="I320" s="94"/>
      <c r="J320" s="94"/>
      <c r="K320" s="94"/>
    </row>
    <row r="321" spans="2:11">
      <c r="B321" s="94"/>
      <c r="C321" s="94"/>
      <c r="D321" s="94"/>
      <c r="E321" s="94"/>
      <c r="F321" s="94"/>
      <c r="G321" s="94"/>
      <c r="H321" s="94"/>
      <c r="I321" s="94"/>
      <c r="J321" s="94"/>
      <c r="K321" s="94"/>
    </row>
    <row r="322" spans="2:11">
      <c r="B322" s="94"/>
      <c r="C322" s="94"/>
      <c r="D322" s="94"/>
      <c r="E322" s="94"/>
      <c r="F322" s="94"/>
      <c r="G322" s="94"/>
      <c r="H322" s="94"/>
      <c r="I322" s="94"/>
      <c r="J322" s="94"/>
      <c r="K322" s="94"/>
    </row>
    <row r="323" spans="2:11">
      <c r="B323" s="94"/>
      <c r="C323" s="94"/>
      <c r="D323" s="94"/>
      <c r="E323" s="94"/>
      <c r="F323" s="94"/>
      <c r="G323" s="94"/>
      <c r="H323" s="94"/>
      <c r="I323" s="94"/>
      <c r="J323" s="94"/>
      <c r="K323" s="94"/>
    </row>
    <row r="324" spans="2:11">
      <c r="B324" s="94"/>
      <c r="C324" s="94"/>
      <c r="D324" s="94"/>
      <c r="E324" s="94"/>
      <c r="F324" s="94"/>
      <c r="G324" s="94"/>
      <c r="H324" s="94"/>
      <c r="I324" s="94"/>
      <c r="J324" s="94"/>
      <c r="K324" s="94"/>
    </row>
    <row r="325" spans="2:11">
      <c r="B325" s="94"/>
      <c r="C325" s="94"/>
      <c r="D325" s="94"/>
      <c r="E325" s="94"/>
      <c r="F325" s="94"/>
      <c r="G325" s="94"/>
      <c r="H325" s="94"/>
      <c r="I325" s="94"/>
      <c r="J325" s="94"/>
      <c r="K325" s="94"/>
    </row>
    <row r="326" spans="2:11">
      <c r="B326" s="94"/>
      <c r="C326" s="94"/>
      <c r="D326" s="94"/>
      <c r="E326" s="94"/>
      <c r="F326" s="94"/>
      <c r="G326" s="94"/>
      <c r="H326" s="94"/>
      <c r="I326" s="94"/>
      <c r="J326" s="94"/>
      <c r="K326" s="94"/>
    </row>
    <row r="327" spans="2:11">
      <c r="B327" s="94"/>
      <c r="C327" s="94"/>
      <c r="D327" s="94"/>
      <c r="E327" s="94"/>
      <c r="F327" s="94"/>
      <c r="G327" s="94"/>
      <c r="H327" s="94"/>
      <c r="I327" s="94"/>
      <c r="J327" s="94"/>
      <c r="K327" s="94"/>
    </row>
    <row r="328" spans="2:11">
      <c r="B328" s="94"/>
      <c r="C328" s="94"/>
      <c r="D328" s="94"/>
      <c r="E328" s="94"/>
      <c r="F328" s="94"/>
      <c r="G328" s="94"/>
      <c r="H328" s="94"/>
      <c r="I328" s="94"/>
      <c r="J328" s="94"/>
      <c r="K328" s="94"/>
    </row>
    <row r="329" spans="2:11">
      <c r="B329" s="94"/>
      <c r="C329" s="94"/>
      <c r="D329" s="94"/>
      <c r="E329" s="94"/>
      <c r="F329" s="94"/>
      <c r="G329" s="94"/>
      <c r="H329" s="94"/>
      <c r="I329" s="94"/>
      <c r="J329" s="94"/>
      <c r="K329" s="94"/>
    </row>
    <row r="330" spans="2:11">
      <c r="B330" s="94"/>
      <c r="C330" s="94"/>
      <c r="D330" s="94"/>
      <c r="E330" s="94"/>
      <c r="F330" s="94"/>
      <c r="G330" s="94"/>
      <c r="H330" s="94"/>
      <c r="I330" s="94"/>
      <c r="J330" s="94"/>
      <c r="K330" s="94"/>
    </row>
    <row r="331" spans="2:11">
      <c r="B331" s="94"/>
      <c r="C331" s="94"/>
      <c r="D331" s="94"/>
      <c r="E331" s="94"/>
      <c r="F331" s="94"/>
      <c r="G331" s="94"/>
      <c r="H331" s="94"/>
      <c r="I331" s="94"/>
      <c r="J331" s="94"/>
      <c r="K331" s="94"/>
    </row>
    <row r="332" spans="2:11">
      <c r="B332" s="94"/>
      <c r="C332" s="94"/>
      <c r="D332" s="94"/>
      <c r="E332" s="94"/>
      <c r="F332" s="94"/>
      <c r="G332" s="94"/>
      <c r="H332" s="94"/>
      <c r="I332" s="94"/>
      <c r="J332" s="94"/>
      <c r="K332" s="94"/>
    </row>
    <row r="333" spans="2:11">
      <c r="B333" s="94"/>
      <c r="C333" s="94"/>
      <c r="D333" s="94"/>
      <c r="E333" s="94"/>
      <c r="F333" s="94"/>
      <c r="G333" s="94"/>
      <c r="H333" s="94"/>
      <c r="I333" s="94"/>
      <c r="J333" s="94"/>
      <c r="K333" s="94"/>
    </row>
    <row r="334" spans="2:11">
      <c r="B334" s="94"/>
      <c r="C334" s="94"/>
      <c r="D334" s="94"/>
      <c r="E334" s="94"/>
      <c r="F334" s="94"/>
      <c r="G334" s="94"/>
      <c r="H334" s="94"/>
      <c r="I334" s="94"/>
      <c r="J334" s="94"/>
      <c r="K334" s="94"/>
    </row>
    <row r="335" spans="2:11">
      <c r="B335" s="94"/>
      <c r="C335" s="94"/>
      <c r="D335" s="94"/>
      <c r="E335" s="94"/>
      <c r="F335" s="94"/>
      <c r="G335" s="94"/>
      <c r="H335" s="94"/>
      <c r="I335" s="94"/>
      <c r="J335" s="94"/>
      <c r="K335" s="94"/>
    </row>
    <row r="336" spans="2:11">
      <c r="B336" s="94"/>
      <c r="C336" s="94"/>
      <c r="D336" s="94"/>
      <c r="E336" s="94"/>
      <c r="F336" s="94"/>
      <c r="G336" s="94"/>
      <c r="H336" s="94"/>
      <c r="I336" s="94"/>
      <c r="J336" s="94"/>
      <c r="K336" s="94"/>
    </row>
    <row r="337" spans="2:11">
      <c r="B337" s="94"/>
      <c r="C337" s="94"/>
      <c r="D337" s="94"/>
      <c r="E337" s="94"/>
      <c r="F337" s="94"/>
      <c r="G337" s="94"/>
      <c r="H337" s="94"/>
      <c r="I337" s="94"/>
      <c r="J337" s="94"/>
      <c r="K337" s="94"/>
    </row>
    <row r="338" spans="2:11">
      <c r="B338" s="94"/>
      <c r="C338" s="94"/>
      <c r="D338" s="94"/>
      <c r="E338" s="94"/>
      <c r="F338" s="94"/>
      <c r="G338" s="94"/>
      <c r="H338" s="94"/>
      <c r="I338" s="94"/>
      <c r="J338" s="94"/>
      <c r="K338" s="94"/>
    </row>
    <row r="339" spans="2:11">
      <c r="B339" s="94"/>
      <c r="C339" s="94"/>
      <c r="D339" s="94"/>
      <c r="E339" s="94"/>
      <c r="F339" s="94"/>
      <c r="G339" s="94"/>
      <c r="H339" s="94"/>
      <c r="I339" s="94"/>
      <c r="J339" s="94"/>
      <c r="K339" s="94"/>
    </row>
    <row r="340" spans="2:11">
      <c r="B340" s="94"/>
      <c r="C340" s="94"/>
      <c r="D340" s="94"/>
      <c r="E340" s="94"/>
      <c r="F340" s="94"/>
      <c r="G340" s="94"/>
      <c r="H340" s="94"/>
      <c r="I340" s="94"/>
      <c r="J340" s="94"/>
      <c r="K340" s="94"/>
    </row>
    <row r="341" spans="2:11">
      <c r="B341" s="94"/>
      <c r="C341" s="94"/>
      <c r="D341" s="94"/>
      <c r="E341" s="94"/>
      <c r="F341" s="94"/>
      <c r="G341" s="94"/>
      <c r="H341" s="94"/>
      <c r="I341" s="94"/>
      <c r="J341" s="94"/>
      <c r="K341" s="94"/>
    </row>
    <row r="342" spans="2:11">
      <c r="B342" s="94"/>
      <c r="C342" s="94"/>
      <c r="D342" s="94"/>
      <c r="E342" s="94"/>
      <c r="F342" s="94"/>
      <c r="G342" s="94"/>
      <c r="H342" s="94"/>
      <c r="I342" s="94"/>
      <c r="J342" s="94"/>
      <c r="K342" s="94"/>
    </row>
    <row r="343" spans="2:11">
      <c r="B343" s="94"/>
      <c r="C343" s="94"/>
      <c r="D343" s="94"/>
      <c r="E343" s="94"/>
      <c r="F343" s="94"/>
      <c r="G343" s="94"/>
      <c r="H343" s="94"/>
      <c r="I343" s="94"/>
      <c r="J343" s="94"/>
      <c r="K343" s="94"/>
    </row>
    <row r="344" spans="2:11">
      <c r="B344" s="94"/>
      <c r="C344" s="94"/>
      <c r="D344" s="94"/>
      <c r="E344" s="94"/>
      <c r="F344" s="94"/>
      <c r="G344" s="94"/>
      <c r="H344" s="94"/>
      <c r="I344" s="94"/>
      <c r="J344" s="94"/>
      <c r="K344" s="94"/>
    </row>
    <row r="345" spans="2:11">
      <c r="B345" s="94"/>
      <c r="C345" s="94"/>
      <c r="D345" s="94"/>
      <c r="E345" s="94"/>
      <c r="F345" s="94"/>
      <c r="G345" s="94"/>
      <c r="H345" s="94"/>
      <c r="I345" s="94"/>
      <c r="J345" s="94"/>
      <c r="K345" s="94"/>
    </row>
    <row r="346" spans="2:11">
      <c r="B346" s="94"/>
      <c r="C346" s="94"/>
      <c r="D346" s="94"/>
      <c r="E346" s="94"/>
      <c r="F346" s="94"/>
      <c r="G346" s="94"/>
      <c r="H346" s="94"/>
      <c r="I346" s="94"/>
      <c r="J346" s="94"/>
      <c r="K346" s="94"/>
    </row>
    <row r="347" spans="2:11"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2:11">
      <c r="B348" s="94"/>
      <c r="C348" s="94"/>
      <c r="D348" s="94"/>
      <c r="E348" s="94"/>
      <c r="F348" s="94"/>
      <c r="G348" s="94"/>
      <c r="H348" s="94"/>
      <c r="I348" s="94"/>
      <c r="J348" s="94"/>
      <c r="K348" s="94"/>
    </row>
    <row r="349" spans="2:11">
      <c r="B349" s="94"/>
      <c r="C349" s="94"/>
      <c r="D349" s="94"/>
      <c r="E349" s="94"/>
      <c r="F349" s="94"/>
      <c r="G349" s="94"/>
      <c r="H349" s="94"/>
      <c r="I349" s="94"/>
      <c r="J349" s="94"/>
      <c r="K349" s="94"/>
    </row>
    <row r="350" spans="2:11">
      <c r="B350" s="94"/>
      <c r="C350" s="94"/>
      <c r="D350" s="94"/>
      <c r="E350" s="94"/>
      <c r="F350" s="94"/>
      <c r="G350" s="94"/>
      <c r="H350" s="94"/>
      <c r="I350" s="94"/>
      <c r="J350" s="94"/>
      <c r="K350" s="94"/>
    </row>
    <row r="351" spans="2:11">
      <c r="B351" s="94"/>
      <c r="C351" s="94"/>
      <c r="D351" s="94"/>
      <c r="E351" s="94"/>
      <c r="F351" s="94"/>
      <c r="G351" s="94"/>
      <c r="H351" s="94"/>
      <c r="I351" s="94"/>
      <c r="J351" s="94"/>
      <c r="K351" s="94"/>
    </row>
    <row r="352" spans="2:11">
      <c r="B352" s="94"/>
      <c r="C352" s="94"/>
      <c r="D352" s="94"/>
      <c r="E352" s="94"/>
      <c r="F352" s="94"/>
      <c r="G352" s="94"/>
      <c r="H352" s="94"/>
      <c r="I352" s="94"/>
      <c r="J352" s="94"/>
      <c r="K352" s="94"/>
    </row>
    <row r="353" spans="2:11">
      <c r="B353" s="94"/>
      <c r="C353" s="94"/>
      <c r="D353" s="94"/>
      <c r="E353" s="94"/>
      <c r="F353" s="94"/>
      <c r="G353" s="94"/>
      <c r="H353" s="94"/>
      <c r="I353" s="94"/>
      <c r="J353" s="94"/>
      <c r="K353" s="94"/>
    </row>
    <row r="354" spans="2:11">
      <c r="B354" s="94"/>
      <c r="C354" s="94"/>
      <c r="D354" s="94"/>
      <c r="E354" s="94"/>
      <c r="F354" s="94"/>
      <c r="G354" s="94"/>
      <c r="H354" s="94"/>
      <c r="I354" s="94"/>
      <c r="J354" s="94"/>
      <c r="K354" s="94"/>
    </row>
    <row r="355" spans="2:11">
      <c r="B355" s="94"/>
      <c r="C355" s="94"/>
      <c r="D355" s="94"/>
      <c r="E355" s="94"/>
      <c r="F355" s="94"/>
      <c r="G355" s="94"/>
      <c r="H355" s="94"/>
      <c r="I355" s="94"/>
      <c r="J355" s="94"/>
      <c r="K355" s="94"/>
    </row>
    <row r="356" spans="2:11">
      <c r="B356" s="94"/>
      <c r="C356" s="94"/>
      <c r="D356" s="94"/>
      <c r="E356" s="94"/>
      <c r="F356" s="94"/>
      <c r="G356" s="94"/>
      <c r="H356" s="94"/>
      <c r="I356" s="94"/>
      <c r="J356" s="94"/>
      <c r="K356" s="94"/>
    </row>
    <row r="357" spans="2:11">
      <c r="B357" s="94"/>
      <c r="C357" s="94"/>
      <c r="D357" s="94"/>
      <c r="E357" s="94"/>
      <c r="F357" s="94"/>
      <c r="G357" s="94"/>
      <c r="H357" s="94"/>
      <c r="I357" s="94"/>
      <c r="J357" s="94"/>
      <c r="K357" s="94"/>
    </row>
    <row r="358" spans="2:11">
      <c r="B358" s="94"/>
      <c r="C358" s="94"/>
      <c r="D358" s="94"/>
      <c r="E358" s="94"/>
      <c r="F358" s="94"/>
      <c r="G358" s="94"/>
      <c r="H358" s="94"/>
      <c r="I358" s="94"/>
      <c r="J358" s="94"/>
      <c r="K358" s="94"/>
    </row>
    <row r="359" spans="2:11">
      <c r="B359" s="94"/>
      <c r="C359" s="94"/>
      <c r="D359" s="94"/>
      <c r="E359" s="94"/>
      <c r="F359" s="94"/>
      <c r="G359" s="94"/>
      <c r="H359" s="94"/>
      <c r="I359" s="94"/>
      <c r="J359" s="94"/>
      <c r="K359" s="94"/>
    </row>
    <row r="360" spans="2:11">
      <c r="B360" s="94"/>
      <c r="C360" s="94"/>
      <c r="D360" s="94"/>
      <c r="E360" s="94"/>
      <c r="F360" s="94"/>
      <c r="G360" s="94"/>
      <c r="H360" s="94"/>
      <c r="I360" s="94"/>
      <c r="J360" s="94"/>
      <c r="K360" s="94"/>
    </row>
    <row r="361" spans="2:11">
      <c r="B361" s="94"/>
      <c r="C361" s="94"/>
      <c r="D361" s="94"/>
      <c r="E361" s="94"/>
      <c r="F361" s="94"/>
      <c r="G361" s="94"/>
      <c r="H361" s="94"/>
      <c r="I361" s="94"/>
      <c r="J361" s="94"/>
      <c r="K361" s="94"/>
    </row>
    <row r="362" spans="2:11">
      <c r="B362" s="94"/>
      <c r="C362" s="94"/>
      <c r="D362" s="94"/>
      <c r="E362" s="94"/>
      <c r="F362" s="94"/>
      <c r="G362" s="94"/>
      <c r="H362" s="94"/>
      <c r="I362" s="94"/>
      <c r="J362" s="94"/>
      <c r="K362" s="94"/>
    </row>
    <row r="363" spans="2:11">
      <c r="B363" s="94"/>
      <c r="C363" s="94"/>
      <c r="D363" s="94"/>
      <c r="E363" s="94"/>
      <c r="F363" s="94"/>
      <c r="G363" s="94"/>
      <c r="H363" s="94"/>
      <c r="I363" s="94"/>
      <c r="J363" s="94"/>
      <c r="K363" s="94"/>
    </row>
    <row r="364" spans="2:11"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2:11">
      <c r="B365" s="94"/>
      <c r="C365" s="94"/>
      <c r="D365" s="94"/>
      <c r="E365" s="94"/>
      <c r="F365" s="94"/>
      <c r="G365" s="94"/>
      <c r="H365" s="94"/>
      <c r="I365" s="94"/>
      <c r="J365" s="94"/>
      <c r="K365" s="94"/>
    </row>
    <row r="366" spans="2:11">
      <c r="B366" s="94"/>
      <c r="C366" s="94"/>
      <c r="D366" s="94"/>
      <c r="E366" s="94"/>
      <c r="F366" s="94"/>
      <c r="G366" s="94"/>
      <c r="H366" s="94"/>
      <c r="I366" s="94"/>
      <c r="J366" s="94"/>
      <c r="K366" s="94"/>
    </row>
    <row r="367" spans="2:11">
      <c r="B367" s="94"/>
      <c r="C367" s="94"/>
      <c r="D367" s="94"/>
      <c r="E367" s="94"/>
      <c r="F367" s="94"/>
      <c r="G367" s="94"/>
      <c r="H367" s="94"/>
      <c r="I367" s="94"/>
      <c r="J367" s="94"/>
      <c r="K367" s="94"/>
    </row>
    <row r="368" spans="2:11">
      <c r="B368" s="94"/>
      <c r="C368" s="94"/>
      <c r="D368" s="94"/>
      <c r="E368" s="94"/>
      <c r="F368" s="94"/>
      <c r="G368" s="94"/>
      <c r="H368" s="94"/>
      <c r="I368" s="94"/>
      <c r="J368" s="94"/>
      <c r="K368" s="94"/>
    </row>
    <row r="369" spans="2:11">
      <c r="B369" s="94"/>
      <c r="C369" s="94"/>
      <c r="D369" s="94"/>
      <c r="E369" s="94"/>
      <c r="F369" s="94"/>
      <c r="G369" s="94"/>
      <c r="H369" s="94"/>
      <c r="I369" s="94"/>
      <c r="J369" s="94"/>
      <c r="K369" s="94"/>
    </row>
    <row r="370" spans="2:11">
      <c r="B370" s="94"/>
      <c r="C370" s="94"/>
      <c r="D370" s="94"/>
      <c r="E370" s="94"/>
      <c r="F370" s="94"/>
      <c r="G370" s="94"/>
      <c r="H370" s="94"/>
      <c r="I370" s="94"/>
      <c r="J370" s="94"/>
      <c r="K370" s="94"/>
    </row>
    <row r="371" spans="2:11">
      <c r="B371" s="94"/>
      <c r="C371" s="94"/>
      <c r="D371" s="94"/>
      <c r="E371" s="94"/>
      <c r="F371" s="94"/>
      <c r="G371" s="94"/>
      <c r="H371" s="94"/>
      <c r="I371" s="94"/>
      <c r="J371" s="94"/>
      <c r="K371" s="94"/>
    </row>
    <row r="372" spans="2:11">
      <c r="B372" s="94"/>
      <c r="C372" s="94"/>
      <c r="D372" s="94"/>
      <c r="E372" s="94"/>
      <c r="F372" s="94"/>
      <c r="G372" s="94"/>
      <c r="H372" s="94"/>
      <c r="I372" s="94"/>
      <c r="J372" s="94"/>
      <c r="K372" s="94"/>
    </row>
    <row r="373" spans="2:11">
      <c r="B373" s="94"/>
      <c r="C373" s="94"/>
      <c r="D373" s="94"/>
      <c r="E373" s="94"/>
      <c r="F373" s="94"/>
      <c r="G373" s="94"/>
      <c r="H373" s="94"/>
      <c r="I373" s="94"/>
      <c r="J373" s="94"/>
      <c r="K373" s="94"/>
    </row>
    <row r="374" spans="2:11">
      <c r="B374" s="94"/>
      <c r="C374" s="94"/>
      <c r="D374" s="94"/>
      <c r="E374" s="94"/>
      <c r="F374" s="94"/>
      <c r="G374" s="94"/>
      <c r="H374" s="94"/>
      <c r="I374" s="94"/>
      <c r="J374" s="94"/>
      <c r="K374" s="94"/>
    </row>
    <row r="375" spans="2:11">
      <c r="B375" s="94"/>
      <c r="C375" s="94"/>
      <c r="D375" s="94"/>
      <c r="E375" s="94"/>
      <c r="F375" s="94"/>
      <c r="G375" s="94"/>
      <c r="H375" s="94"/>
      <c r="I375" s="94"/>
      <c r="J375" s="94"/>
      <c r="K375" s="94"/>
    </row>
    <row r="376" spans="2:11">
      <c r="B376" s="94"/>
      <c r="C376" s="94"/>
      <c r="D376" s="94"/>
      <c r="E376" s="94"/>
      <c r="F376" s="94"/>
      <c r="G376" s="94"/>
      <c r="H376" s="94"/>
      <c r="I376" s="94"/>
      <c r="J376" s="94"/>
      <c r="K376" s="94"/>
    </row>
    <row r="377" spans="2:11">
      <c r="B377" s="94"/>
      <c r="C377" s="94"/>
      <c r="D377" s="94"/>
      <c r="E377" s="94"/>
      <c r="F377" s="94"/>
      <c r="G377" s="94"/>
      <c r="H377" s="94"/>
      <c r="I377" s="94"/>
      <c r="J377" s="94"/>
      <c r="K377" s="94"/>
    </row>
    <row r="378" spans="2:11">
      <c r="B378" s="94"/>
      <c r="C378" s="94"/>
      <c r="D378" s="94"/>
      <c r="E378" s="94"/>
      <c r="F378" s="94"/>
      <c r="G378" s="94"/>
      <c r="H378" s="94"/>
      <c r="I378" s="94"/>
      <c r="J378" s="94"/>
      <c r="K378" s="94"/>
    </row>
    <row r="379" spans="2:11">
      <c r="B379" s="94"/>
      <c r="C379" s="94"/>
      <c r="D379" s="94"/>
      <c r="E379" s="94"/>
      <c r="F379" s="94"/>
      <c r="G379" s="94"/>
      <c r="H379" s="94"/>
      <c r="I379" s="94"/>
      <c r="J379" s="94"/>
      <c r="K379" s="94"/>
    </row>
    <row r="380" spans="2:11">
      <c r="B380" s="94"/>
      <c r="C380" s="94"/>
      <c r="D380" s="94"/>
      <c r="E380" s="94"/>
      <c r="F380" s="94"/>
      <c r="G380" s="94"/>
      <c r="H380" s="94"/>
      <c r="I380" s="94"/>
      <c r="J380" s="94"/>
      <c r="K380" s="94"/>
    </row>
    <row r="381" spans="2:11">
      <c r="B381" s="94"/>
      <c r="C381" s="94"/>
      <c r="D381" s="94"/>
      <c r="E381" s="94"/>
      <c r="F381" s="94"/>
      <c r="G381" s="94"/>
      <c r="H381" s="94"/>
      <c r="I381" s="94"/>
      <c r="J381" s="94"/>
      <c r="K381" s="94"/>
    </row>
    <row r="382" spans="2:11">
      <c r="B382" s="94"/>
      <c r="C382" s="94"/>
      <c r="D382" s="94"/>
      <c r="E382" s="94"/>
      <c r="F382" s="94"/>
      <c r="G382" s="94"/>
      <c r="H382" s="94"/>
      <c r="I382" s="94"/>
      <c r="J382" s="94"/>
      <c r="K382" s="94"/>
    </row>
    <row r="383" spans="2:11">
      <c r="B383" s="94"/>
      <c r="C383" s="94"/>
      <c r="D383" s="94"/>
      <c r="E383" s="94"/>
      <c r="F383" s="94"/>
      <c r="G383" s="94"/>
      <c r="H383" s="94"/>
      <c r="I383" s="94"/>
      <c r="J383" s="94"/>
      <c r="K383" s="94"/>
    </row>
    <row r="384" spans="2:11">
      <c r="B384" s="94"/>
      <c r="C384" s="94"/>
      <c r="D384" s="94"/>
      <c r="E384" s="94"/>
      <c r="F384" s="94"/>
      <c r="G384" s="94"/>
      <c r="H384" s="94"/>
      <c r="I384" s="94"/>
      <c r="J384" s="94"/>
      <c r="K384" s="94"/>
    </row>
    <row r="385" spans="2:11">
      <c r="B385" s="94"/>
      <c r="C385" s="94"/>
      <c r="D385" s="94"/>
      <c r="E385" s="94"/>
      <c r="F385" s="94"/>
      <c r="G385" s="94"/>
      <c r="H385" s="94"/>
      <c r="I385" s="94"/>
      <c r="J385" s="94"/>
      <c r="K385" s="94"/>
    </row>
    <row r="386" spans="2:11">
      <c r="B386" s="94"/>
      <c r="C386" s="94"/>
      <c r="D386" s="94"/>
      <c r="E386" s="94"/>
      <c r="F386" s="94"/>
      <c r="G386" s="94"/>
      <c r="H386" s="94"/>
      <c r="I386" s="94"/>
      <c r="J386" s="94"/>
      <c r="K386" s="94"/>
    </row>
    <row r="387" spans="2:11">
      <c r="B387" s="94"/>
      <c r="C387" s="94"/>
      <c r="D387" s="94"/>
      <c r="E387" s="94"/>
      <c r="F387" s="94"/>
      <c r="G387" s="94"/>
      <c r="H387" s="94"/>
      <c r="I387" s="94"/>
      <c r="J387" s="94"/>
      <c r="K387" s="94"/>
    </row>
    <row r="388" spans="2:11">
      <c r="B388" s="94"/>
      <c r="C388" s="94"/>
      <c r="D388" s="94"/>
      <c r="E388" s="94"/>
      <c r="F388" s="94"/>
      <c r="G388" s="94"/>
      <c r="H388" s="94"/>
      <c r="I388" s="94"/>
      <c r="J388" s="94"/>
      <c r="K388" s="94"/>
    </row>
    <row r="389" spans="2:11">
      <c r="B389" s="94"/>
      <c r="C389" s="94"/>
      <c r="D389" s="94"/>
      <c r="E389" s="94"/>
      <c r="F389" s="94"/>
      <c r="G389" s="94"/>
      <c r="H389" s="94"/>
      <c r="I389" s="94"/>
      <c r="J389" s="94"/>
      <c r="K389" s="94"/>
    </row>
    <row r="390" spans="2:11">
      <c r="B390" s="94"/>
      <c r="C390" s="94"/>
      <c r="D390" s="94"/>
      <c r="E390" s="94"/>
      <c r="F390" s="94"/>
      <c r="G390" s="94"/>
      <c r="H390" s="94"/>
      <c r="I390" s="94"/>
      <c r="J390" s="94"/>
      <c r="K390" s="94"/>
    </row>
    <row r="391" spans="2:11">
      <c r="B391" s="94"/>
      <c r="C391" s="94"/>
      <c r="D391" s="94"/>
      <c r="E391" s="94"/>
      <c r="F391" s="94"/>
      <c r="G391" s="94"/>
      <c r="H391" s="94"/>
      <c r="I391" s="94"/>
      <c r="J391" s="94"/>
      <c r="K391" s="94"/>
    </row>
    <row r="392" spans="2:11">
      <c r="B392" s="94"/>
      <c r="C392" s="94"/>
      <c r="D392" s="94"/>
      <c r="E392" s="94"/>
      <c r="F392" s="94"/>
      <c r="G392" s="94"/>
      <c r="H392" s="94"/>
      <c r="I392" s="94"/>
      <c r="J392" s="94"/>
      <c r="K392" s="94"/>
    </row>
    <row r="393" spans="2:11">
      <c r="B393" s="94"/>
      <c r="C393" s="94"/>
      <c r="D393" s="94"/>
      <c r="E393" s="94"/>
      <c r="F393" s="94"/>
      <c r="G393" s="94"/>
      <c r="H393" s="94"/>
      <c r="I393" s="94"/>
      <c r="J393" s="94"/>
      <c r="K393" s="94"/>
    </row>
    <row r="394" spans="2:11">
      <c r="B394" s="94"/>
      <c r="C394" s="94"/>
      <c r="D394" s="94"/>
      <c r="E394" s="94"/>
      <c r="F394" s="94"/>
      <c r="G394" s="94"/>
      <c r="H394" s="94"/>
      <c r="I394" s="94"/>
      <c r="J394" s="94"/>
      <c r="K394" s="94"/>
    </row>
    <row r="395" spans="2:11">
      <c r="B395" s="94"/>
      <c r="C395" s="94"/>
      <c r="D395" s="94"/>
      <c r="E395" s="94"/>
      <c r="F395" s="94"/>
      <c r="G395" s="94"/>
      <c r="H395" s="94"/>
      <c r="I395" s="94"/>
      <c r="J395" s="94"/>
      <c r="K395" s="94"/>
    </row>
    <row r="396" spans="2:11">
      <c r="B396" s="94"/>
      <c r="C396" s="94"/>
      <c r="D396" s="94"/>
      <c r="E396" s="94"/>
      <c r="F396" s="94"/>
      <c r="G396" s="94"/>
      <c r="H396" s="94"/>
      <c r="I396" s="94"/>
      <c r="J396" s="94"/>
      <c r="K396" s="94"/>
    </row>
    <row r="397" spans="2:11">
      <c r="B397" s="94"/>
      <c r="C397" s="94"/>
      <c r="D397" s="94"/>
      <c r="E397" s="94"/>
      <c r="F397" s="94"/>
      <c r="G397" s="94"/>
      <c r="H397" s="94"/>
      <c r="I397" s="94"/>
      <c r="J397" s="94"/>
      <c r="K397" s="94"/>
    </row>
    <row r="398" spans="2:11">
      <c r="B398" s="94"/>
      <c r="C398" s="94"/>
      <c r="D398" s="94"/>
      <c r="E398" s="94"/>
      <c r="F398" s="94"/>
      <c r="G398" s="94"/>
      <c r="H398" s="94"/>
      <c r="I398" s="94"/>
      <c r="J398" s="94"/>
      <c r="K398" s="94"/>
    </row>
    <row r="399" spans="2:11">
      <c r="B399" s="94"/>
      <c r="C399" s="94"/>
      <c r="D399" s="94"/>
      <c r="E399" s="94"/>
      <c r="F399" s="94"/>
      <c r="G399" s="94"/>
      <c r="H399" s="94"/>
      <c r="I399" s="94"/>
      <c r="J399" s="94"/>
      <c r="K399" s="94"/>
    </row>
    <row r="400" spans="2:11">
      <c r="B400" s="94"/>
      <c r="C400" s="94"/>
      <c r="D400" s="94"/>
      <c r="E400" s="94"/>
      <c r="F400" s="94"/>
      <c r="G400" s="94"/>
      <c r="H400" s="94"/>
      <c r="I400" s="94"/>
      <c r="J400" s="94"/>
      <c r="K400" s="94"/>
    </row>
    <row r="401" spans="2:11">
      <c r="B401" s="94"/>
      <c r="C401" s="94"/>
      <c r="D401" s="94"/>
      <c r="E401" s="94"/>
      <c r="F401" s="94"/>
      <c r="G401" s="94"/>
      <c r="H401" s="94"/>
      <c r="I401" s="94"/>
      <c r="J401" s="94"/>
      <c r="K401" s="94"/>
    </row>
    <row r="402" spans="2:11">
      <c r="B402" s="94"/>
      <c r="C402" s="94"/>
      <c r="D402" s="94"/>
      <c r="E402" s="94"/>
      <c r="F402" s="94"/>
      <c r="G402" s="94"/>
      <c r="H402" s="94"/>
      <c r="I402" s="94"/>
      <c r="J402" s="94"/>
      <c r="K402" s="94"/>
    </row>
    <row r="403" spans="2:11">
      <c r="B403" s="94"/>
      <c r="C403" s="94"/>
      <c r="D403" s="94"/>
      <c r="E403" s="94"/>
      <c r="F403" s="94"/>
      <c r="G403" s="94"/>
      <c r="H403" s="94"/>
      <c r="I403" s="94"/>
      <c r="J403" s="94"/>
      <c r="K403" s="94"/>
    </row>
    <row r="404" spans="2:11">
      <c r="B404" s="94"/>
      <c r="C404" s="94"/>
      <c r="D404" s="94"/>
      <c r="E404" s="94"/>
      <c r="F404" s="94"/>
      <c r="G404" s="94"/>
      <c r="H404" s="94"/>
      <c r="I404" s="94"/>
      <c r="J404" s="94"/>
      <c r="K404" s="94"/>
    </row>
    <row r="405" spans="2:11">
      <c r="B405" s="94"/>
      <c r="C405" s="94"/>
      <c r="D405" s="94"/>
      <c r="E405" s="94"/>
      <c r="F405" s="94"/>
      <c r="G405" s="94"/>
      <c r="H405" s="94"/>
      <c r="I405" s="94"/>
      <c r="J405" s="94"/>
      <c r="K405" s="94"/>
    </row>
    <row r="406" spans="2:11">
      <c r="B406" s="94"/>
      <c r="C406" s="94"/>
      <c r="D406" s="94"/>
      <c r="E406" s="94"/>
      <c r="F406" s="94"/>
      <c r="G406" s="94"/>
      <c r="H406" s="94"/>
      <c r="I406" s="94"/>
      <c r="J406" s="94"/>
      <c r="K406" s="94"/>
    </row>
    <row r="407" spans="2:11">
      <c r="B407" s="94"/>
      <c r="C407" s="94"/>
      <c r="D407" s="94"/>
      <c r="E407" s="94"/>
      <c r="F407" s="94"/>
      <c r="G407" s="94"/>
      <c r="H407" s="94"/>
      <c r="I407" s="94"/>
      <c r="J407" s="94"/>
      <c r="K407" s="94"/>
    </row>
    <row r="408" spans="2:11">
      <c r="B408" s="94"/>
      <c r="C408" s="94"/>
      <c r="D408" s="94"/>
      <c r="E408" s="94"/>
      <c r="F408" s="94"/>
      <c r="G408" s="94"/>
      <c r="H408" s="94"/>
      <c r="I408" s="94"/>
      <c r="J408" s="94"/>
      <c r="K408" s="94"/>
    </row>
    <row r="409" spans="2:11">
      <c r="B409" s="94"/>
      <c r="C409" s="94"/>
      <c r="D409" s="94"/>
      <c r="E409" s="94"/>
      <c r="F409" s="94"/>
      <c r="G409" s="94"/>
      <c r="H409" s="94"/>
      <c r="I409" s="94"/>
      <c r="J409" s="94"/>
      <c r="K409" s="94"/>
    </row>
    <row r="410" spans="2:11">
      <c r="B410" s="94"/>
      <c r="C410" s="94"/>
      <c r="D410" s="94"/>
      <c r="E410" s="94"/>
      <c r="F410" s="94"/>
      <c r="G410" s="94"/>
      <c r="H410" s="94"/>
      <c r="I410" s="94"/>
      <c r="J410" s="94"/>
      <c r="K410" s="94"/>
    </row>
    <row r="411" spans="2:11">
      <c r="B411" s="94"/>
      <c r="C411" s="94"/>
      <c r="D411" s="94"/>
      <c r="E411" s="94"/>
      <c r="F411" s="94"/>
      <c r="G411" s="94"/>
      <c r="H411" s="94"/>
      <c r="I411" s="94"/>
      <c r="J411" s="94"/>
      <c r="K411" s="94"/>
    </row>
    <row r="412" spans="2:11">
      <c r="B412" s="94"/>
      <c r="C412" s="94"/>
      <c r="D412" s="94"/>
      <c r="E412" s="94"/>
      <c r="F412" s="94"/>
      <c r="G412" s="94"/>
      <c r="H412" s="94"/>
      <c r="I412" s="94"/>
      <c r="J412" s="94"/>
      <c r="K412" s="94"/>
    </row>
    <row r="413" spans="2:11">
      <c r="B413" s="94"/>
      <c r="C413" s="94"/>
      <c r="D413" s="94"/>
      <c r="E413" s="94"/>
      <c r="F413" s="94"/>
      <c r="G413" s="94"/>
      <c r="H413" s="94"/>
      <c r="I413" s="94"/>
      <c r="J413" s="94"/>
      <c r="K413" s="94"/>
    </row>
    <row r="414" spans="2:11">
      <c r="B414" s="94"/>
      <c r="C414" s="94"/>
      <c r="D414" s="94"/>
      <c r="E414" s="94"/>
      <c r="F414" s="94"/>
      <c r="G414" s="94"/>
      <c r="H414" s="94"/>
      <c r="I414" s="94"/>
      <c r="J414" s="94"/>
      <c r="K414" s="94"/>
    </row>
    <row r="415" spans="2:11">
      <c r="B415" s="94"/>
      <c r="C415" s="94"/>
      <c r="D415" s="94"/>
      <c r="E415" s="94"/>
      <c r="F415" s="94"/>
      <c r="G415" s="94"/>
      <c r="H415" s="94"/>
      <c r="I415" s="94"/>
      <c r="J415" s="94"/>
      <c r="K415" s="94"/>
    </row>
    <row r="416" spans="2:11">
      <c r="B416" s="94"/>
      <c r="C416" s="94"/>
      <c r="D416" s="94"/>
      <c r="E416" s="94"/>
      <c r="F416" s="94"/>
      <c r="G416" s="94"/>
      <c r="H416" s="94"/>
      <c r="I416" s="94"/>
      <c r="J416" s="94"/>
      <c r="K416" s="94"/>
    </row>
    <row r="417" spans="2:11">
      <c r="B417" s="94"/>
      <c r="C417" s="94"/>
      <c r="D417" s="94"/>
      <c r="E417" s="94"/>
      <c r="F417" s="94"/>
      <c r="G417" s="94"/>
      <c r="H417" s="94"/>
      <c r="I417" s="94"/>
      <c r="J417" s="94"/>
      <c r="K417" s="94"/>
    </row>
    <row r="418" spans="2:11">
      <c r="B418" s="94"/>
      <c r="C418" s="94"/>
      <c r="D418" s="94"/>
      <c r="E418" s="94"/>
      <c r="F418" s="94"/>
      <c r="G418" s="94"/>
      <c r="H418" s="94"/>
      <c r="I418" s="94"/>
      <c r="J418" s="94"/>
      <c r="K418" s="94"/>
    </row>
    <row r="419" spans="2:11">
      <c r="B419" s="94"/>
      <c r="C419" s="94"/>
      <c r="D419" s="94"/>
      <c r="E419" s="94"/>
      <c r="F419" s="94"/>
      <c r="G419" s="94"/>
      <c r="H419" s="94"/>
      <c r="I419" s="94"/>
      <c r="J419" s="94"/>
      <c r="K419" s="94"/>
    </row>
    <row r="420" spans="2:11">
      <c r="B420" s="94"/>
      <c r="C420" s="94"/>
      <c r="D420" s="94"/>
      <c r="E420" s="94"/>
      <c r="F420" s="94"/>
      <c r="G420" s="94"/>
      <c r="H420" s="94"/>
      <c r="I420" s="94"/>
      <c r="J420" s="94"/>
      <c r="K420" s="94"/>
    </row>
    <row r="421" spans="2:11">
      <c r="B421" s="94"/>
      <c r="C421" s="94"/>
      <c r="D421" s="94"/>
      <c r="E421" s="94"/>
      <c r="F421" s="94"/>
      <c r="G421" s="94"/>
      <c r="H421" s="94"/>
      <c r="I421" s="94"/>
      <c r="J421" s="94"/>
      <c r="K421" s="94"/>
    </row>
    <row r="422" spans="2:11">
      <c r="B422" s="94"/>
      <c r="C422" s="94"/>
      <c r="D422" s="94"/>
      <c r="E422" s="94"/>
      <c r="F422" s="94"/>
      <c r="G422" s="94"/>
      <c r="H422" s="94"/>
      <c r="I422" s="94"/>
      <c r="J422" s="94"/>
      <c r="K422" s="94"/>
    </row>
    <row r="423" spans="2:11">
      <c r="B423" s="94"/>
      <c r="C423" s="94"/>
      <c r="D423" s="94"/>
      <c r="E423" s="94"/>
      <c r="F423" s="94"/>
      <c r="G423" s="94"/>
      <c r="H423" s="94"/>
      <c r="I423" s="94"/>
      <c r="J423" s="94"/>
      <c r="K423" s="94"/>
    </row>
    <row r="424" spans="2:11">
      <c r="B424" s="94"/>
      <c r="C424" s="94"/>
      <c r="D424" s="94"/>
      <c r="E424" s="94"/>
      <c r="F424" s="94"/>
      <c r="G424" s="94"/>
      <c r="H424" s="94"/>
      <c r="I424" s="94"/>
      <c r="J424" s="94"/>
      <c r="K424" s="94"/>
    </row>
    <row r="425" spans="2:11">
      <c r="B425" s="94"/>
      <c r="C425" s="94"/>
      <c r="D425" s="94"/>
      <c r="E425" s="94"/>
      <c r="F425" s="94"/>
      <c r="G425" s="94"/>
      <c r="H425" s="94"/>
      <c r="I425" s="94"/>
      <c r="J425" s="94"/>
      <c r="K425" s="94"/>
    </row>
    <row r="426" spans="2:11">
      <c r="B426" s="94"/>
      <c r="C426" s="94"/>
      <c r="D426" s="94"/>
      <c r="E426" s="94"/>
      <c r="F426" s="94"/>
      <c r="G426" s="94"/>
      <c r="H426" s="94"/>
      <c r="I426" s="94"/>
      <c r="J426" s="94"/>
      <c r="K426" s="94"/>
    </row>
    <row r="427" spans="2:11">
      <c r="B427" s="94"/>
      <c r="C427" s="94"/>
      <c r="D427" s="94"/>
      <c r="E427" s="94"/>
      <c r="F427" s="94"/>
      <c r="G427" s="94"/>
      <c r="H427" s="94"/>
      <c r="I427" s="94"/>
      <c r="J427" s="94"/>
      <c r="K427" s="94"/>
    </row>
    <row r="428" spans="2:11">
      <c r="B428" s="94"/>
      <c r="C428" s="94"/>
      <c r="D428" s="94"/>
      <c r="E428" s="94"/>
      <c r="F428" s="94"/>
      <c r="G428" s="94"/>
      <c r="H428" s="94"/>
      <c r="I428" s="94"/>
      <c r="J428" s="94"/>
      <c r="K428" s="94"/>
    </row>
    <row r="429" spans="2:11">
      <c r="B429" s="94"/>
      <c r="C429" s="94"/>
      <c r="D429" s="94"/>
      <c r="E429" s="94"/>
      <c r="F429" s="94"/>
      <c r="G429" s="94"/>
      <c r="H429" s="94"/>
      <c r="I429" s="94"/>
      <c r="J429" s="94"/>
      <c r="K429" s="94"/>
    </row>
    <row r="430" spans="2:11">
      <c r="B430" s="94"/>
      <c r="C430" s="94"/>
      <c r="D430" s="94"/>
      <c r="E430" s="94"/>
      <c r="F430" s="94"/>
      <c r="G430" s="94"/>
      <c r="H430" s="94"/>
      <c r="I430" s="94"/>
      <c r="J430" s="94"/>
      <c r="K430" s="94"/>
    </row>
    <row r="431" spans="2:11">
      <c r="B431" s="94"/>
      <c r="C431" s="94"/>
      <c r="D431" s="94"/>
      <c r="E431" s="94"/>
      <c r="F431" s="94"/>
      <c r="G431" s="94"/>
      <c r="H431" s="94"/>
      <c r="I431" s="94"/>
      <c r="J431" s="94"/>
      <c r="K431" s="94"/>
    </row>
    <row r="432" spans="2:11">
      <c r="B432" s="94"/>
      <c r="C432" s="94"/>
      <c r="D432" s="94"/>
      <c r="E432" s="94"/>
      <c r="F432" s="94"/>
      <c r="G432" s="94"/>
      <c r="H432" s="94"/>
      <c r="I432" s="94"/>
      <c r="J432" s="94"/>
      <c r="K432" s="94"/>
    </row>
    <row r="433" spans="2:11">
      <c r="B433" s="94"/>
      <c r="C433" s="94"/>
      <c r="D433" s="94"/>
      <c r="E433" s="94"/>
      <c r="F433" s="94"/>
      <c r="G433" s="94"/>
      <c r="H433" s="94"/>
      <c r="I433" s="94"/>
      <c r="J433" s="94"/>
      <c r="K433" s="94"/>
    </row>
    <row r="434" spans="2:11">
      <c r="B434" s="94"/>
      <c r="C434" s="94"/>
      <c r="D434" s="94"/>
      <c r="E434" s="94"/>
      <c r="F434" s="94"/>
      <c r="G434" s="94"/>
      <c r="H434" s="94"/>
      <c r="I434" s="94"/>
      <c r="J434" s="94"/>
      <c r="K434" s="94"/>
    </row>
    <row r="435" spans="2:11">
      <c r="B435" s="94"/>
      <c r="C435" s="94"/>
      <c r="D435" s="94"/>
      <c r="E435" s="94"/>
      <c r="F435" s="94"/>
      <c r="G435" s="94"/>
      <c r="H435" s="94"/>
      <c r="I435" s="94"/>
      <c r="J435" s="94"/>
      <c r="K435" s="94"/>
    </row>
    <row r="436" spans="2:11">
      <c r="B436" s="94"/>
      <c r="C436" s="94"/>
      <c r="D436" s="94"/>
      <c r="E436" s="94"/>
      <c r="F436" s="94"/>
      <c r="G436" s="94"/>
      <c r="H436" s="94"/>
      <c r="I436" s="94"/>
      <c r="J436" s="94"/>
      <c r="K436" s="94"/>
    </row>
    <row r="437" spans="2:11">
      <c r="B437" s="94"/>
      <c r="C437" s="94"/>
      <c r="D437" s="94"/>
      <c r="E437" s="94"/>
      <c r="F437" s="94"/>
      <c r="G437" s="94"/>
      <c r="H437" s="94"/>
      <c r="I437" s="94"/>
      <c r="J437" s="94"/>
      <c r="K437" s="94"/>
    </row>
    <row r="438" spans="2:11">
      <c r="B438" s="94"/>
      <c r="C438" s="94"/>
      <c r="D438" s="94"/>
      <c r="E438" s="94"/>
      <c r="F438" s="94"/>
      <c r="G438" s="94"/>
      <c r="H438" s="94"/>
      <c r="I438" s="94"/>
      <c r="J438" s="94"/>
      <c r="K438" s="94"/>
    </row>
    <row r="439" spans="2:11">
      <c r="B439" s="94"/>
      <c r="C439" s="94"/>
      <c r="D439" s="94"/>
      <c r="E439" s="94"/>
      <c r="F439" s="94"/>
      <c r="G439" s="94"/>
      <c r="H439" s="94"/>
      <c r="I439" s="94"/>
      <c r="J439" s="94"/>
      <c r="K439" s="94"/>
    </row>
    <row r="440" spans="2:11">
      <c r="B440" s="94"/>
      <c r="C440" s="94"/>
      <c r="D440" s="94"/>
      <c r="E440" s="94"/>
      <c r="F440" s="94"/>
      <c r="G440" s="94"/>
      <c r="H440" s="94"/>
      <c r="I440" s="94"/>
      <c r="J440" s="94"/>
      <c r="K440" s="94"/>
    </row>
    <row r="441" spans="2:11">
      <c r="B441" s="94"/>
      <c r="C441" s="94"/>
      <c r="D441" s="94"/>
      <c r="E441" s="94"/>
      <c r="F441" s="94"/>
      <c r="G441" s="94"/>
      <c r="H441" s="94"/>
      <c r="I441" s="94"/>
      <c r="J441" s="94"/>
      <c r="K441" s="94"/>
    </row>
    <row r="442" spans="2:11">
      <c r="B442" s="94"/>
      <c r="C442" s="94"/>
      <c r="D442" s="94"/>
      <c r="E442" s="94"/>
      <c r="F442" s="94"/>
      <c r="G442" s="94"/>
      <c r="H442" s="94"/>
      <c r="I442" s="94"/>
      <c r="J442" s="94"/>
      <c r="K442" s="94"/>
    </row>
    <row r="443" spans="2:11">
      <c r="B443" s="94"/>
      <c r="C443" s="94"/>
      <c r="D443" s="94"/>
      <c r="E443" s="94"/>
      <c r="F443" s="94"/>
      <c r="G443" s="94"/>
      <c r="H443" s="94"/>
      <c r="I443" s="94"/>
      <c r="J443" s="94"/>
      <c r="K443" s="94"/>
    </row>
    <row r="444" spans="2:11">
      <c r="B444" s="94"/>
      <c r="C444" s="94"/>
      <c r="D444" s="94"/>
      <c r="E444" s="94"/>
      <c r="F444" s="94"/>
      <c r="G444" s="94"/>
      <c r="H444" s="94"/>
      <c r="I444" s="94"/>
      <c r="J444" s="94"/>
      <c r="K444" s="94"/>
    </row>
    <row r="445" spans="2:11">
      <c r="B445" s="94"/>
      <c r="C445" s="94"/>
      <c r="D445" s="94"/>
      <c r="E445" s="94"/>
      <c r="F445" s="94"/>
      <c r="G445" s="94"/>
      <c r="H445" s="94"/>
      <c r="I445" s="94"/>
      <c r="J445" s="94"/>
      <c r="K445" s="94"/>
    </row>
    <row r="446" spans="2:11">
      <c r="B446" s="94"/>
      <c r="C446" s="94"/>
      <c r="D446" s="94"/>
      <c r="E446" s="94"/>
      <c r="F446" s="94"/>
      <c r="G446" s="94"/>
      <c r="H446" s="94"/>
      <c r="I446" s="94"/>
      <c r="J446" s="94"/>
      <c r="K446" s="94"/>
    </row>
    <row r="447" spans="2:11">
      <c r="B447" s="94"/>
      <c r="C447" s="94"/>
      <c r="D447" s="94"/>
      <c r="E447" s="94"/>
      <c r="F447" s="94"/>
      <c r="G447" s="94"/>
      <c r="H447" s="94"/>
      <c r="I447" s="94"/>
      <c r="J447" s="94"/>
      <c r="K447" s="94"/>
    </row>
    <row r="448" spans="2:11">
      <c r="B448" s="94"/>
      <c r="C448" s="94"/>
      <c r="D448" s="94"/>
      <c r="E448" s="94"/>
      <c r="F448" s="94"/>
      <c r="G448" s="94"/>
      <c r="H448" s="94"/>
      <c r="I448" s="94"/>
      <c r="J448" s="94"/>
      <c r="K448" s="94"/>
    </row>
    <row r="449" spans="2:11">
      <c r="B449" s="94"/>
      <c r="C449" s="94"/>
      <c r="D449" s="94"/>
      <c r="E449" s="94"/>
      <c r="F449" s="94"/>
      <c r="G449" s="94"/>
      <c r="H449" s="94"/>
      <c r="I449" s="94"/>
      <c r="J449" s="94"/>
      <c r="K449" s="94"/>
    </row>
    <row r="450" spans="2:11">
      <c r="B450" s="94"/>
      <c r="C450" s="94"/>
      <c r="D450" s="94"/>
      <c r="E450" s="94"/>
      <c r="F450" s="94"/>
      <c r="G450" s="94"/>
      <c r="H450" s="94"/>
      <c r="I450" s="94"/>
      <c r="J450" s="94"/>
      <c r="K450" s="94"/>
    </row>
    <row r="451" spans="2:11">
      <c r="B451" s="94"/>
      <c r="C451" s="94"/>
      <c r="D451" s="94"/>
      <c r="E451" s="94"/>
      <c r="F451" s="94"/>
      <c r="G451" s="94"/>
      <c r="H451" s="94"/>
      <c r="I451" s="94"/>
      <c r="J451" s="94"/>
      <c r="K451" s="94"/>
    </row>
    <row r="452" spans="2:11">
      <c r="B452" s="94"/>
      <c r="C452" s="94"/>
      <c r="D452" s="94"/>
      <c r="E452" s="94"/>
      <c r="F452" s="94"/>
      <c r="G452" s="94"/>
      <c r="H452" s="94"/>
      <c r="I452" s="94"/>
      <c r="J452" s="94"/>
      <c r="K452" s="94"/>
    </row>
    <row r="453" spans="2:11">
      <c r="B453" s="94"/>
      <c r="C453" s="94"/>
      <c r="D453" s="94"/>
      <c r="E453" s="94"/>
      <c r="F453" s="94"/>
      <c r="G453" s="94"/>
      <c r="H453" s="94"/>
      <c r="I453" s="94"/>
      <c r="J453" s="94"/>
      <c r="K453" s="94"/>
    </row>
    <row r="454" spans="2:11">
      <c r="B454" s="94"/>
      <c r="C454" s="94"/>
      <c r="D454" s="94"/>
      <c r="E454" s="94"/>
      <c r="F454" s="94"/>
      <c r="G454" s="94"/>
      <c r="H454" s="94"/>
      <c r="I454" s="94"/>
      <c r="J454" s="94"/>
      <c r="K454" s="94"/>
    </row>
    <row r="455" spans="2:11">
      <c r="B455" s="94"/>
      <c r="C455" s="94"/>
      <c r="D455" s="94"/>
      <c r="E455" s="94"/>
      <c r="F455" s="94"/>
      <c r="G455" s="94"/>
      <c r="H455" s="94"/>
      <c r="I455" s="94"/>
      <c r="J455" s="94"/>
      <c r="K455" s="94"/>
    </row>
    <row r="456" spans="2:11">
      <c r="B456" s="94"/>
      <c r="C456" s="94"/>
      <c r="D456" s="94"/>
      <c r="E456" s="94"/>
      <c r="F456" s="94"/>
      <c r="G456" s="94"/>
      <c r="H456" s="94"/>
      <c r="I456" s="94"/>
      <c r="J456" s="94"/>
      <c r="K456" s="94"/>
    </row>
    <row r="457" spans="2:11">
      <c r="B457" s="94"/>
      <c r="C457" s="94"/>
      <c r="D457" s="94"/>
      <c r="E457" s="94"/>
      <c r="F457" s="94"/>
      <c r="G457" s="94"/>
      <c r="H457" s="94"/>
      <c r="I457" s="94"/>
      <c r="J457" s="94"/>
      <c r="K457" s="94"/>
    </row>
    <row r="458" spans="2:11">
      <c r="B458" s="94"/>
      <c r="C458" s="94"/>
      <c r="D458" s="94"/>
      <c r="E458" s="94"/>
      <c r="F458" s="94"/>
      <c r="G458" s="94"/>
      <c r="H458" s="94"/>
      <c r="I458" s="94"/>
      <c r="J458" s="94"/>
      <c r="K458" s="94"/>
    </row>
    <row r="459" spans="2:11">
      <c r="B459" s="94"/>
      <c r="C459" s="94"/>
      <c r="D459" s="94"/>
      <c r="E459" s="94"/>
      <c r="F459" s="94"/>
      <c r="G459" s="94"/>
      <c r="H459" s="94"/>
      <c r="I459" s="94"/>
      <c r="J459" s="94"/>
      <c r="K459" s="94"/>
    </row>
    <row r="460" spans="2:11">
      <c r="B460" s="94"/>
      <c r="C460" s="94"/>
      <c r="D460" s="94"/>
      <c r="E460" s="94"/>
      <c r="F460" s="94"/>
      <c r="G460" s="94"/>
      <c r="H460" s="94"/>
      <c r="I460" s="94"/>
      <c r="J460" s="94"/>
      <c r="K460" s="94"/>
    </row>
    <row r="461" spans="2:11">
      <c r="B461" s="94"/>
      <c r="C461" s="94"/>
      <c r="D461" s="94"/>
      <c r="E461" s="94"/>
      <c r="F461" s="94"/>
      <c r="G461" s="94"/>
      <c r="H461" s="94"/>
      <c r="I461" s="94"/>
      <c r="J461" s="94"/>
      <c r="K461" s="94"/>
    </row>
    <row r="462" spans="2:11">
      <c r="B462" s="94"/>
      <c r="C462" s="94"/>
      <c r="D462" s="94"/>
      <c r="E462" s="94"/>
      <c r="F462" s="94"/>
      <c r="G462" s="94"/>
      <c r="H462" s="94"/>
      <c r="I462" s="94"/>
      <c r="J462" s="94"/>
      <c r="K462" s="94"/>
    </row>
    <row r="463" spans="2:11">
      <c r="B463" s="94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4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4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94"/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94"/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94"/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94"/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4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4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4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4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4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4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4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4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4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4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4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1"/>
      <c r="C501" s="1"/>
    </row>
    <row r="502" spans="2:11">
      <c r="B502" s="1"/>
      <c r="C502" s="1"/>
    </row>
    <row r="503" spans="2:11">
      <c r="B503" s="1"/>
      <c r="C503" s="1"/>
    </row>
    <row r="504" spans="2:11">
      <c r="B504" s="1"/>
      <c r="C504" s="1"/>
    </row>
    <row r="505" spans="2:11">
      <c r="B505" s="1"/>
      <c r="C505" s="1"/>
    </row>
    <row r="506" spans="2:11">
      <c r="B506" s="1"/>
      <c r="C506" s="1"/>
    </row>
    <row r="507" spans="2:11">
      <c r="B507" s="1"/>
      <c r="C507" s="1"/>
    </row>
    <row r="508" spans="2:11">
      <c r="B508" s="1"/>
      <c r="C508" s="1"/>
    </row>
    <row r="509" spans="2:11">
      <c r="B509" s="1"/>
      <c r="C509" s="1"/>
    </row>
    <row r="510" spans="2:11">
      <c r="B510" s="1"/>
      <c r="C510" s="1"/>
    </row>
    <row r="511" spans="2:11">
      <c r="B511" s="1"/>
      <c r="C511" s="1"/>
    </row>
    <row r="512" spans="2:11">
      <c r="B512" s="1"/>
      <c r="C512" s="1"/>
    </row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pans="3:3" s="1" customFormat="1"/>
    <row r="626" spans="3:3" s="1" customFormat="1"/>
    <row r="627" spans="3:3" s="1" customFormat="1"/>
    <row r="628" spans="3:3" s="1" customFormat="1">
      <c r="C628" s="2"/>
    </row>
    <row r="629" spans="3:3" s="1" customFormat="1">
      <c r="C629" s="2"/>
    </row>
    <row r="630" spans="3:3" s="1" customFormat="1">
      <c r="C630" s="2"/>
    </row>
    <row r="631" spans="3:3" s="1" customFormat="1">
      <c r="C631" s="2"/>
    </row>
    <row r="632" spans="3:3" s="1" customFormat="1">
      <c r="C632" s="2"/>
    </row>
    <row r="633" spans="3:3" s="1" customFormat="1">
      <c r="C633" s="2"/>
    </row>
    <row r="634" spans="3:3" s="1" customFormat="1">
      <c r="C634" s="2"/>
    </row>
    <row r="635" spans="3:3" s="1" customFormat="1">
      <c r="C635" s="2"/>
    </row>
    <row r="636" spans="3:3" s="1" customFormat="1">
      <c r="C636" s="2"/>
    </row>
    <row r="637" spans="3:3" s="1" customFormat="1">
      <c r="C637" s="2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36.7109375" style="2" customWidth="1"/>
    <col min="4" max="4" width="33" style="2" bestFit="1" customWidth="1"/>
    <col min="5" max="5" width="12" style="1" bestFit="1" customWidth="1"/>
    <col min="6" max="6" width="11.28515625" style="1" bestFit="1" customWidth="1"/>
    <col min="7" max="7" width="9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142</v>
      </c>
      <c r="C1" s="46" t="s" vm="1">
        <v>224</v>
      </c>
    </row>
    <row r="2" spans="2:12">
      <c r="B2" s="46" t="s">
        <v>141</v>
      </c>
      <c r="C2" s="46" t="s">
        <v>225</v>
      </c>
    </row>
    <row r="3" spans="2:12">
      <c r="B3" s="46" t="s">
        <v>143</v>
      </c>
      <c r="C3" s="46" t="s">
        <v>226</v>
      </c>
    </row>
    <row r="4" spans="2:12">
      <c r="B4" s="46" t="s">
        <v>144</v>
      </c>
      <c r="C4" s="46">
        <v>2145</v>
      </c>
    </row>
    <row r="6" spans="2:12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96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59</v>
      </c>
      <c r="K8" s="29" t="s">
        <v>145</v>
      </c>
      <c r="L8" s="30" t="s">
        <v>147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49</v>
      </c>
      <c r="C11" s="87"/>
      <c r="D11" s="88"/>
      <c r="E11" s="88"/>
      <c r="F11" s="101"/>
      <c r="G11" s="90"/>
      <c r="H11" s="102"/>
      <c r="I11" s="90">
        <v>1.4197049930000001</v>
      </c>
      <c r="J11" s="91"/>
      <c r="K11" s="91">
        <f>IFERROR(I11/$I$11,0)</f>
        <v>1</v>
      </c>
      <c r="L11" s="91">
        <f>I11/'סכום נכסי הקרן'!$C$42</f>
        <v>1.7821669368025014E-6</v>
      </c>
    </row>
    <row r="12" spans="2:12" ht="21" customHeight="1">
      <c r="B12" s="114" t="s">
        <v>2273</v>
      </c>
      <c r="C12" s="87"/>
      <c r="D12" s="88"/>
      <c r="E12" s="88"/>
      <c r="F12" s="101"/>
      <c r="G12" s="90"/>
      <c r="H12" s="102"/>
      <c r="I12" s="90">
        <v>0.79135098800000003</v>
      </c>
      <c r="J12" s="91"/>
      <c r="K12" s="91">
        <f t="shared" ref="K12:K18" si="0">IFERROR(I12/$I$11,0)</f>
        <v>0.55740522989060159</v>
      </c>
      <c r="L12" s="91">
        <f>I12/'סכום נכסי הקרן'!$C$42</f>
        <v>9.9338917111182771E-7</v>
      </c>
    </row>
    <row r="13" spans="2:12">
      <c r="B13" s="92" t="s">
        <v>2274</v>
      </c>
      <c r="C13" s="87">
        <v>8944</v>
      </c>
      <c r="D13" s="88" t="s">
        <v>625</v>
      </c>
      <c r="E13" s="88" t="s">
        <v>129</v>
      </c>
      <c r="F13" s="101">
        <v>44607</v>
      </c>
      <c r="G13" s="90">
        <v>4887.8164999999999</v>
      </c>
      <c r="H13" s="102">
        <v>16.1723</v>
      </c>
      <c r="I13" s="90">
        <v>0.79047234799999999</v>
      </c>
      <c r="J13" s="91">
        <v>2.9343320754713809E-5</v>
      </c>
      <c r="K13" s="91">
        <f t="shared" si="0"/>
        <v>0.55678634075213118</v>
      </c>
      <c r="L13" s="91">
        <f>I13/'סכום נכסי הקרן'!$C$42</f>
        <v>9.9228620735169936E-7</v>
      </c>
    </row>
    <row r="14" spans="2:12">
      <c r="B14" s="92" t="s">
        <v>2275</v>
      </c>
      <c r="C14" s="87" t="s">
        <v>2276</v>
      </c>
      <c r="D14" s="88" t="s">
        <v>1366</v>
      </c>
      <c r="E14" s="88" t="s">
        <v>129</v>
      </c>
      <c r="F14" s="101">
        <v>44628</v>
      </c>
      <c r="G14" s="90">
        <v>8671.9325000000008</v>
      </c>
      <c r="H14" s="102">
        <v>1E-4</v>
      </c>
      <c r="I14" s="90">
        <v>8.6719999999999993E-6</v>
      </c>
      <c r="J14" s="91">
        <v>9.5342540036290043E-5</v>
      </c>
      <c r="K14" s="91">
        <f t="shared" si="0"/>
        <v>6.1083112637894333E-6</v>
      </c>
      <c r="L14" s="91">
        <f>I14/'סכום נכסי הקרן'!$C$42</f>
        <v>1.0886030374023831E-11</v>
      </c>
    </row>
    <row r="15" spans="2:12">
      <c r="B15" s="92" t="s">
        <v>2277</v>
      </c>
      <c r="C15" s="87">
        <v>8731</v>
      </c>
      <c r="D15" s="88" t="s">
        <v>151</v>
      </c>
      <c r="E15" s="88" t="s">
        <v>129</v>
      </c>
      <c r="F15" s="101">
        <v>44537</v>
      </c>
      <c r="G15" s="90">
        <v>1040.6319000000001</v>
      </c>
      <c r="H15" s="102">
        <v>8.3599999999999994E-2</v>
      </c>
      <c r="I15" s="90">
        <v>8.6996799999999993E-4</v>
      </c>
      <c r="J15" s="91">
        <v>1.5903666105995313E-4</v>
      </c>
      <c r="K15" s="91">
        <f t="shared" si="0"/>
        <v>6.1278082720668428E-4</v>
      </c>
      <c r="L15" s="91">
        <f>I15/'סכום נכסי הקרן'!$C$42</f>
        <v>1.0920777297542393E-9</v>
      </c>
    </row>
    <row r="16" spans="2:12">
      <c r="B16" s="114" t="s">
        <v>195</v>
      </c>
      <c r="C16" s="87"/>
      <c r="D16" s="88"/>
      <c r="E16" s="88"/>
      <c r="F16" s="101"/>
      <c r="G16" s="90"/>
      <c r="H16" s="102"/>
      <c r="I16" s="90">
        <v>0.62835400500000005</v>
      </c>
      <c r="J16" s="91"/>
      <c r="K16" s="91">
        <f t="shared" si="0"/>
        <v>0.44259477010939835</v>
      </c>
      <c r="L16" s="91">
        <f>I16/'סכום נכסי הקרן'!$C$42</f>
        <v>7.8877776569067383E-7</v>
      </c>
    </row>
    <row r="17" spans="2:12">
      <c r="B17" s="92" t="s">
        <v>2278</v>
      </c>
      <c r="C17" s="87" t="s">
        <v>2279</v>
      </c>
      <c r="D17" s="88" t="s">
        <v>1111</v>
      </c>
      <c r="E17" s="88" t="s">
        <v>128</v>
      </c>
      <c r="F17" s="101">
        <v>43879</v>
      </c>
      <c r="G17" s="90">
        <v>1146.7006710000001</v>
      </c>
      <c r="H17" s="102">
        <v>1E-4</v>
      </c>
      <c r="I17" s="90">
        <v>4.0049999999999998E-6</v>
      </c>
      <c r="J17" s="91">
        <v>4.959979648826553E-4</v>
      </c>
      <c r="K17" s="91">
        <f t="shared" si="0"/>
        <v>2.821008603721942E-6</v>
      </c>
      <c r="L17" s="91">
        <f>I17/'סכום נכסי הקרן'!$C$42</f>
        <v>5.0275082619886352E-12</v>
      </c>
    </row>
    <row r="18" spans="2:12">
      <c r="B18" s="92" t="s">
        <v>2280</v>
      </c>
      <c r="C18" s="87">
        <v>9122</v>
      </c>
      <c r="D18" s="88" t="s">
        <v>1458</v>
      </c>
      <c r="E18" s="88" t="s">
        <v>128</v>
      </c>
      <c r="F18" s="101">
        <v>44742</v>
      </c>
      <c r="G18" s="90">
        <v>1072.4100000000001</v>
      </c>
      <c r="H18" s="102">
        <v>16.649999999999999</v>
      </c>
      <c r="I18" s="90">
        <v>0.62835000000000008</v>
      </c>
      <c r="J18" s="91">
        <v>1.2892097206083542E-4</v>
      </c>
      <c r="K18" s="91">
        <f t="shared" si="0"/>
        <v>0.44259194910079463</v>
      </c>
      <c r="L18" s="91">
        <f>I18/'סכום נכסי הקרן'!$C$42</f>
        <v>7.887727381824118E-7</v>
      </c>
    </row>
    <row r="19" spans="2:12">
      <c r="B19" s="87"/>
      <c r="C19" s="87"/>
      <c r="D19" s="87"/>
      <c r="E19" s="87"/>
      <c r="F19" s="87"/>
      <c r="G19" s="90"/>
      <c r="H19" s="102"/>
      <c r="I19" s="87"/>
      <c r="J19" s="87"/>
      <c r="K19" s="91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4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4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124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3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3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3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  <row r="531" spans="2:12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</row>
    <row r="532" spans="2:12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</row>
    <row r="533" spans="2:12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</row>
    <row r="534" spans="2:12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</row>
    <row r="535" spans="2:12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</row>
    <row r="536" spans="2:12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</row>
    <row r="537" spans="2:12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</row>
    <row r="538" spans="2:12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</row>
    <row r="539" spans="2:12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</row>
    <row r="540" spans="2:12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</row>
    <row r="541" spans="2:12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</row>
    <row r="542" spans="2:12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</row>
    <row r="543" spans="2:12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</row>
    <row r="544" spans="2:12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</row>
    <row r="545" spans="2:12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</row>
    <row r="546" spans="2:12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</row>
    <row r="547" spans="2:12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</row>
    <row r="548" spans="2:12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</row>
    <row r="549" spans="2:12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</row>
    <row r="550" spans="2:12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</row>
    <row r="551" spans="2:12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</row>
    <row r="552" spans="2:12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</row>
    <row r="553" spans="2:12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</row>
    <row r="554" spans="2:12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</row>
    <row r="555" spans="2:12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</row>
    <row r="556" spans="2:12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</row>
    <row r="557" spans="2:12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</row>
    <row r="558" spans="2:12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</row>
    <row r="559" spans="2:12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</row>
    <row r="560" spans="2:12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</row>
    <row r="561" spans="2:12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</row>
    <row r="562" spans="2:12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</row>
    <row r="563" spans="2:12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</row>
    <row r="564" spans="2:12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</row>
    <row r="565" spans="2:12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</row>
    <row r="566" spans="2:12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</row>
    <row r="567" spans="2:12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</row>
    <row r="568" spans="2:12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</row>
    <row r="569" spans="2:12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</row>
    <row r="570" spans="2:12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</row>
    <row r="571" spans="2:12">
      <c r="B571" s="1"/>
      <c r="C571" s="1"/>
      <c r="D571" s="1"/>
    </row>
    <row r="572" spans="2:12">
      <c r="B572" s="1"/>
      <c r="C572" s="1"/>
      <c r="D572" s="1"/>
    </row>
    <row r="573" spans="2:12">
      <c r="B573" s="1"/>
      <c r="C573" s="1"/>
      <c r="D573" s="1"/>
    </row>
    <row r="574" spans="2:12">
      <c r="B574" s="1"/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142</v>
      </c>
      <c r="C1" s="46" t="s" vm="1">
        <v>224</v>
      </c>
    </row>
    <row r="2" spans="2:12">
      <c r="B2" s="46" t="s">
        <v>141</v>
      </c>
      <c r="C2" s="46" t="s">
        <v>225</v>
      </c>
    </row>
    <row r="3" spans="2:12">
      <c r="B3" s="46" t="s">
        <v>143</v>
      </c>
      <c r="C3" s="46" t="s">
        <v>226</v>
      </c>
    </row>
    <row r="4" spans="2:12">
      <c r="B4" s="46" t="s">
        <v>144</v>
      </c>
      <c r="C4" s="46">
        <v>2145</v>
      </c>
    </row>
    <row r="6" spans="2:12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2" ht="26.25" customHeight="1">
      <c r="B7" s="135" t="s">
        <v>97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</row>
    <row r="8" spans="2:12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59</v>
      </c>
      <c r="K8" s="29" t="s">
        <v>145</v>
      </c>
      <c r="L8" s="30" t="s">
        <v>147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51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215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198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spans="2:12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spans="2:12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spans="2:12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spans="2:12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spans="2:12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spans="2:12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spans="2:12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spans="2:12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spans="2:12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spans="2:12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spans="2:12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spans="2:12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spans="2:12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spans="2:12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spans="2:12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spans="2:12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spans="2:12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spans="2:12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spans="2:12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spans="2:12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spans="2:12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spans="2:12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spans="2:12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spans="2:12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spans="2:12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spans="2:12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spans="2:12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spans="2:12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spans="2:12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spans="2:12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spans="2:12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spans="2:12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spans="2:12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spans="2:12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spans="2:12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spans="2:12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spans="2:12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spans="2:12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spans="2:12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spans="2:12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spans="2:12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spans="2:12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spans="2:12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spans="2:12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spans="2:12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spans="2:12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spans="2:12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spans="2:12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spans="2:12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spans="2:12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spans="2:12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spans="2:12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spans="2:12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spans="2:12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spans="2:12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spans="2:12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spans="2:12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spans="2:12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spans="2:12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spans="2:12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spans="2:12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spans="2:12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spans="2:12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spans="2:12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spans="2:12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spans="2:12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spans="2:12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spans="2:12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spans="2:12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spans="2:12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spans="2:12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spans="2:12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spans="2:12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spans="2:12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spans="2:12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spans="2:12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spans="2:12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spans="2:12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spans="2:12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spans="2:12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spans="2:12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spans="2:12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spans="2:12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spans="2:12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spans="2:12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  <row r="198" spans="2:12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</row>
    <row r="199" spans="2:12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</row>
    <row r="200" spans="2:12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</row>
    <row r="201" spans="2:12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</row>
    <row r="202" spans="2:12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</row>
    <row r="203" spans="2:12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</row>
    <row r="204" spans="2:12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</row>
    <row r="205" spans="2:12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</row>
    <row r="206" spans="2:12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</row>
    <row r="207" spans="2:12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</row>
    <row r="208" spans="2:12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</row>
    <row r="209" spans="2:12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</row>
    <row r="210" spans="2:12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</row>
    <row r="211" spans="2:12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</row>
    <row r="212" spans="2:12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</row>
    <row r="213" spans="2:12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</row>
    <row r="214" spans="2:12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2:12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2:12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</row>
    <row r="217" spans="2:12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2:12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2:12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2:12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2:12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2:12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2:12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2:12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2:12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2:12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2:12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2:12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2:12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2:12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2:12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2:12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2:12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2:12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2:12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2:12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2:12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2:12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2:12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2:12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2:12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2:12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2:12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2:12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2:12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2:12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2:12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2:12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2:12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2:12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2:12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2:12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2:12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2:12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2:12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2:12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2:12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2:12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2:12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2:12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2:12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2:12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2:12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2:12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2:12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2:12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2:12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2:12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2:12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2:12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2:12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2:12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2:12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2:12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2:12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2:12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2:12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2:12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2:12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2:12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2:12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2:12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  <row r="283" spans="2:12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</row>
    <row r="284" spans="2:12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</row>
    <row r="285" spans="2:12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</row>
    <row r="286" spans="2:12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</row>
    <row r="287" spans="2:12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</row>
    <row r="288" spans="2:12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</row>
    <row r="289" spans="2:12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</row>
    <row r="290" spans="2:12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</row>
    <row r="291" spans="2:12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</row>
    <row r="292" spans="2:12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</row>
    <row r="293" spans="2:12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</row>
    <row r="294" spans="2:12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</row>
    <row r="295" spans="2:12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</row>
    <row r="296" spans="2:12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</row>
    <row r="297" spans="2:12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</row>
    <row r="298" spans="2:12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</row>
    <row r="299" spans="2:12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</row>
    <row r="300" spans="2:12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</row>
    <row r="301" spans="2:12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</row>
    <row r="302" spans="2:12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</row>
    <row r="303" spans="2:12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</row>
    <row r="304" spans="2:12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</row>
    <row r="305" spans="2:12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</row>
    <row r="306" spans="2:12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</row>
    <row r="307" spans="2:12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</row>
    <row r="308" spans="2:12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</row>
    <row r="309" spans="2:12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</row>
    <row r="310" spans="2:12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</row>
    <row r="311" spans="2:12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</row>
    <row r="312" spans="2:12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</row>
    <row r="313" spans="2:12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</row>
    <row r="314" spans="2:12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</row>
    <row r="315" spans="2:12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</row>
    <row r="316" spans="2:12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</row>
    <row r="317" spans="2:12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2:12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</row>
    <row r="319" spans="2:12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</row>
    <row r="320" spans="2:12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2:12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</row>
    <row r="322" spans="2:12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</row>
    <row r="323" spans="2:12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</row>
    <row r="324" spans="2:12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2:12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</row>
    <row r="326" spans="2:12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</row>
    <row r="327" spans="2:12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</row>
    <row r="328" spans="2:12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</row>
    <row r="329" spans="2:12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</row>
    <row r="330" spans="2:12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</row>
    <row r="331" spans="2:12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</row>
    <row r="332" spans="2:12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</row>
    <row r="333" spans="2:12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</row>
    <row r="334" spans="2:12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</row>
    <row r="335" spans="2:12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</row>
    <row r="336" spans="2:12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</row>
    <row r="337" spans="2:12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</row>
    <row r="338" spans="2:12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</row>
    <row r="339" spans="2:12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2:12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</row>
    <row r="341" spans="2:12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</row>
    <row r="342" spans="2:12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</row>
    <row r="343" spans="2:12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</row>
    <row r="344" spans="2:12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2:12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</row>
    <row r="346" spans="2:12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</row>
    <row r="347" spans="2:12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</row>
    <row r="348" spans="2:12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</row>
    <row r="349" spans="2:12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</row>
    <row r="350" spans="2:12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</row>
    <row r="351" spans="2:12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</row>
    <row r="352" spans="2:12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</row>
    <row r="353" spans="2:12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</row>
    <row r="354" spans="2:12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</row>
    <row r="355" spans="2:12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</row>
    <row r="356" spans="2:12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</row>
    <row r="357" spans="2:12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2:12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</row>
    <row r="359" spans="2:12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</row>
    <row r="360" spans="2:12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</row>
    <row r="361" spans="2:12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</row>
    <row r="362" spans="2:12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</row>
    <row r="363" spans="2:12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</row>
    <row r="364" spans="2:12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</row>
    <row r="365" spans="2:12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</row>
    <row r="366" spans="2:12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</row>
    <row r="367" spans="2:12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</row>
    <row r="368" spans="2:12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</row>
    <row r="369" spans="2:12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</row>
    <row r="370" spans="2:12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</row>
    <row r="371" spans="2:12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</row>
    <row r="372" spans="2:12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</row>
    <row r="373" spans="2:12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</row>
    <row r="374" spans="2:12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</row>
    <row r="375" spans="2:12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</row>
    <row r="376" spans="2:12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</row>
    <row r="377" spans="2:12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</row>
    <row r="378" spans="2:12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</row>
    <row r="379" spans="2:12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</row>
    <row r="380" spans="2:12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</row>
    <row r="381" spans="2:12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</row>
    <row r="382" spans="2:12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</row>
    <row r="383" spans="2:12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</row>
    <row r="384" spans="2:12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</row>
    <row r="385" spans="2:12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</row>
    <row r="386" spans="2:12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</row>
    <row r="387" spans="2:12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</row>
    <row r="388" spans="2:12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</row>
    <row r="389" spans="2:12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</row>
    <row r="390" spans="2:12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</row>
    <row r="391" spans="2:12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</row>
    <row r="392" spans="2:12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</row>
    <row r="393" spans="2:12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</row>
    <row r="394" spans="2:12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</row>
    <row r="395" spans="2:12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</row>
    <row r="396" spans="2:12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</row>
    <row r="397" spans="2:12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</row>
    <row r="398" spans="2:12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</row>
    <row r="399" spans="2:12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</row>
    <row r="400" spans="2:12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</row>
    <row r="401" spans="2:12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</row>
    <row r="402" spans="2:12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</row>
    <row r="403" spans="2:12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</row>
    <row r="404" spans="2:12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</row>
    <row r="405" spans="2:12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</row>
    <row r="406" spans="2:12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</row>
    <row r="407" spans="2:12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</row>
    <row r="408" spans="2:12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</row>
    <row r="409" spans="2:12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</row>
    <row r="410" spans="2:12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</row>
    <row r="411" spans="2:12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</row>
    <row r="412" spans="2:12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</row>
    <row r="413" spans="2:12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</row>
    <row r="414" spans="2:12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</row>
    <row r="415" spans="2:12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</row>
    <row r="416" spans="2:12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</row>
    <row r="417" spans="2:12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</row>
    <row r="418" spans="2:12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</row>
    <row r="419" spans="2:12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</row>
    <row r="420" spans="2:12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</row>
    <row r="421" spans="2:12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</row>
    <row r="422" spans="2:12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</row>
    <row r="423" spans="2:12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</row>
    <row r="424" spans="2:12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</row>
    <row r="425" spans="2:12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</row>
    <row r="426" spans="2:12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</row>
    <row r="427" spans="2:12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</row>
    <row r="428" spans="2:12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</row>
    <row r="429" spans="2:12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</row>
    <row r="430" spans="2:12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</row>
    <row r="431" spans="2:12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</row>
    <row r="432" spans="2:12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</row>
    <row r="433" spans="2:12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</row>
    <row r="434" spans="2:12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</row>
    <row r="435" spans="2:12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</row>
    <row r="436" spans="2:12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</row>
    <row r="437" spans="2:12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</row>
    <row r="438" spans="2:12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</row>
    <row r="439" spans="2:12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</row>
    <row r="440" spans="2:12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</row>
    <row r="441" spans="2:12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</row>
    <row r="442" spans="2:12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</row>
    <row r="443" spans="2:12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</row>
    <row r="444" spans="2:12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</row>
    <row r="445" spans="2:12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</row>
    <row r="446" spans="2:12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</row>
    <row r="447" spans="2:12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</row>
    <row r="448" spans="2:12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</row>
    <row r="449" spans="2:12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</row>
    <row r="450" spans="2:12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</row>
    <row r="451" spans="2:12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</row>
    <row r="452" spans="2:12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</row>
    <row r="453" spans="2:12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</row>
    <row r="454" spans="2:12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</row>
    <row r="455" spans="2:12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</row>
    <row r="456" spans="2:12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</row>
    <row r="457" spans="2:12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</row>
    <row r="458" spans="2:12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</row>
    <row r="459" spans="2:12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</row>
    <row r="460" spans="2:12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</row>
    <row r="461" spans="2:12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</row>
    <row r="462" spans="2:12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</row>
    <row r="463" spans="2:12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</row>
    <row r="464" spans="2:12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</row>
    <row r="465" spans="2:12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</row>
    <row r="466" spans="2:12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</row>
    <row r="467" spans="2:12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</row>
    <row r="468" spans="2:12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</row>
    <row r="469" spans="2:12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</row>
    <row r="470" spans="2:12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</row>
    <row r="471" spans="2:12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</row>
    <row r="472" spans="2:12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</row>
    <row r="473" spans="2:12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</row>
    <row r="474" spans="2:12">
      <c r="B474" s="94"/>
      <c r="C474" s="93"/>
      <c r="D474" s="93"/>
      <c r="E474" s="94"/>
      <c r="F474" s="94"/>
      <c r="G474" s="94"/>
      <c r="H474" s="94"/>
      <c r="I474" s="94"/>
      <c r="J474" s="94"/>
      <c r="K474" s="94"/>
      <c r="L474" s="94"/>
    </row>
    <row r="475" spans="2:12">
      <c r="B475" s="94"/>
      <c r="C475" s="93"/>
      <c r="D475" s="93"/>
      <c r="E475" s="94"/>
      <c r="F475" s="94"/>
      <c r="G475" s="94"/>
      <c r="H475" s="94"/>
      <c r="I475" s="94"/>
      <c r="J475" s="94"/>
      <c r="K475" s="94"/>
      <c r="L475" s="94"/>
    </row>
    <row r="476" spans="2:12">
      <c r="B476" s="94"/>
      <c r="C476" s="93"/>
      <c r="D476" s="93"/>
      <c r="E476" s="94"/>
      <c r="F476" s="94"/>
      <c r="G476" s="94"/>
      <c r="H476" s="94"/>
      <c r="I476" s="94"/>
      <c r="J476" s="94"/>
      <c r="K476" s="94"/>
      <c r="L476" s="94"/>
    </row>
    <row r="477" spans="2:12">
      <c r="B477" s="94"/>
      <c r="C477" s="93"/>
      <c r="D477" s="93"/>
      <c r="E477" s="94"/>
      <c r="F477" s="94"/>
      <c r="G477" s="94"/>
      <c r="H477" s="94"/>
      <c r="I477" s="94"/>
      <c r="J477" s="94"/>
      <c r="K477" s="94"/>
      <c r="L477" s="94"/>
    </row>
    <row r="478" spans="2:12">
      <c r="B478" s="94"/>
      <c r="C478" s="93"/>
      <c r="D478" s="93"/>
      <c r="E478" s="94"/>
      <c r="F478" s="94"/>
      <c r="G478" s="94"/>
      <c r="H478" s="94"/>
      <c r="I478" s="94"/>
      <c r="J478" s="94"/>
      <c r="K478" s="94"/>
      <c r="L478" s="94"/>
    </row>
    <row r="479" spans="2:12">
      <c r="B479" s="94"/>
      <c r="C479" s="93"/>
      <c r="D479" s="93"/>
      <c r="E479" s="94"/>
      <c r="F479" s="94"/>
      <c r="G479" s="94"/>
      <c r="H479" s="94"/>
      <c r="I479" s="94"/>
      <c r="J479" s="94"/>
      <c r="K479" s="94"/>
      <c r="L479" s="94"/>
    </row>
    <row r="480" spans="2:12">
      <c r="B480" s="94"/>
      <c r="C480" s="93"/>
      <c r="D480" s="93"/>
      <c r="E480" s="94"/>
      <c r="F480" s="94"/>
      <c r="G480" s="94"/>
      <c r="H480" s="94"/>
      <c r="I480" s="94"/>
      <c r="J480" s="94"/>
      <c r="K480" s="94"/>
      <c r="L480" s="94"/>
    </row>
    <row r="481" spans="2:12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</row>
    <row r="482" spans="2:12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</row>
    <row r="483" spans="2:12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</row>
    <row r="484" spans="2:12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</row>
    <row r="485" spans="2:12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</row>
    <row r="486" spans="2:12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</row>
    <row r="487" spans="2:12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</row>
    <row r="488" spans="2:12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</row>
    <row r="489" spans="2:12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</row>
    <row r="490" spans="2:12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</row>
    <row r="491" spans="2:12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</row>
    <row r="492" spans="2:12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</row>
    <row r="493" spans="2:12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</row>
    <row r="494" spans="2:12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</row>
    <row r="495" spans="2:12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</row>
    <row r="496" spans="2:12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</row>
    <row r="497" spans="2:12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</row>
    <row r="498" spans="2:12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</row>
    <row r="499" spans="2:12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</row>
    <row r="500" spans="2:12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</row>
    <row r="501" spans="2:12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</row>
    <row r="502" spans="2:12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</row>
    <row r="503" spans="2:12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</row>
    <row r="504" spans="2:12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</row>
    <row r="505" spans="2:12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</row>
    <row r="506" spans="2:12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</row>
    <row r="507" spans="2:12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</row>
    <row r="508" spans="2:12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</row>
    <row r="509" spans="2:12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</row>
    <row r="510" spans="2:12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</row>
    <row r="511" spans="2:12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</row>
    <row r="512" spans="2:12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</row>
    <row r="513" spans="2:12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</row>
    <row r="514" spans="2:12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</row>
    <row r="515" spans="2:12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</row>
    <row r="516" spans="2:12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</row>
    <row r="517" spans="2:12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</row>
    <row r="518" spans="2:12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</row>
    <row r="519" spans="2:12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</row>
    <row r="520" spans="2:12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</row>
    <row r="521" spans="2:12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</row>
    <row r="522" spans="2:12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</row>
    <row r="523" spans="2:12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</row>
    <row r="524" spans="2:12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</row>
    <row r="525" spans="2:12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</row>
    <row r="526" spans="2:12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</row>
    <row r="527" spans="2:12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</row>
    <row r="528" spans="2:12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</row>
    <row r="529" spans="2:12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</row>
    <row r="530" spans="2:12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8.4257812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4.28515625" style="1" bestFit="1" customWidth="1"/>
    <col min="8" max="8" width="7.42578125" style="1" bestFit="1" customWidth="1"/>
    <col min="9" max="9" width="10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142</v>
      </c>
      <c r="C1" s="46" t="s" vm="1">
        <v>224</v>
      </c>
    </row>
    <row r="2" spans="2:11">
      <c r="B2" s="46" t="s">
        <v>141</v>
      </c>
      <c r="C2" s="46" t="s">
        <v>225</v>
      </c>
    </row>
    <row r="3" spans="2:11">
      <c r="B3" s="46" t="s">
        <v>143</v>
      </c>
      <c r="C3" s="46" t="s">
        <v>226</v>
      </c>
    </row>
    <row r="4" spans="2:11">
      <c r="B4" s="46" t="s">
        <v>144</v>
      </c>
      <c r="C4" s="46">
        <v>2145</v>
      </c>
    </row>
    <row r="6" spans="2:11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ht="26.25" customHeight="1">
      <c r="B7" s="135" t="s">
        <v>98</v>
      </c>
      <c r="C7" s="136"/>
      <c r="D7" s="136"/>
      <c r="E7" s="136"/>
      <c r="F7" s="136"/>
      <c r="G7" s="136"/>
      <c r="H7" s="136"/>
      <c r="I7" s="136"/>
      <c r="J7" s="136"/>
      <c r="K7" s="137"/>
    </row>
    <row r="8" spans="2:11" s="3" customFormat="1" ht="63">
      <c r="B8" s="21" t="s">
        <v>113</v>
      </c>
      <c r="C8" s="29" t="s">
        <v>46</v>
      </c>
      <c r="D8" s="29" t="s">
        <v>66</v>
      </c>
      <c r="E8" s="29" t="s">
        <v>100</v>
      </c>
      <c r="F8" s="29" t="s">
        <v>101</v>
      </c>
      <c r="G8" s="29" t="s">
        <v>200</v>
      </c>
      <c r="H8" s="29" t="s">
        <v>199</v>
      </c>
      <c r="I8" s="29" t="s">
        <v>108</v>
      </c>
      <c r="J8" s="29" t="s">
        <v>145</v>
      </c>
      <c r="K8" s="30" t="s">
        <v>147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207</v>
      </c>
      <c r="H9" s="15"/>
      <c r="I9" s="15" t="s">
        <v>203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50</v>
      </c>
      <c r="C11" s="74"/>
      <c r="D11" s="75"/>
      <c r="E11" s="75"/>
      <c r="F11" s="97"/>
      <c r="G11" s="77"/>
      <c r="H11" s="98"/>
      <c r="I11" s="77">
        <v>-10665.700526753999</v>
      </c>
      <c r="J11" s="78">
        <f>IFERROR(I11/$I$11,0)</f>
        <v>1</v>
      </c>
      <c r="K11" s="78">
        <f>I11/'סכום נכסי הקרן'!$C$42</f>
        <v>-1.3388738456467483E-2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-8439.3368288139991</v>
      </c>
      <c r="J12" s="84">
        <f t="shared" ref="J12:J75" si="0">IFERROR(I12/$I$11,0)</f>
        <v>0.79125949651826843</v>
      </c>
      <c r="K12" s="84">
        <f>I12/'סכום נכסי הקרן'!$C$42</f>
        <v>-1.0593966450079238E-2</v>
      </c>
    </row>
    <row r="13" spans="2:11">
      <c r="B13" s="85" t="s">
        <v>187</v>
      </c>
      <c r="C13" s="80"/>
      <c r="D13" s="81"/>
      <c r="E13" s="81"/>
      <c r="F13" s="99"/>
      <c r="G13" s="83"/>
      <c r="H13" s="100"/>
      <c r="I13" s="83">
        <v>-138.130186509</v>
      </c>
      <c r="J13" s="84">
        <f t="shared" si="0"/>
        <v>1.2950878018983585E-2</v>
      </c>
      <c r="K13" s="84">
        <f>I13/'סכום נכסי הקרן'!$C$42</f>
        <v>-1.7339591857778492E-4</v>
      </c>
    </row>
    <row r="14" spans="2:11">
      <c r="B14" s="86" t="s">
        <v>2281</v>
      </c>
      <c r="C14" s="87" t="s">
        <v>2282</v>
      </c>
      <c r="D14" s="88" t="s">
        <v>677</v>
      </c>
      <c r="E14" s="88" t="s">
        <v>129</v>
      </c>
      <c r="F14" s="101">
        <v>44616</v>
      </c>
      <c r="G14" s="90">
        <v>92809.197482000018</v>
      </c>
      <c r="H14" s="102">
        <v>7.2256549999999997</v>
      </c>
      <c r="I14" s="90">
        <v>6.7060720659999991</v>
      </c>
      <c r="J14" s="91">
        <f t="shared" si="0"/>
        <v>-6.2875120571577925E-4</v>
      </c>
      <c r="K14" s="91">
        <f>I14/'סכום נכסי הקרן'!$C$42</f>
        <v>8.4181854475171513E-6</v>
      </c>
    </row>
    <row r="15" spans="2:11">
      <c r="B15" s="86" t="s">
        <v>2281</v>
      </c>
      <c r="C15" s="87" t="s">
        <v>2283</v>
      </c>
      <c r="D15" s="88" t="s">
        <v>677</v>
      </c>
      <c r="E15" s="88" t="s">
        <v>129</v>
      </c>
      <c r="F15" s="101">
        <v>44606</v>
      </c>
      <c r="G15" s="90">
        <v>109198.240016</v>
      </c>
      <c r="H15" s="102">
        <v>1.2932570000000001</v>
      </c>
      <c r="I15" s="90">
        <v>1.4122136439999999</v>
      </c>
      <c r="J15" s="91">
        <f t="shared" si="0"/>
        <v>-1.3240702197268549E-4</v>
      </c>
      <c r="K15" s="91">
        <f>I15/'סכום נכסי הקרן'!$C$42</f>
        <v>1.7727629869920293E-6</v>
      </c>
    </row>
    <row r="16" spans="2:11" s="6" customFormat="1">
      <c r="B16" s="86" t="s">
        <v>2281</v>
      </c>
      <c r="C16" s="87" t="s">
        <v>2284</v>
      </c>
      <c r="D16" s="88" t="s">
        <v>677</v>
      </c>
      <c r="E16" s="88" t="s">
        <v>129</v>
      </c>
      <c r="F16" s="101">
        <v>44587</v>
      </c>
      <c r="G16" s="90">
        <v>43126.891402000001</v>
      </c>
      <c r="H16" s="102">
        <v>11.058242999999999</v>
      </c>
      <c r="I16" s="90">
        <v>4.7690765849999996</v>
      </c>
      <c r="J16" s="91">
        <f t="shared" si="0"/>
        <v>-4.4714142995457056E-4</v>
      </c>
      <c r="K16" s="91">
        <f>I16/'סכום נכסי הקרן'!$C$42</f>
        <v>5.9866596587126204E-6</v>
      </c>
    </row>
    <row r="17" spans="2:11" s="6" customFormat="1">
      <c r="B17" s="86" t="s">
        <v>2281</v>
      </c>
      <c r="C17" s="87" t="s">
        <v>2285</v>
      </c>
      <c r="D17" s="88" t="s">
        <v>677</v>
      </c>
      <c r="E17" s="88" t="s">
        <v>129</v>
      </c>
      <c r="F17" s="101">
        <v>44620</v>
      </c>
      <c r="G17" s="90">
        <v>54589.758326000003</v>
      </c>
      <c r="H17" s="102">
        <v>6.1703789999999996</v>
      </c>
      <c r="I17" s="90">
        <v>3.3683950660000002</v>
      </c>
      <c r="J17" s="91">
        <f t="shared" si="0"/>
        <v>-3.1581564263413069E-4</v>
      </c>
      <c r="K17" s="91">
        <f>I17/'סכום נכסי הקרן'!$C$42</f>
        <v>4.2283730396895765E-6</v>
      </c>
    </row>
    <row r="18" spans="2:11" s="6" customFormat="1">
      <c r="B18" s="86" t="s">
        <v>2281</v>
      </c>
      <c r="C18" s="87" t="s">
        <v>2286</v>
      </c>
      <c r="D18" s="88" t="s">
        <v>677</v>
      </c>
      <c r="E18" s="88" t="s">
        <v>129</v>
      </c>
      <c r="F18" s="101">
        <v>44635</v>
      </c>
      <c r="G18" s="90">
        <v>107897.75164</v>
      </c>
      <c r="H18" s="102">
        <v>2.8283140000000002</v>
      </c>
      <c r="I18" s="90">
        <v>3.0516867250000002</v>
      </c>
      <c r="J18" s="91">
        <f t="shared" si="0"/>
        <v>-2.861215461042718E-4</v>
      </c>
      <c r="K18" s="91">
        <f>I18/'סכום נכסי הקרן'!$C$42</f>
        <v>3.8308065475501978E-6</v>
      </c>
    </row>
    <row r="19" spans="2:11">
      <c r="B19" s="86" t="s">
        <v>1233</v>
      </c>
      <c r="C19" s="87" t="s">
        <v>2287</v>
      </c>
      <c r="D19" s="88" t="s">
        <v>677</v>
      </c>
      <c r="E19" s="88" t="s">
        <v>129</v>
      </c>
      <c r="F19" s="101">
        <v>44585</v>
      </c>
      <c r="G19" s="90">
        <v>493990.35323000001</v>
      </c>
      <c r="H19" s="102">
        <v>11.729858</v>
      </c>
      <c r="I19" s="90">
        <v>57.944365806999997</v>
      </c>
      <c r="J19" s="91">
        <f t="shared" si="0"/>
        <v>-5.4327763714771011E-3</v>
      </c>
      <c r="K19" s="91">
        <f>I19/'סכום נכסי הקרן'!$C$42</f>
        <v>7.273802193018333E-5</v>
      </c>
    </row>
    <row r="20" spans="2:11">
      <c r="B20" s="86" t="s">
        <v>1345</v>
      </c>
      <c r="C20" s="87" t="s">
        <v>2288</v>
      </c>
      <c r="D20" s="88" t="s">
        <v>677</v>
      </c>
      <c r="E20" s="88" t="s">
        <v>129</v>
      </c>
      <c r="F20" s="101">
        <v>44585</v>
      </c>
      <c r="G20" s="90">
        <v>522035.041639</v>
      </c>
      <c r="H20" s="102">
        <v>-41.956257999999998</v>
      </c>
      <c r="I20" s="90">
        <v>-219.02636846699997</v>
      </c>
      <c r="J20" s="91">
        <f t="shared" si="0"/>
        <v>2.0535582066793553E-2</v>
      </c>
      <c r="K20" s="91">
        <f>I20/'סכום נכסי הקרן'!$C$42</f>
        <v>-2.7494553734362285E-4</v>
      </c>
    </row>
    <row r="21" spans="2:11">
      <c r="B21" s="86" t="s">
        <v>1273</v>
      </c>
      <c r="C21" s="87" t="s">
        <v>2289</v>
      </c>
      <c r="D21" s="88" t="s">
        <v>677</v>
      </c>
      <c r="E21" s="88" t="s">
        <v>129</v>
      </c>
      <c r="F21" s="101">
        <v>44679</v>
      </c>
      <c r="G21" s="90">
        <v>411901.02659999998</v>
      </c>
      <c r="H21" s="102">
        <v>1.025569</v>
      </c>
      <c r="I21" s="90">
        <v>4.2243297829999999</v>
      </c>
      <c r="J21" s="91">
        <f t="shared" si="0"/>
        <v>-3.9606679115015742E-4</v>
      </c>
      <c r="K21" s="91">
        <f>I21/'סכום נכסי הקרן'!$C$42</f>
        <v>5.3028346780017873E-6</v>
      </c>
    </row>
    <row r="22" spans="2:11">
      <c r="B22" s="86" t="s">
        <v>1243</v>
      </c>
      <c r="C22" s="87" t="s">
        <v>2290</v>
      </c>
      <c r="D22" s="88" t="s">
        <v>677</v>
      </c>
      <c r="E22" s="88" t="s">
        <v>129</v>
      </c>
      <c r="F22" s="101">
        <v>44882</v>
      </c>
      <c r="G22" s="90">
        <v>137369.71765999999</v>
      </c>
      <c r="H22" s="102">
        <v>-1.4164460000000001</v>
      </c>
      <c r="I22" s="90">
        <v>-1.9457674410000001</v>
      </c>
      <c r="J22" s="91">
        <f t="shared" si="0"/>
        <v>1.8243222150473931E-4</v>
      </c>
      <c r="K22" s="91">
        <f>I22/'סכום נכסי הקרן'!$C$42</f>
        <v>-2.4425372997592971E-6</v>
      </c>
    </row>
    <row r="23" spans="2:11">
      <c r="B23" s="86" t="s">
        <v>1273</v>
      </c>
      <c r="C23" s="87" t="s">
        <v>2291</v>
      </c>
      <c r="D23" s="88" t="s">
        <v>677</v>
      </c>
      <c r="E23" s="88" t="s">
        <v>129</v>
      </c>
      <c r="F23" s="101">
        <v>44917</v>
      </c>
      <c r="G23" s="90">
        <v>483730.04560700001</v>
      </c>
      <c r="H23" s="102">
        <v>0.28234999999999999</v>
      </c>
      <c r="I23" s="90">
        <v>1.3658097229999999</v>
      </c>
      <c r="J23" s="91">
        <f t="shared" si="0"/>
        <v>-1.2805626030601392E-4</v>
      </c>
      <c r="K23" s="91">
        <f>I23/'סכום נכסי הקרן'!$C$42</f>
        <v>1.7145117769505391E-6</v>
      </c>
    </row>
    <row r="24" spans="2:11">
      <c r="B24" s="92"/>
      <c r="C24" s="87"/>
      <c r="D24" s="87"/>
      <c r="E24" s="87"/>
      <c r="F24" s="87"/>
      <c r="G24" s="90"/>
      <c r="H24" s="102"/>
      <c r="I24" s="87"/>
      <c r="J24" s="91"/>
      <c r="K24" s="87"/>
    </row>
    <row r="25" spans="2:11">
      <c r="B25" s="85" t="s">
        <v>2292</v>
      </c>
      <c r="C25" s="80"/>
      <c r="D25" s="81"/>
      <c r="E25" s="81"/>
      <c r="F25" s="99"/>
      <c r="G25" s="83"/>
      <c r="H25" s="100"/>
      <c r="I25" s="83">
        <v>-7415.734873282001</v>
      </c>
      <c r="J25" s="84">
        <f t="shared" si="0"/>
        <v>0.69528812052056621</v>
      </c>
      <c r="K25" s="84">
        <f>I25/'סכום נכסי הקרן'!$C$42</f>
        <v>-9.3090307975387029E-3</v>
      </c>
    </row>
    <row r="26" spans="2:11">
      <c r="B26" s="86" t="s">
        <v>2293</v>
      </c>
      <c r="C26" s="87" t="s">
        <v>2294</v>
      </c>
      <c r="D26" s="88" t="s">
        <v>677</v>
      </c>
      <c r="E26" s="88" t="s">
        <v>128</v>
      </c>
      <c r="F26" s="101">
        <v>44656</v>
      </c>
      <c r="G26" s="90">
        <v>491042.46143999998</v>
      </c>
      <c r="H26" s="102">
        <v>-11.323626000000001</v>
      </c>
      <c r="I26" s="90">
        <v>-55.603810193999998</v>
      </c>
      <c r="J26" s="91">
        <f t="shared" si="0"/>
        <v>5.2133294062141145E-3</v>
      </c>
      <c r="K26" s="91">
        <f>I26/'סכום נכסי הקרן'!$C$42</f>
        <v>-6.9799903907211708E-5</v>
      </c>
    </row>
    <row r="27" spans="2:11">
      <c r="B27" s="86" t="s">
        <v>2295</v>
      </c>
      <c r="C27" s="87" t="s">
        <v>2296</v>
      </c>
      <c r="D27" s="88" t="s">
        <v>677</v>
      </c>
      <c r="E27" s="88" t="s">
        <v>128</v>
      </c>
      <c r="F27" s="101">
        <v>44656</v>
      </c>
      <c r="G27" s="90">
        <v>358278.40986000001</v>
      </c>
      <c r="H27" s="102">
        <v>-11.253212</v>
      </c>
      <c r="I27" s="90">
        <v>-40.317829852000003</v>
      </c>
      <c r="J27" s="91">
        <f t="shared" si="0"/>
        <v>3.78013893704086E-3</v>
      </c>
      <c r="K27" s="91">
        <f>I27/'סכום נכסי הקרן'!$C$42</f>
        <v>-5.0611291557149077E-5</v>
      </c>
    </row>
    <row r="28" spans="2:11">
      <c r="B28" s="86" t="s">
        <v>2297</v>
      </c>
      <c r="C28" s="87" t="s">
        <v>2298</v>
      </c>
      <c r="D28" s="88" t="s">
        <v>677</v>
      </c>
      <c r="E28" s="88" t="s">
        <v>128</v>
      </c>
      <c r="F28" s="101">
        <v>44665</v>
      </c>
      <c r="G28" s="90">
        <v>299134.36979999999</v>
      </c>
      <c r="H28" s="102">
        <v>-11.239820999999999</v>
      </c>
      <c r="I28" s="90">
        <v>-33.622167996999998</v>
      </c>
      <c r="J28" s="91">
        <f t="shared" si="0"/>
        <v>3.1523637770122705E-3</v>
      </c>
      <c r="K28" s="91">
        <f>I28/'סכום נכסי הקרן'!$C$42</f>
        <v>-4.2206174130059271E-5</v>
      </c>
    </row>
    <row r="29" spans="2:11">
      <c r="B29" s="86" t="s">
        <v>2299</v>
      </c>
      <c r="C29" s="87" t="s">
        <v>2300</v>
      </c>
      <c r="D29" s="88" t="s">
        <v>677</v>
      </c>
      <c r="E29" s="88" t="s">
        <v>128</v>
      </c>
      <c r="F29" s="101">
        <v>44664</v>
      </c>
      <c r="G29" s="90">
        <v>430070.06086799991</v>
      </c>
      <c r="H29" s="102">
        <v>-11.209114</v>
      </c>
      <c r="I29" s="90">
        <v>-48.207044780000004</v>
      </c>
      <c r="J29" s="91">
        <f t="shared" si="0"/>
        <v>4.5198198335943103E-3</v>
      </c>
      <c r="K29" s="91">
        <f>I29/'סכום נכסי הקרן'!$C$42</f>
        <v>-6.0514685622348599E-5</v>
      </c>
    </row>
    <row r="30" spans="2:11">
      <c r="B30" s="86" t="s">
        <v>2301</v>
      </c>
      <c r="C30" s="87" t="s">
        <v>2302</v>
      </c>
      <c r="D30" s="88" t="s">
        <v>677</v>
      </c>
      <c r="E30" s="88" t="s">
        <v>128</v>
      </c>
      <c r="F30" s="101">
        <v>44664</v>
      </c>
      <c r="G30" s="90">
        <v>358414.37889600004</v>
      </c>
      <c r="H30" s="102">
        <v>-11.202083</v>
      </c>
      <c r="I30" s="90">
        <v>-40.149875815999998</v>
      </c>
      <c r="J30" s="91">
        <f t="shared" si="0"/>
        <v>3.7643918198610078E-3</v>
      </c>
      <c r="K30" s="91">
        <f>I30/'סכום נכסי הקרן'!$C$42</f>
        <v>-5.0400457523784692E-5</v>
      </c>
    </row>
    <row r="31" spans="2:11">
      <c r="B31" s="86" t="s">
        <v>2303</v>
      </c>
      <c r="C31" s="87" t="s">
        <v>2304</v>
      </c>
      <c r="D31" s="88" t="s">
        <v>677</v>
      </c>
      <c r="E31" s="88" t="s">
        <v>128</v>
      </c>
      <c r="F31" s="101">
        <v>44665</v>
      </c>
      <c r="G31" s="90">
        <v>309252.14995499997</v>
      </c>
      <c r="H31" s="102">
        <v>-11.187075999999999</v>
      </c>
      <c r="I31" s="90">
        <v>-34.596272426000006</v>
      </c>
      <c r="J31" s="91">
        <f t="shared" si="0"/>
        <v>3.2436943395530572E-3</v>
      </c>
      <c r="K31" s="91">
        <f>I31/'סכום נכסי הקרן'!$C$42</f>
        <v>-4.342897514499991E-5</v>
      </c>
    </row>
    <row r="32" spans="2:11">
      <c r="B32" s="86" t="s">
        <v>2305</v>
      </c>
      <c r="C32" s="87" t="s">
        <v>2306</v>
      </c>
      <c r="D32" s="88" t="s">
        <v>677</v>
      </c>
      <c r="E32" s="88" t="s">
        <v>128</v>
      </c>
      <c r="F32" s="101">
        <v>44656</v>
      </c>
      <c r="G32" s="90">
        <v>307581.38358000002</v>
      </c>
      <c r="H32" s="102">
        <v>-11.077567999999999</v>
      </c>
      <c r="I32" s="90">
        <v>-34.072536186999997</v>
      </c>
      <c r="J32" s="91">
        <f t="shared" si="0"/>
        <v>3.1945896194564951E-3</v>
      </c>
      <c r="K32" s="91">
        <f>I32/'סכום נכסי הקרן'!$C$42</f>
        <v>-4.2771524890648999E-5</v>
      </c>
    </row>
    <row r="33" spans="2:11">
      <c r="B33" s="86" t="s">
        <v>2307</v>
      </c>
      <c r="C33" s="87" t="s">
        <v>2308</v>
      </c>
      <c r="D33" s="88" t="s">
        <v>677</v>
      </c>
      <c r="E33" s="88" t="s">
        <v>128</v>
      </c>
      <c r="F33" s="101">
        <v>44657</v>
      </c>
      <c r="G33" s="90">
        <v>100216.00539999999</v>
      </c>
      <c r="H33" s="102">
        <v>-10.693095</v>
      </c>
      <c r="I33" s="90">
        <v>-10.716193038</v>
      </c>
      <c r="J33" s="91">
        <f t="shared" si="0"/>
        <v>1.0047341017234963E-3</v>
      </c>
      <c r="K33" s="91">
        <f>I33/'סכום נכסי הקרן'!$C$42</f>
        <v>-1.3452122106269687E-5</v>
      </c>
    </row>
    <row r="34" spans="2:11">
      <c r="B34" s="86" t="s">
        <v>2309</v>
      </c>
      <c r="C34" s="87" t="s">
        <v>2310</v>
      </c>
      <c r="D34" s="88" t="s">
        <v>677</v>
      </c>
      <c r="E34" s="88" t="s">
        <v>128</v>
      </c>
      <c r="F34" s="101">
        <v>44657</v>
      </c>
      <c r="G34" s="90">
        <v>802397.34143999999</v>
      </c>
      <c r="H34" s="102">
        <v>-10.623476999999999</v>
      </c>
      <c r="I34" s="90">
        <v>-85.242497632999985</v>
      </c>
      <c r="J34" s="91">
        <f t="shared" si="0"/>
        <v>7.9922080522677776E-3</v>
      </c>
      <c r="K34" s="91">
        <f>I34/'סכום נכסי הקרן'!$C$42</f>
        <v>-1.0700558330148667E-4</v>
      </c>
    </row>
    <row r="35" spans="2:11">
      <c r="B35" s="86" t="s">
        <v>2311</v>
      </c>
      <c r="C35" s="87" t="s">
        <v>2312</v>
      </c>
      <c r="D35" s="88" t="s">
        <v>677</v>
      </c>
      <c r="E35" s="88" t="s">
        <v>128</v>
      </c>
      <c r="F35" s="101">
        <v>44657</v>
      </c>
      <c r="G35" s="90">
        <v>422086.73604000005</v>
      </c>
      <c r="H35" s="102">
        <v>-10.623476999999999</v>
      </c>
      <c r="I35" s="90">
        <v>-44.84028763900001</v>
      </c>
      <c r="J35" s="91">
        <f t="shared" si="0"/>
        <v>4.2041577603385708E-3</v>
      </c>
      <c r="K35" s="91">
        <f>I35/'סכום נכסי הקרן'!$C$42</f>
        <v>-5.6288368682901232E-5</v>
      </c>
    </row>
    <row r="36" spans="2:11">
      <c r="B36" s="86" t="s">
        <v>2313</v>
      </c>
      <c r="C36" s="87" t="s">
        <v>2314</v>
      </c>
      <c r="D36" s="88" t="s">
        <v>677</v>
      </c>
      <c r="E36" s="88" t="s">
        <v>128</v>
      </c>
      <c r="F36" s="101">
        <v>44658</v>
      </c>
      <c r="G36" s="90">
        <v>515435.95396999997</v>
      </c>
      <c r="H36" s="102">
        <v>-10.469661</v>
      </c>
      <c r="I36" s="90">
        <v>-53.964399282999999</v>
      </c>
      <c r="J36" s="91">
        <f t="shared" si="0"/>
        <v>5.0596207110479912E-3</v>
      </c>
      <c r="K36" s="91">
        <f>I36/'סכום נכסי הקרן'!$C$42</f>
        <v>-6.7741938389147583E-5</v>
      </c>
    </row>
    <row r="37" spans="2:11">
      <c r="B37" s="86" t="s">
        <v>2315</v>
      </c>
      <c r="C37" s="87" t="s">
        <v>2316</v>
      </c>
      <c r="D37" s="88" t="s">
        <v>677</v>
      </c>
      <c r="E37" s="88" t="s">
        <v>128</v>
      </c>
      <c r="F37" s="101">
        <v>44658</v>
      </c>
      <c r="G37" s="90">
        <v>453754.57199600001</v>
      </c>
      <c r="H37" s="102">
        <v>-10.428046999999999</v>
      </c>
      <c r="I37" s="90">
        <v>-47.317738878999997</v>
      </c>
      <c r="J37" s="91">
        <f t="shared" si="0"/>
        <v>4.4364398531824036E-3</v>
      </c>
      <c r="K37" s="91">
        <f>I37/'סכום נכסי הקרן'!$C$42</f>
        <v>-5.9398332872108203E-5</v>
      </c>
    </row>
    <row r="38" spans="2:11">
      <c r="B38" s="86" t="s">
        <v>2317</v>
      </c>
      <c r="C38" s="87" t="s">
        <v>2318</v>
      </c>
      <c r="D38" s="88" t="s">
        <v>677</v>
      </c>
      <c r="E38" s="88" t="s">
        <v>128</v>
      </c>
      <c r="F38" s="101">
        <v>44658</v>
      </c>
      <c r="G38" s="90">
        <v>464110.88023800001</v>
      </c>
      <c r="H38" s="102">
        <v>-10.417648</v>
      </c>
      <c r="I38" s="90">
        <v>-48.349437705999996</v>
      </c>
      <c r="J38" s="91">
        <f t="shared" si="0"/>
        <v>4.5331703796407524E-3</v>
      </c>
      <c r="K38" s="91">
        <f>I38/'סכום נכסי הקרן'!$C$42</f>
        <v>-6.0693432591615439E-5</v>
      </c>
    </row>
    <row r="39" spans="2:11">
      <c r="B39" s="86" t="s">
        <v>2319</v>
      </c>
      <c r="C39" s="87" t="s">
        <v>2320</v>
      </c>
      <c r="D39" s="88" t="s">
        <v>677</v>
      </c>
      <c r="E39" s="88" t="s">
        <v>128</v>
      </c>
      <c r="F39" s="101">
        <v>44662</v>
      </c>
      <c r="G39" s="90">
        <v>412543.004656</v>
      </c>
      <c r="H39" s="102">
        <v>-10.413218000000001</v>
      </c>
      <c r="I39" s="90">
        <v>-42.959000728999996</v>
      </c>
      <c r="J39" s="91">
        <f t="shared" si="0"/>
        <v>4.0277711361987904E-3</v>
      </c>
      <c r="K39" s="91">
        <f>I39/'סכום נכסי הקרן'!$C$42</f>
        <v>-5.3926774305074477E-5</v>
      </c>
    </row>
    <row r="40" spans="2:11">
      <c r="B40" s="86" t="s">
        <v>2321</v>
      </c>
      <c r="C40" s="87" t="s">
        <v>2322</v>
      </c>
      <c r="D40" s="88" t="s">
        <v>677</v>
      </c>
      <c r="E40" s="88" t="s">
        <v>128</v>
      </c>
      <c r="F40" s="101">
        <v>44658</v>
      </c>
      <c r="G40" s="90">
        <v>515711.12939999998</v>
      </c>
      <c r="H40" s="102">
        <v>-10.410717</v>
      </c>
      <c r="I40" s="90">
        <v>-53.689223853000001</v>
      </c>
      <c r="J40" s="91">
        <f t="shared" si="0"/>
        <v>5.0338206776315503E-3</v>
      </c>
      <c r="K40" s="91">
        <f>I40/'סכום נכסי הקרן'!$C$42</f>
        <v>-6.739650848956674E-5</v>
      </c>
    </row>
    <row r="41" spans="2:11">
      <c r="B41" s="86" t="s">
        <v>2323</v>
      </c>
      <c r="C41" s="87" t="s">
        <v>2324</v>
      </c>
      <c r="D41" s="88" t="s">
        <v>677</v>
      </c>
      <c r="E41" s="88" t="s">
        <v>128</v>
      </c>
      <c r="F41" s="101">
        <v>44662</v>
      </c>
      <c r="G41" s="90">
        <v>567282.24234</v>
      </c>
      <c r="H41" s="102">
        <v>-10.406286</v>
      </c>
      <c r="I41" s="90">
        <v>-59.033015065000001</v>
      </c>
      <c r="J41" s="91">
        <f t="shared" si="0"/>
        <v>5.5348464844780449E-3</v>
      </c>
      <c r="K41" s="91">
        <f>I41/'סכום נכסי הקרן'!$C$42</f>
        <v>-7.4104611977375047E-5</v>
      </c>
    </row>
    <row r="42" spans="2:11">
      <c r="B42" s="86" t="s">
        <v>2325</v>
      </c>
      <c r="C42" s="87" t="s">
        <v>2326</v>
      </c>
      <c r="D42" s="88" t="s">
        <v>677</v>
      </c>
      <c r="E42" s="88" t="s">
        <v>128</v>
      </c>
      <c r="F42" s="101">
        <v>44658</v>
      </c>
      <c r="G42" s="90">
        <v>443650.77767799998</v>
      </c>
      <c r="H42" s="102">
        <v>-10.376072000000001</v>
      </c>
      <c r="I42" s="90">
        <v>-46.033526128999995</v>
      </c>
      <c r="J42" s="91">
        <f t="shared" si="0"/>
        <v>4.3160340020356684E-3</v>
      </c>
      <c r="K42" s="91">
        <f>I42/'סכום נכסי הקרן'!$C$42</f>
        <v>-5.7786250422476205E-5</v>
      </c>
    </row>
    <row r="43" spans="2:11">
      <c r="B43" s="86" t="s">
        <v>2327</v>
      </c>
      <c r="C43" s="87" t="s">
        <v>2328</v>
      </c>
      <c r="D43" s="88" t="s">
        <v>677</v>
      </c>
      <c r="E43" s="88" t="s">
        <v>128</v>
      </c>
      <c r="F43" s="101">
        <v>44658</v>
      </c>
      <c r="G43" s="90">
        <v>670893.33270399994</v>
      </c>
      <c r="H43" s="102">
        <v>-10.251533999999999</v>
      </c>
      <c r="I43" s="90">
        <v>-68.776854993000001</v>
      </c>
      <c r="J43" s="91">
        <f t="shared" si="0"/>
        <v>6.4484142246896145E-3</v>
      </c>
      <c r="K43" s="91">
        <f>I43/'סכום נכסי הקרן'!$C$42</f>
        <v>-8.6336131513333787E-5</v>
      </c>
    </row>
    <row r="44" spans="2:11">
      <c r="B44" s="86" t="s">
        <v>2329</v>
      </c>
      <c r="C44" s="87" t="s">
        <v>2330</v>
      </c>
      <c r="D44" s="88" t="s">
        <v>677</v>
      </c>
      <c r="E44" s="88" t="s">
        <v>128</v>
      </c>
      <c r="F44" s="101">
        <v>44658</v>
      </c>
      <c r="G44" s="90">
        <v>361541.66672399995</v>
      </c>
      <c r="H44" s="102">
        <v>-10.244623000000001</v>
      </c>
      <c r="I44" s="90">
        <v>-37.038580568999997</v>
      </c>
      <c r="J44" s="91">
        <f t="shared" si="0"/>
        <v>3.4726814686097626E-3</v>
      </c>
      <c r="K44" s="91">
        <f>I44/'סכום נכסי הקרן'!$C$42</f>
        <v>-4.6494823925837508E-5</v>
      </c>
    </row>
    <row r="45" spans="2:11">
      <c r="B45" s="86" t="s">
        <v>2331</v>
      </c>
      <c r="C45" s="87" t="s">
        <v>2332</v>
      </c>
      <c r="D45" s="88" t="s">
        <v>677</v>
      </c>
      <c r="E45" s="88" t="s">
        <v>128</v>
      </c>
      <c r="F45" s="101">
        <v>44677</v>
      </c>
      <c r="G45" s="90">
        <v>852191.33835199999</v>
      </c>
      <c r="H45" s="102">
        <v>-8.3661410000000007</v>
      </c>
      <c r="I45" s="90">
        <v>-71.295526930000008</v>
      </c>
      <c r="J45" s="91">
        <f t="shared" si="0"/>
        <v>6.6845611079329736E-3</v>
      </c>
      <c r="K45" s="91">
        <f>I45/'סכום נכסי הקרן'!$C$42</f>
        <v>-8.9497840370389081E-5</v>
      </c>
    </row>
    <row r="46" spans="2:11">
      <c r="B46" s="86" t="s">
        <v>2333</v>
      </c>
      <c r="C46" s="87" t="s">
        <v>2334</v>
      </c>
      <c r="D46" s="88" t="s">
        <v>677</v>
      </c>
      <c r="E46" s="88" t="s">
        <v>128</v>
      </c>
      <c r="F46" s="101">
        <v>44678</v>
      </c>
      <c r="G46" s="90">
        <v>748054.69438100001</v>
      </c>
      <c r="H46" s="102">
        <v>-8.056476</v>
      </c>
      <c r="I46" s="90">
        <v>-60.266844295000006</v>
      </c>
      <c r="J46" s="91">
        <f t="shared" si="0"/>
        <v>5.6505284527561764E-3</v>
      </c>
      <c r="K46" s="91">
        <f>I46/'סכום נכסי הקרן'!$C$42</f>
        <v>-7.565344759478032E-5</v>
      </c>
    </row>
    <row r="47" spans="2:11">
      <c r="B47" s="86" t="s">
        <v>2335</v>
      </c>
      <c r="C47" s="87" t="s">
        <v>2336</v>
      </c>
      <c r="D47" s="88" t="s">
        <v>677</v>
      </c>
      <c r="E47" s="88" t="s">
        <v>128</v>
      </c>
      <c r="F47" s="101">
        <v>44678</v>
      </c>
      <c r="G47" s="90">
        <v>422151.48320000002</v>
      </c>
      <c r="H47" s="102">
        <v>-7.8741719999999997</v>
      </c>
      <c r="I47" s="90">
        <v>-33.240932954999998</v>
      </c>
      <c r="J47" s="91">
        <f t="shared" si="0"/>
        <v>3.116619754287865E-3</v>
      </c>
      <c r="K47" s="91">
        <f>I47/'סכום נכסי הקרן'!$C$42</f>
        <v>-4.1727606758420175E-5</v>
      </c>
    </row>
    <row r="48" spans="2:11">
      <c r="B48" s="86" t="s">
        <v>2337</v>
      </c>
      <c r="C48" s="87" t="s">
        <v>2338</v>
      </c>
      <c r="D48" s="88" t="s">
        <v>677</v>
      </c>
      <c r="E48" s="88" t="s">
        <v>128</v>
      </c>
      <c r="F48" s="101">
        <v>44679</v>
      </c>
      <c r="G48" s="90">
        <v>422578.81445600005</v>
      </c>
      <c r="H48" s="102">
        <v>-7.760764</v>
      </c>
      <c r="I48" s="90">
        <v>-32.795343000000003</v>
      </c>
      <c r="J48" s="91">
        <f t="shared" si="0"/>
        <v>3.0748419119527768E-3</v>
      </c>
      <c r="K48" s="91">
        <f>I48/'סכום נכסי הקרן'!$C$42</f>
        <v>-4.1168254154120143E-5</v>
      </c>
    </row>
    <row r="49" spans="2:11">
      <c r="B49" s="86" t="s">
        <v>2339</v>
      </c>
      <c r="C49" s="87" t="s">
        <v>2340</v>
      </c>
      <c r="D49" s="88" t="s">
        <v>677</v>
      </c>
      <c r="E49" s="88" t="s">
        <v>128</v>
      </c>
      <c r="F49" s="101">
        <v>44679</v>
      </c>
      <c r="G49" s="90">
        <v>772591.30811999994</v>
      </c>
      <c r="H49" s="102">
        <v>-7.671678</v>
      </c>
      <c r="I49" s="90">
        <v>-59.270716591999999</v>
      </c>
      <c r="J49" s="91">
        <f t="shared" si="0"/>
        <v>5.5571330212511091E-3</v>
      </c>
      <c r="K49" s="91">
        <f>I49/'סכום נכסי הקרן'!$C$42</f>
        <v>-7.4403000589330057E-5</v>
      </c>
    </row>
    <row r="50" spans="2:11">
      <c r="B50" s="86" t="s">
        <v>2341</v>
      </c>
      <c r="C50" s="87" t="s">
        <v>2342</v>
      </c>
      <c r="D50" s="88" t="s">
        <v>677</v>
      </c>
      <c r="E50" s="88" t="s">
        <v>128</v>
      </c>
      <c r="F50" s="101">
        <v>44713</v>
      </c>
      <c r="G50" s="90">
        <v>127072.776216</v>
      </c>
      <c r="H50" s="102">
        <v>-7.4084440000000003</v>
      </c>
      <c r="I50" s="90">
        <v>-9.4141153390000003</v>
      </c>
      <c r="J50" s="91">
        <f t="shared" si="0"/>
        <v>8.8265325989469665E-4</v>
      </c>
      <c r="K50" s="91">
        <f>I50/'סכום נכסי הקרן'!$C$42</f>
        <v>-1.1817613644478514E-5</v>
      </c>
    </row>
    <row r="51" spans="2:11">
      <c r="B51" s="86" t="s">
        <v>2343</v>
      </c>
      <c r="C51" s="87" t="s">
        <v>2344</v>
      </c>
      <c r="D51" s="88" t="s">
        <v>677</v>
      </c>
      <c r="E51" s="88" t="s">
        <v>128</v>
      </c>
      <c r="F51" s="101">
        <v>44713</v>
      </c>
      <c r="G51" s="90">
        <v>658409.33773899998</v>
      </c>
      <c r="H51" s="102">
        <v>-7.0772310000000003</v>
      </c>
      <c r="I51" s="90">
        <v>-46.597148053000005</v>
      </c>
      <c r="J51" s="91">
        <f t="shared" si="0"/>
        <v>4.3688783438195211E-3</v>
      </c>
      <c r="K51" s="91">
        <f>I51/'סכום נכסי הקרן'!$C$42</f>
        <v>-5.8493769493524391E-5</v>
      </c>
    </row>
    <row r="52" spans="2:11">
      <c r="B52" s="86" t="s">
        <v>2345</v>
      </c>
      <c r="C52" s="87" t="s">
        <v>2346</v>
      </c>
      <c r="D52" s="88" t="s">
        <v>677</v>
      </c>
      <c r="E52" s="88" t="s">
        <v>128</v>
      </c>
      <c r="F52" s="101">
        <v>44714</v>
      </c>
      <c r="G52" s="90">
        <v>690154.23324800003</v>
      </c>
      <c r="H52" s="102">
        <v>-7.0152460000000003</v>
      </c>
      <c r="I52" s="90">
        <v>-48.416016356</v>
      </c>
      <c r="J52" s="91">
        <f t="shared" si="0"/>
        <v>4.5394126934796787E-3</v>
      </c>
      <c r="K52" s="91">
        <f>I52/'סכום נכסי הקרן'!$C$42</f>
        <v>-6.0777009298968013E-5</v>
      </c>
    </row>
    <row r="53" spans="2:11">
      <c r="B53" s="86" t="s">
        <v>2347</v>
      </c>
      <c r="C53" s="87" t="s">
        <v>2348</v>
      </c>
      <c r="D53" s="88" t="s">
        <v>677</v>
      </c>
      <c r="E53" s="88" t="s">
        <v>128</v>
      </c>
      <c r="F53" s="101">
        <v>44713</v>
      </c>
      <c r="G53" s="90">
        <v>903951.28755000001</v>
      </c>
      <c r="H53" s="102">
        <v>-6.950691</v>
      </c>
      <c r="I53" s="90">
        <v>-62.830860966999992</v>
      </c>
      <c r="J53" s="91">
        <f t="shared" si="0"/>
        <v>5.8909267899838504E-3</v>
      </c>
      <c r="K53" s="91">
        <f>I53/'סכום נכסי הקרן'!$C$42</f>
        <v>-7.8872078057291316E-5</v>
      </c>
    </row>
    <row r="54" spans="2:11">
      <c r="B54" s="86" t="s">
        <v>2349</v>
      </c>
      <c r="C54" s="87" t="s">
        <v>2350</v>
      </c>
      <c r="D54" s="88" t="s">
        <v>677</v>
      </c>
      <c r="E54" s="88" t="s">
        <v>128</v>
      </c>
      <c r="F54" s="101">
        <v>44721</v>
      </c>
      <c r="G54" s="90">
        <v>372396.52809799998</v>
      </c>
      <c r="H54" s="102">
        <v>-6.8586530000000003</v>
      </c>
      <c r="I54" s="90">
        <v>-25.541386836000001</v>
      </c>
      <c r="J54" s="91">
        <f t="shared" si="0"/>
        <v>2.3947219192899344E-3</v>
      </c>
      <c r="K54" s="91">
        <f>I54/'סכום נכסי הקרן'!$C$42</f>
        <v>-3.2062305453342767E-5</v>
      </c>
    </row>
    <row r="55" spans="2:11">
      <c r="B55" s="86" t="s">
        <v>2351</v>
      </c>
      <c r="C55" s="87" t="s">
        <v>2352</v>
      </c>
      <c r="D55" s="88" t="s">
        <v>677</v>
      </c>
      <c r="E55" s="88" t="s">
        <v>128</v>
      </c>
      <c r="F55" s="101">
        <v>44721</v>
      </c>
      <c r="G55" s="90">
        <v>864085.84250000003</v>
      </c>
      <c r="H55" s="102">
        <v>-6.8293990000000004</v>
      </c>
      <c r="I55" s="90">
        <v>-59.011871957000004</v>
      </c>
      <c r="J55" s="91">
        <f t="shared" si="0"/>
        <v>5.5328641385508403E-3</v>
      </c>
      <c r="K55" s="91">
        <f>I55/'סכום נכסי הקרן'!$C$42</f>
        <v>-7.4078070866225463E-5</v>
      </c>
    </row>
    <row r="56" spans="2:11">
      <c r="B56" s="86" t="s">
        <v>2353</v>
      </c>
      <c r="C56" s="87" t="s">
        <v>2354</v>
      </c>
      <c r="D56" s="88" t="s">
        <v>677</v>
      </c>
      <c r="E56" s="88" t="s">
        <v>128</v>
      </c>
      <c r="F56" s="101">
        <v>44714</v>
      </c>
      <c r="G56" s="90">
        <v>532545.39099999995</v>
      </c>
      <c r="H56" s="102">
        <v>-6.7615319999999999</v>
      </c>
      <c r="I56" s="90">
        <v>-36.008226573999998</v>
      </c>
      <c r="J56" s="91">
        <f t="shared" si="0"/>
        <v>3.3760770315720413E-3</v>
      </c>
      <c r="K56" s="91">
        <f>I56/'סכום נכסי הקרן'!$C$42</f>
        <v>-4.5201412384605173E-5</v>
      </c>
    </row>
    <row r="57" spans="2:11">
      <c r="B57" s="86" t="s">
        <v>2353</v>
      </c>
      <c r="C57" s="87" t="s">
        <v>2355</v>
      </c>
      <c r="D57" s="88" t="s">
        <v>677</v>
      </c>
      <c r="E57" s="88" t="s">
        <v>128</v>
      </c>
      <c r="F57" s="101">
        <v>44714</v>
      </c>
      <c r="G57" s="90">
        <v>414991.38799999998</v>
      </c>
      <c r="H57" s="102">
        <v>-6.7615319999999999</v>
      </c>
      <c r="I57" s="90">
        <v>-28.059775144</v>
      </c>
      <c r="J57" s="91">
        <f t="shared" si="0"/>
        <v>2.6308422099058986E-3</v>
      </c>
      <c r="K57" s="91">
        <f>I57/'סכום נכסי הקרן'!$C$42</f>
        <v>-3.5223658268665005E-5</v>
      </c>
    </row>
    <row r="58" spans="2:11">
      <c r="B58" s="86" t="s">
        <v>2356</v>
      </c>
      <c r="C58" s="87" t="s">
        <v>2357</v>
      </c>
      <c r="D58" s="88" t="s">
        <v>677</v>
      </c>
      <c r="E58" s="88" t="s">
        <v>128</v>
      </c>
      <c r="F58" s="101">
        <v>44679</v>
      </c>
      <c r="G58" s="90">
        <v>319672.91570999997</v>
      </c>
      <c r="H58" s="102">
        <v>-6.8375209999999997</v>
      </c>
      <c r="I58" s="90">
        <v>-21.857702381999999</v>
      </c>
      <c r="J58" s="91">
        <f t="shared" si="0"/>
        <v>2.0493452190197747E-3</v>
      </c>
      <c r="K58" s="91">
        <f>I58/'סכום נכסי הקרן'!$C$42</f>
        <v>-2.7438147144467835E-5</v>
      </c>
    </row>
    <row r="59" spans="2:11">
      <c r="B59" s="86" t="s">
        <v>2358</v>
      </c>
      <c r="C59" s="87" t="s">
        <v>2359</v>
      </c>
      <c r="D59" s="88" t="s">
        <v>677</v>
      </c>
      <c r="E59" s="88" t="s">
        <v>128</v>
      </c>
      <c r="F59" s="101">
        <v>44679</v>
      </c>
      <c r="G59" s="90">
        <v>319721.47607999999</v>
      </c>
      <c r="H59" s="102">
        <v>-6.821294</v>
      </c>
      <c r="I59" s="90">
        <v>-21.809142011999999</v>
      </c>
      <c r="J59" s="91">
        <f t="shared" si="0"/>
        <v>2.0447922719462851E-3</v>
      </c>
      <c r="K59" s="91">
        <f>I59/'סכום נכסי הקרן'!$C$42</f>
        <v>-2.7377188926894744E-5</v>
      </c>
    </row>
    <row r="60" spans="2:11">
      <c r="B60" s="86" t="s">
        <v>2360</v>
      </c>
      <c r="C60" s="87" t="s">
        <v>2361</v>
      </c>
      <c r="D60" s="88" t="s">
        <v>677</v>
      </c>
      <c r="E60" s="88" t="s">
        <v>128</v>
      </c>
      <c r="F60" s="101">
        <v>44683</v>
      </c>
      <c r="G60" s="90">
        <v>63944.295215999999</v>
      </c>
      <c r="H60" s="102">
        <v>-6.8170109999999999</v>
      </c>
      <c r="I60" s="90">
        <v>-4.3590895979999997</v>
      </c>
      <c r="J60" s="91">
        <f t="shared" si="0"/>
        <v>4.0870166821819115E-4</v>
      </c>
      <c r="K60" s="91">
        <f>I60/'סכום נכסי הקרן'!$C$42</f>
        <v>-5.4719997424953106E-6</v>
      </c>
    </row>
    <row r="61" spans="2:11">
      <c r="B61" s="86" t="s">
        <v>2360</v>
      </c>
      <c r="C61" s="87" t="s">
        <v>2362</v>
      </c>
      <c r="D61" s="88" t="s">
        <v>677</v>
      </c>
      <c r="E61" s="88" t="s">
        <v>128</v>
      </c>
      <c r="F61" s="101">
        <v>44683</v>
      </c>
      <c r="G61" s="90">
        <v>394481.47928000003</v>
      </c>
      <c r="H61" s="102">
        <v>-6.8170109999999999</v>
      </c>
      <c r="I61" s="90">
        <v>-26.891845581000002</v>
      </c>
      <c r="J61" s="91">
        <f t="shared" si="0"/>
        <v>2.5213388950443625E-3</v>
      </c>
      <c r="K61" s="91">
        <f>I61/'סכום נכסי הקרן'!$C$42</f>
        <v>-3.3757547025867687E-5</v>
      </c>
    </row>
    <row r="62" spans="2:11">
      <c r="B62" s="86" t="s">
        <v>2363</v>
      </c>
      <c r="C62" s="87" t="s">
        <v>2364</v>
      </c>
      <c r="D62" s="88" t="s">
        <v>677</v>
      </c>
      <c r="E62" s="88" t="s">
        <v>128</v>
      </c>
      <c r="F62" s="101">
        <v>44683</v>
      </c>
      <c r="G62" s="90">
        <v>363360.27861000004</v>
      </c>
      <c r="H62" s="102">
        <v>-6.8105219999999997</v>
      </c>
      <c r="I62" s="90">
        <v>-24.746731131000001</v>
      </c>
      <c r="J62" s="91">
        <f t="shared" si="0"/>
        <v>2.3202161985445718E-3</v>
      </c>
      <c r="K62" s="91">
        <f>I62/'סכום נכסי הקרן'!$C$42</f>
        <v>-3.1064767844772498E-5</v>
      </c>
    </row>
    <row r="63" spans="2:11">
      <c r="B63" s="86" t="s">
        <v>2365</v>
      </c>
      <c r="C63" s="87" t="s">
        <v>2366</v>
      </c>
      <c r="D63" s="88" t="s">
        <v>677</v>
      </c>
      <c r="E63" s="88" t="s">
        <v>128</v>
      </c>
      <c r="F63" s="101">
        <v>44705</v>
      </c>
      <c r="G63" s="90">
        <v>426619.03723999998</v>
      </c>
      <c r="H63" s="102">
        <v>-6.6898059999999999</v>
      </c>
      <c r="I63" s="90">
        <v>-28.539987028999999</v>
      </c>
      <c r="J63" s="91">
        <f t="shared" si="0"/>
        <v>2.6758661521959931E-3</v>
      </c>
      <c r="K63" s="91">
        <f>I63/'סכום נכסי הקרן'!$C$42</f>
        <v>-3.5826472056266159E-5</v>
      </c>
    </row>
    <row r="64" spans="2:11">
      <c r="B64" s="86" t="s">
        <v>2367</v>
      </c>
      <c r="C64" s="87" t="s">
        <v>2368</v>
      </c>
      <c r="D64" s="88" t="s">
        <v>677</v>
      </c>
      <c r="E64" s="88" t="s">
        <v>128</v>
      </c>
      <c r="F64" s="101">
        <v>44706</v>
      </c>
      <c r="G64" s="90">
        <v>1654302.8874320001</v>
      </c>
      <c r="H64" s="102">
        <v>-6.5745310000000003</v>
      </c>
      <c r="I64" s="90">
        <v>-108.76266218599999</v>
      </c>
      <c r="J64" s="91">
        <f t="shared" si="0"/>
        <v>1.0197423217835353E-2</v>
      </c>
      <c r="K64" s="91">
        <f>I64/'סכום נכסי הקרן'!$C$42</f>
        <v>-1.3653063239350659E-4</v>
      </c>
    </row>
    <row r="65" spans="2:11">
      <c r="B65" s="86" t="s">
        <v>2369</v>
      </c>
      <c r="C65" s="87" t="s">
        <v>2370</v>
      </c>
      <c r="D65" s="88" t="s">
        <v>677</v>
      </c>
      <c r="E65" s="88" t="s">
        <v>128</v>
      </c>
      <c r="F65" s="101">
        <v>44706</v>
      </c>
      <c r="G65" s="90">
        <v>501642.542739</v>
      </c>
      <c r="H65" s="102">
        <v>-6.5712989999999998</v>
      </c>
      <c r="I65" s="90">
        <v>-32.964430370000002</v>
      </c>
      <c r="J65" s="91">
        <f t="shared" si="0"/>
        <v>3.0906952888196649E-3</v>
      </c>
      <c r="K65" s="91">
        <f>I65/'סכום נכסי הקרן'!$C$42</f>
        <v>-4.1380510870642719E-5</v>
      </c>
    </row>
    <row r="66" spans="2:11">
      <c r="B66" s="86" t="s">
        <v>2371</v>
      </c>
      <c r="C66" s="87" t="s">
        <v>2372</v>
      </c>
      <c r="D66" s="88" t="s">
        <v>677</v>
      </c>
      <c r="E66" s="88" t="s">
        <v>128</v>
      </c>
      <c r="F66" s="101">
        <v>44720</v>
      </c>
      <c r="G66" s="90">
        <v>480310.61966999999</v>
      </c>
      <c r="H66" s="102">
        <v>-6.5282210000000003</v>
      </c>
      <c r="I66" s="90">
        <v>-31.355739267000001</v>
      </c>
      <c r="J66" s="91">
        <f t="shared" si="0"/>
        <v>2.9398668365333159E-3</v>
      </c>
      <c r="K66" s="91">
        <f>I66/'סכום נכסי הקרן'!$C$42</f>
        <v>-3.9361108171187012E-5</v>
      </c>
    </row>
    <row r="67" spans="2:11">
      <c r="B67" s="86" t="s">
        <v>2373</v>
      </c>
      <c r="C67" s="87" t="s">
        <v>2374</v>
      </c>
      <c r="D67" s="88" t="s">
        <v>677</v>
      </c>
      <c r="E67" s="88" t="s">
        <v>128</v>
      </c>
      <c r="F67" s="101">
        <v>44720</v>
      </c>
      <c r="G67" s="90">
        <v>480412.59644699999</v>
      </c>
      <c r="H67" s="102">
        <v>-6.5056079999999996</v>
      </c>
      <c r="I67" s="90">
        <v>-31.253762490000003</v>
      </c>
      <c r="J67" s="91">
        <f t="shared" si="0"/>
        <v>2.9303056476789884E-3</v>
      </c>
      <c r="K67" s="91">
        <f>I67/'סכום נכסי הקרן'!$C$42</f>
        <v>-3.9233095914283523E-5</v>
      </c>
    </row>
    <row r="68" spans="2:11">
      <c r="B68" s="86" t="s">
        <v>2375</v>
      </c>
      <c r="C68" s="87" t="s">
        <v>2376</v>
      </c>
      <c r="D68" s="88" t="s">
        <v>677</v>
      </c>
      <c r="E68" s="88" t="s">
        <v>128</v>
      </c>
      <c r="F68" s="101">
        <v>44704</v>
      </c>
      <c r="G68" s="90">
        <v>156000.18210000001</v>
      </c>
      <c r="H68" s="102">
        <v>-6.5765820000000001</v>
      </c>
      <c r="I68" s="90">
        <v>-10.259479531999999</v>
      </c>
      <c r="J68" s="91">
        <f t="shared" si="0"/>
        <v>9.6191333201836766E-4</v>
      </c>
      <c r="K68" s="91">
        <f>I68/'סכום נכסי הקרן'!$C$42</f>
        <v>-1.2878806020183093E-5</v>
      </c>
    </row>
    <row r="69" spans="2:11">
      <c r="B69" s="86" t="s">
        <v>2375</v>
      </c>
      <c r="C69" s="87" t="s">
        <v>2377</v>
      </c>
      <c r="D69" s="88" t="s">
        <v>677</v>
      </c>
      <c r="E69" s="88" t="s">
        <v>128</v>
      </c>
      <c r="F69" s="101">
        <v>44704</v>
      </c>
      <c r="G69" s="90">
        <v>373688.23394000001</v>
      </c>
      <c r="H69" s="102">
        <v>-6.5765820000000001</v>
      </c>
      <c r="I69" s="90">
        <v>-24.575912278999997</v>
      </c>
      <c r="J69" s="91">
        <f t="shared" si="0"/>
        <v>2.3042004805360343E-3</v>
      </c>
      <c r="K69" s="91">
        <f>I69/'סכום נכסי הקרן'!$C$42</f>
        <v>-3.0850337585163658E-5</v>
      </c>
    </row>
    <row r="70" spans="2:11">
      <c r="B70" s="86" t="s">
        <v>2378</v>
      </c>
      <c r="C70" s="87" t="s">
        <v>2379</v>
      </c>
      <c r="D70" s="88" t="s">
        <v>677</v>
      </c>
      <c r="E70" s="88" t="s">
        <v>128</v>
      </c>
      <c r="F70" s="101">
        <v>44817</v>
      </c>
      <c r="G70" s="90">
        <v>747467.11390400003</v>
      </c>
      <c r="H70" s="102">
        <v>-5.5747330000000002</v>
      </c>
      <c r="I70" s="90">
        <v>-41.669297387999997</v>
      </c>
      <c r="J70" s="91">
        <f t="shared" si="0"/>
        <v>3.9068504955184257E-3</v>
      </c>
      <c r="K70" s="91">
        <f>I70/'סכום נכסי הקרן'!$C$42</f>
        <v>-5.2307799473016589E-5</v>
      </c>
    </row>
    <row r="71" spans="2:11">
      <c r="B71" s="86" t="s">
        <v>2380</v>
      </c>
      <c r="C71" s="87" t="s">
        <v>2381</v>
      </c>
      <c r="D71" s="88" t="s">
        <v>677</v>
      </c>
      <c r="E71" s="88" t="s">
        <v>128</v>
      </c>
      <c r="F71" s="101">
        <v>44720</v>
      </c>
      <c r="G71" s="90">
        <v>662363.44680000003</v>
      </c>
      <c r="H71" s="102">
        <v>-6.4313770000000003</v>
      </c>
      <c r="I71" s="90">
        <v>-42.599092180000007</v>
      </c>
      <c r="J71" s="91">
        <f t="shared" si="0"/>
        <v>3.9940266533026892E-3</v>
      </c>
      <c r="K71" s="91">
        <f>I71/'סכום נכסי הקרן'!$C$42</f>
        <v>-5.3474978249229835E-5</v>
      </c>
    </row>
    <row r="72" spans="2:11">
      <c r="B72" s="86" t="s">
        <v>2382</v>
      </c>
      <c r="C72" s="87" t="s">
        <v>2383</v>
      </c>
      <c r="D72" s="88" t="s">
        <v>677</v>
      </c>
      <c r="E72" s="88" t="s">
        <v>128</v>
      </c>
      <c r="F72" s="101">
        <v>44699</v>
      </c>
      <c r="G72" s="90">
        <v>374039.48728300002</v>
      </c>
      <c r="H72" s="102">
        <v>-6.4834620000000003</v>
      </c>
      <c r="I72" s="90">
        <v>-24.250707106999997</v>
      </c>
      <c r="J72" s="91">
        <f t="shared" si="0"/>
        <v>2.2737097339428545E-3</v>
      </c>
      <c r="K72" s="91">
        <f>I72/'סכום נכסי הקרן'!$C$42</f>
        <v>-3.0442104953685145E-5</v>
      </c>
    </row>
    <row r="73" spans="2:11">
      <c r="B73" s="86" t="s">
        <v>2384</v>
      </c>
      <c r="C73" s="87" t="s">
        <v>2385</v>
      </c>
      <c r="D73" s="88" t="s">
        <v>677</v>
      </c>
      <c r="E73" s="88" t="s">
        <v>128</v>
      </c>
      <c r="F73" s="101">
        <v>44704</v>
      </c>
      <c r="G73" s="90">
        <v>320624.69896200002</v>
      </c>
      <c r="H73" s="102">
        <v>-6.4425239999999997</v>
      </c>
      <c r="I73" s="90">
        <v>-20.656323684</v>
      </c>
      <c r="J73" s="91">
        <f t="shared" si="0"/>
        <v>1.9367057636941311E-3</v>
      </c>
      <c r="K73" s="91">
        <f>I73/'סכום נכסי הקרן'!$C$42</f>
        <v>-2.5930046937233838E-5</v>
      </c>
    </row>
    <row r="74" spans="2:11">
      <c r="B74" s="86" t="s">
        <v>2386</v>
      </c>
      <c r="C74" s="87" t="s">
        <v>2387</v>
      </c>
      <c r="D74" s="88" t="s">
        <v>677</v>
      </c>
      <c r="E74" s="88" t="s">
        <v>128</v>
      </c>
      <c r="F74" s="101">
        <v>44720</v>
      </c>
      <c r="G74" s="90">
        <v>427538.44691200001</v>
      </c>
      <c r="H74" s="102">
        <v>-6.3797990000000002</v>
      </c>
      <c r="I74" s="90">
        <v>-27.276094366000002</v>
      </c>
      <c r="J74" s="91">
        <f t="shared" si="0"/>
        <v>2.5573654817684266E-3</v>
      </c>
      <c r="K74" s="91">
        <f>I74/'סכום נכסי הקרן'!$C$42</f>
        <v>-3.4239897572995423E-5</v>
      </c>
    </row>
    <row r="75" spans="2:11">
      <c r="B75" s="86" t="s">
        <v>2388</v>
      </c>
      <c r="C75" s="87" t="s">
        <v>2389</v>
      </c>
      <c r="D75" s="88" t="s">
        <v>677</v>
      </c>
      <c r="E75" s="88" t="s">
        <v>128</v>
      </c>
      <c r="F75" s="101">
        <v>44699</v>
      </c>
      <c r="G75" s="90">
        <v>448942.56306500005</v>
      </c>
      <c r="H75" s="102">
        <v>-6.4608869999999996</v>
      </c>
      <c r="I75" s="90">
        <v>-29.005670197000001</v>
      </c>
      <c r="J75" s="91">
        <f t="shared" si="0"/>
        <v>2.7195279038860838E-3</v>
      </c>
      <c r="K75" s="91">
        <f>I75/'סכום נכסי הקרן'!$C$42</f>
        <v>-3.6411047830196015E-5</v>
      </c>
    </row>
    <row r="76" spans="2:11">
      <c r="B76" s="86" t="s">
        <v>2388</v>
      </c>
      <c r="C76" s="87" t="s">
        <v>2390</v>
      </c>
      <c r="D76" s="88" t="s">
        <v>677</v>
      </c>
      <c r="E76" s="88" t="s">
        <v>128</v>
      </c>
      <c r="F76" s="101">
        <v>44699</v>
      </c>
      <c r="G76" s="90">
        <v>468539.78282999998</v>
      </c>
      <c r="H76" s="102">
        <v>-6.4608869999999996</v>
      </c>
      <c r="I76" s="90">
        <v>-30.271824363000004</v>
      </c>
      <c r="J76" s="91">
        <f t="shared" ref="J76:J139" si="1">IFERROR(I76/$I$11,0)</f>
        <v>2.8382406094251116E-3</v>
      </c>
      <c r="K76" s="91">
        <f>I76/'סכום נכסי הקרן'!$C$42</f>
        <v>-3.8000461196117695E-5</v>
      </c>
    </row>
    <row r="77" spans="2:11">
      <c r="B77" s="86" t="s">
        <v>2391</v>
      </c>
      <c r="C77" s="87" t="s">
        <v>2392</v>
      </c>
      <c r="D77" s="88" t="s">
        <v>677</v>
      </c>
      <c r="E77" s="88" t="s">
        <v>128</v>
      </c>
      <c r="F77" s="101">
        <v>44704</v>
      </c>
      <c r="G77" s="90">
        <v>513310.30470699997</v>
      </c>
      <c r="H77" s="102">
        <v>-6.3780780000000004</v>
      </c>
      <c r="I77" s="90">
        <v>-32.739331526999997</v>
      </c>
      <c r="J77" s="91">
        <f t="shared" si="1"/>
        <v>3.0695903606965317E-3</v>
      </c>
      <c r="K77" s="91">
        <f>I77/'סכום נכסי הקרן'!$C$42</f>
        <v>-4.1097942507859549E-5</v>
      </c>
    </row>
    <row r="78" spans="2:11">
      <c r="B78" s="86" t="s">
        <v>2393</v>
      </c>
      <c r="C78" s="87" t="s">
        <v>2394</v>
      </c>
      <c r="D78" s="88" t="s">
        <v>677</v>
      </c>
      <c r="E78" s="88" t="s">
        <v>128</v>
      </c>
      <c r="F78" s="101">
        <v>44704</v>
      </c>
      <c r="G78" s="90">
        <v>502875.00493</v>
      </c>
      <c r="H78" s="102">
        <v>-6.3233600000000001</v>
      </c>
      <c r="I78" s="90">
        <v>-31.798597215999997</v>
      </c>
      <c r="J78" s="91">
        <f t="shared" si="1"/>
        <v>2.981388530105072E-3</v>
      </c>
      <c r="K78" s="91">
        <f>I78/'סכום נכסי הקרן'!$C$42</f>
        <v>-3.9917031266688841E-5</v>
      </c>
    </row>
    <row r="79" spans="2:11">
      <c r="B79" s="86" t="s">
        <v>2395</v>
      </c>
      <c r="C79" s="87" t="s">
        <v>2396</v>
      </c>
      <c r="D79" s="88" t="s">
        <v>677</v>
      </c>
      <c r="E79" s="88" t="s">
        <v>128</v>
      </c>
      <c r="F79" s="101">
        <v>44705</v>
      </c>
      <c r="G79" s="90">
        <v>385180.85483999999</v>
      </c>
      <c r="H79" s="102">
        <v>-6.3167350000000004</v>
      </c>
      <c r="I79" s="90">
        <v>-24.330854832</v>
      </c>
      <c r="J79" s="91">
        <f t="shared" si="1"/>
        <v>2.2812242637947813E-3</v>
      </c>
      <c r="K79" s="91">
        <f>I79/'סכום נכסי הקרן'!$C$42</f>
        <v>-3.0542715028495905E-5</v>
      </c>
    </row>
    <row r="80" spans="2:11">
      <c r="B80" s="86" t="s">
        <v>2397</v>
      </c>
      <c r="C80" s="87" t="s">
        <v>2398</v>
      </c>
      <c r="D80" s="88" t="s">
        <v>677</v>
      </c>
      <c r="E80" s="88" t="s">
        <v>128</v>
      </c>
      <c r="F80" s="101">
        <v>44804</v>
      </c>
      <c r="G80" s="90">
        <v>417135.72039999999</v>
      </c>
      <c r="H80" s="102">
        <v>-5.9730499999999997</v>
      </c>
      <c r="I80" s="90">
        <v>-24.915725589000001</v>
      </c>
      <c r="J80" s="91">
        <f t="shared" si="1"/>
        <v>2.3360608641224299E-3</v>
      </c>
      <c r="K80" s="91">
        <f>I80/'סכום נכסי הקרן'!$C$42</f>
        <v>-3.1276907928124634E-5</v>
      </c>
    </row>
    <row r="81" spans="2:11">
      <c r="B81" s="86" t="s">
        <v>2399</v>
      </c>
      <c r="C81" s="87" t="s">
        <v>2400</v>
      </c>
      <c r="D81" s="88" t="s">
        <v>677</v>
      </c>
      <c r="E81" s="88" t="s">
        <v>128</v>
      </c>
      <c r="F81" s="101">
        <v>44705</v>
      </c>
      <c r="G81" s="90">
        <v>492503.15736999997</v>
      </c>
      <c r="H81" s="102">
        <v>-6.2460120000000003</v>
      </c>
      <c r="I81" s="90">
        <v>-30.761804989999998</v>
      </c>
      <c r="J81" s="91">
        <f t="shared" si="1"/>
        <v>2.884180454236141E-3</v>
      </c>
      <c r="K81" s="91">
        <f>I81/'סכום נכסי הקרן'!$C$42</f>
        <v>-3.8615537763023275E-5</v>
      </c>
    </row>
    <row r="82" spans="2:11">
      <c r="B82" s="86" t="s">
        <v>2399</v>
      </c>
      <c r="C82" s="87" t="s">
        <v>2401</v>
      </c>
      <c r="D82" s="88" t="s">
        <v>677</v>
      </c>
      <c r="E82" s="88" t="s">
        <v>128</v>
      </c>
      <c r="F82" s="101">
        <v>44705</v>
      </c>
      <c r="G82" s="90">
        <v>573596.30327999999</v>
      </c>
      <c r="H82" s="102">
        <v>-6.2460120000000003</v>
      </c>
      <c r="I82" s="90">
        <v>-35.826892397000002</v>
      </c>
      <c r="J82" s="91">
        <f t="shared" si="1"/>
        <v>3.3590754125461617E-3</v>
      </c>
      <c r="K82" s="91">
        <f>I82/'סכום נכסי הקרן'!$C$42</f>
        <v>-4.4973782154131167E-5</v>
      </c>
    </row>
    <row r="83" spans="2:11">
      <c r="B83" s="86" t="s">
        <v>2402</v>
      </c>
      <c r="C83" s="87" t="s">
        <v>2403</v>
      </c>
      <c r="D83" s="88" t="s">
        <v>677</v>
      </c>
      <c r="E83" s="88" t="s">
        <v>128</v>
      </c>
      <c r="F83" s="101">
        <v>44705</v>
      </c>
      <c r="G83" s="90">
        <v>214313.09959999996</v>
      </c>
      <c r="H83" s="102">
        <v>-6.1561360000000001</v>
      </c>
      <c r="I83" s="90">
        <v>-13.193405774</v>
      </c>
      <c r="J83" s="91">
        <f t="shared" si="1"/>
        <v>1.2369938327918986E-3</v>
      </c>
      <c r="K83" s="91">
        <f>I83/'סכום נכסי הקרן'!$C$42</f>
        <v>-1.6561786899514E-5</v>
      </c>
    </row>
    <row r="84" spans="2:11">
      <c r="B84" s="86" t="s">
        <v>2404</v>
      </c>
      <c r="C84" s="87" t="s">
        <v>2405</v>
      </c>
      <c r="D84" s="88" t="s">
        <v>677</v>
      </c>
      <c r="E84" s="88" t="s">
        <v>128</v>
      </c>
      <c r="F84" s="101">
        <v>44684</v>
      </c>
      <c r="G84" s="90">
        <v>750163.83311799983</v>
      </c>
      <c r="H84" s="102">
        <v>-6.2014120000000004</v>
      </c>
      <c r="I84" s="90">
        <v>-46.520748054999999</v>
      </c>
      <c r="J84" s="91">
        <f t="shared" si="1"/>
        <v>4.3617151952004161E-3</v>
      </c>
      <c r="K84" s="91">
        <f>I84/'סכום נכסי הקרן'!$C$42</f>
        <v>-5.8397863970138382E-5</v>
      </c>
    </row>
    <row r="85" spans="2:11">
      <c r="B85" s="86" t="s">
        <v>2404</v>
      </c>
      <c r="C85" s="87" t="s">
        <v>2406</v>
      </c>
      <c r="D85" s="88" t="s">
        <v>677</v>
      </c>
      <c r="E85" s="88" t="s">
        <v>128</v>
      </c>
      <c r="F85" s="101">
        <v>44684</v>
      </c>
      <c r="G85" s="90">
        <v>10438.799328999999</v>
      </c>
      <c r="H85" s="102">
        <v>-6.2014120000000004</v>
      </c>
      <c r="I85" s="90">
        <v>-0.64735291800000005</v>
      </c>
      <c r="J85" s="91">
        <f t="shared" si="1"/>
        <v>6.0694833534484726E-5</v>
      </c>
      <c r="K85" s="91">
        <f>I85/'סכום נכסי הקרן'!$C$42</f>
        <v>-8.1262725185204794E-7</v>
      </c>
    </row>
    <row r="86" spans="2:11">
      <c r="B86" s="86" t="s">
        <v>2407</v>
      </c>
      <c r="C86" s="87" t="s">
        <v>2408</v>
      </c>
      <c r="D86" s="88" t="s">
        <v>677</v>
      </c>
      <c r="E86" s="88" t="s">
        <v>128</v>
      </c>
      <c r="F86" s="101">
        <v>44684</v>
      </c>
      <c r="G86" s="90">
        <v>696083.89913599996</v>
      </c>
      <c r="H86" s="102">
        <v>-6.2531160000000003</v>
      </c>
      <c r="I86" s="90">
        <v>-43.526931764000004</v>
      </c>
      <c r="J86" s="91">
        <f t="shared" si="1"/>
        <v>4.0810194937328697E-3</v>
      </c>
      <c r="K86" s="91">
        <f>I86/'סכום נכסי הקרן'!$C$42</f>
        <v>-5.4639702637334725E-5</v>
      </c>
    </row>
    <row r="87" spans="2:11">
      <c r="B87" s="86" t="s">
        <v>2409</v>
      </c>
      <c r="C87" s="87" t="s">
        <v>2410</v>
      </c>
      <c r="D87" s="88" t="s">
        <v>677</v>
      </c>
      <c r="E87" s="88" t="s">
        <v>128</v>
      </c>
      <c r="F87" s="101">
        <v>44684</v>
      </c>
      <c r="G87" s="90">
        <v>321663.89088000002</v>
      </c>
      <c r="H87" s="102">
        <v>-6.1468999999999996</v>
      </c>
      <c r="I87" s="90">
        <v>-19.772358193999999</v>
      </c>
      <c r="J87" s="91">
        <f t="shared" si="1"/>
        <v>1.8538264921654913E-3</v>
      </c>
      <c r="K87" s="91">
        <f>I87/'סכום נכסי הקרן'!$C$42</f>
        <v>-2.482039804727433E-5</v>
      </c>
    </row>
    <row r="88" spans="2:11">
      <c r="B88" s="86" t="s">
        <v>2411</v>
      </c>
      <c r="C88" s="87" t="s">
        <v>2412</v>
      </c>
      <c r="D88" s="88" t="s">
        <v>677</v>
      </c>
      <c r="E88" s="88" t="s">
        <v>128</v>
      </c>
      <c r="F88" s="101">
        <v>44684</v>
      </c>
      <c r="G88" s="90">
        <v>536268.35270000005</v>
      </c>
      <c r="H88" s="102">
        <v>-6.1148610000000003</v>
      </c>
      <c r="I88" s="90">
        <v>-32.792062424000001</v>
      </c>
      <c r="J88" s="91">
        <f t="shared" si="1"/>
        <v>3.0745343300933596E-3</v>
      </c>
      <c r="K88" s="91">
        <f>I88/'סכום נכסי הקרן'!$C$42</f>
        <v>-4.1164136021050456E-5</v>
      </c>
    </row>
    <row r="89" spans="2:11">
      <c r="B89" s="86" t="s">
        <v>2411</v>
      </c>
      <c r="C89" s="87" t="s">
        <v>2413</v>
      </c>
      <c r="D89" s="88" t="s">
        <v>677</v>
      </c>
      <c r="E89" s="88" t="s">
        <v>128</v>
      </c>
      <c r="F89" s="101">
        <v>44684</v>
      </c>
      <c r="G89" s="90">
        <v>417892.54359999998</v>
      </c>
      <c r="H89" s="102">
        <v>-6.1148610000000003</v>
      </c>
      <c r="I89" s="90">
        <v>-25.553546665999995</v>
      </c>
      <c r="J89" s="91">
        <f t="shared" si="1"/>
        <v>2.3958620066165466E-3</v>
      </c>
      <c r="K89" s="91">
        <f>I89/'סכום נכסי הקרן'!$C$42</f>
        <v>-3.2077569784376309E-5</v>
      </c>
    </row>
    <row r="90" spans="2:11">
      <c r="B90" s="86" t="s">
        <v>2414</v>
      </c>
      <c r="C90" s="87" t="s">
        <v>2415</v>
      </c>
      <c r="D90" s="88" t="s">
        <v>677</v>
      </c>
      <c r="E90" s="88" t="s">
        <v>128</v>
      </c>
      <c r="F90" s="101">
        <v>44817</v>
      </c>
      <c r="G90" s="90">
        <v>322246.61531999998</v>
      </c>
      <c r="H90" s="102">
        <v>-5.7154160000000003</v>
      </c>
      <c r="I90" s="90">
        <v>-18.417734331999998</v>
      </c>
      <c r="J90" s="91">
        <f t="shared" si="1"/>
        <v>1.7268190013211683E-3</v>
      </c>
      <c r="K90" s="91">
        <f>I90/'סכום נכסי הקרן'!$C$42</f>
        <v>-2.3119927970347499E-5</v>
      </c>
    </row>
    <row r="91" spans="2:11">
      <c r="B91" s="86" t="s">
        <v>2416</v>
      </c>
      <c r="C91" s="87" t="s">
        <v>2417</v>
      </c>
      <c r="D91" s="88" t="s">
        <v>677</v>
      </c>
      <c r="E91" s="88" t="s">
        <v>128</v>
      </c>
      <c r="F91" s="101">
        <v>44817</v>
      </c>
      <c r="G91" s="90">
        <v>537239.5601</v>
      </c>
      <c r="H91" s="102">
        <v>-5.6835639999999996</v>
      </c>
      <c r="I91" s="90">
        <v>-30.534355985999994</v>
      </c>
      <c r="J91" s="91">
        <f t="shared" si="1"/>
        <v>2.862855178561143E-3</v>
      </c>
      <c r="K91" s="91">
        <f>I91/'סכום נכסי הקרן'!$C$42</f>
        <v>-3.8330019224498655E-5</v>
      </c>
    </row>
    <row r="92" spans="2:11">
      <c r="B92" s="86" t="s">
        <v>2418</v>
      </c>
      <c r="C92" s="87" t="s">
        <v>2419</v>
      </c>
      <c r="D92" s="88" t="s">
        <v>677</v>
      </c>
      <c r="E92" s="88" t="s">
        <v>128</v>
      </c>
      <c r="F92" s="101">
        <v>44816</v>
      </c>
      <c r="G92" s="90">
        <v>107674.52708</v>
      </c>
      <c r="H92" s="102">
        <v>-4.6986470000000002</v>
      </c>
      <c r="I92" s="90">
        <v>-5.0592459620000003</v>
      </c>
      <c r="J92" s="91">
        <f t="shared" si="1"/>
        <v>4.743472732343566E-4</v>
      </c>
      <c r="K92" s="91">
        <f>I92/'סכום נכסי הקרן'!$C$42</f>
        <v>-6.3509115788733188E-6</v>
      </c>
    </row>
    <row r="93" spans="2:11">
      <c r="B93" s="86" t="s">
        <v>2420</v>
      </c>
      <c r="C93" s="87" t="s">
        <v>2421</v>
      </c>
      <c r="D93" s="88" t="s">
        <v>677</v>
      </c>
      <c r="E93" s="88" t="s">
        <v>128</v>
      </c>
      <c r="F93" s="101">
        <v>44816</v>
      </c>
      <c r="G93" s="90">
        <v>538534.50329999998</v>
      </c>
      <c r="H93" s="102">
        <v>-4.6671779999999998</v>
      </c>
      <c r="I93" s="90">
        <v>-25.134361907999999</v>
      </c>
      <c r="J93" s="91">
        <f t="shared" si="1"/>
        <v>2.3565598757393008E-3</v>
      </c>
      <c r="K93" s="91">
        <f>I93/'סכום נכסי הקרן'!$C$42</f>
        <v>-3.1551363833279012E-5</v>
      </c>
    </row>
    <row r="94" spans="2:11">
      <c r="B94" s="86" t="s">
        <v>2422</v>
      </c>
      <c r="C94" s="87" t="s">
        <v>2423</v>
      </c>
      <c r="D94" s="88" t="s">
        <v>677</v>
      </c>
      <c r="E94" s="88" t="s">
        <v>128</v>
      </c>
      <c r="F94" s="101">
        <v>44700</v>
      </c>
      <c r="G94" s="90">
        <v>454272.54927600006</v>
      </c>
      <c r="H94" s="102">
        <v>-5.0204209999999998</v>
      </c>
      <c r="I94" s="90">
        <v>-22.806392339000002</v>
      </c>
      <c r="J94" s="91">
        <f t="shared" si="1"/>
        <v>2.1382929589849361E-3</v>
      </c>
      <c r="K94" s="91">
        <f>I94/'סכום נכסי הקרן'!$C$42</f>
        <v>-2.8629045171155261E-5</v>
      </c>
    </row>
    <row r="95" spans="2:11">
      <c r="B95" s="86" t="s">
        <v>2424</v>
      </c>
      <c r="C95" s="87" t="s">
        <v>2425</v>
      </c>
      <c r="D95" s="88" t="s">
        <v>677</v>
      </c>
      <c r="E95" s="88" t="s">
        <v>128</v>
      </c>
      <c r="F95" s="101">
        <v>44700</v>
      </c>
      <c r="G95" s="90">
        <v>991236.57247999997</v>
      </c>
      <c r="H95" s="102">
        <v>-4.9262040000000002</v>
      </c>
      <c r="I95" s="90">
        <v>-48.830332197000004</v>
      </c>
      <c r="J95" s="91">
        <f t="shared" si="1"/>
        <v>4.5782583220401966E-3</v>
      </c>
      <c r="K95" s="91">
        <f>I95/'סכום נכסי הקרן'!$C$42</f>
        <v>-6.1297103259941877E-5</v>
      </c>
    </row>
    <row r="96" spans="2:11">
      <c r="B96" s="86" t="s">
        <v>2426</v>
      </c>
      <c r="C96" s="87" t="s">
        <v>2427</v>
      </c>
      <c r="D96" s="88" t="s">
        <v>677</v>
      </c>
      <c r="E96" s="88" t="s">
        <v>128</v>
      </c>
      <c r="F96" s="101">
        <v>44816</v>
      </c>
      <c r="G96" s="90">
        <v>422559.62</v>
      </c>
      <c r="H96" s="102">
        <v>-4.705597</v>
      </c>
      <c r="I96" s="90">
        <v>-19.883952864999998</v>
      </c>
      <c r="J96" s="91">
        <f t="shared" si="1"/>
        <v>1.8642894402597185E-3</v>
      </c>
      <c r="K96" s="91">
        <f>I96/'סכום נכסי הקרן'!$C$42</f>
        <v>-2.4960483722791533E-5</v>
      </c>
    </row>
    <row r="97" spans="2:11">
      <c r="B97" s="86" t="s">
        <v>2428</v>
      </c>
      <c r="C97" s="87" t="s">
        <v>2429</v>
      </c>
      <c r="D97" s="88" t="s">
        <v>677</v>
      </c>
      <c r="E97" s="88" t="s">
        <v>128</v>
      </c>
      <c r="F97" s="101">
        <v>44810</v>
      </c>
      <c r="G97" s="90">
        <v>434259.20211999997</v>
      </c>
      <c r="H97" s="102">
        <v>-3.8802449999999999</v>
      </c>
      <c r="I97" s="90">
        <v>-16.850318896000001</v>
      </c>
      <c r="J97" s="91">
        <f t="shared" si="1"/>
        <v>1.579860493338662E-3</v>
      </c>
      <c r="K97" s="91">
        <f>I97/'סכום נכסי הקרן'!$C$42</f>
        <v>-2.1152338943017035E-5</v>
      </c>
    </row>
    <row r="98" spans="2:11">
      <c r="B98" s="86" t="s">
        <v>2430</v>
      </c>
      <c r="C98" s="87" t="s">
        <v>2431</v>
      </c>
      <c r="D98" s="88" t="s">
        <v>677</v>
      </c>
      <c r="E98" s="88" t="s">
        <v>128</v>
      </c>
      <c r="F98" s="101">
        <v>44810</v>
      </c>
      <c r="G98" s="90">
        <v>542904.93660000002</v>
      </c>
      <c r="H98" s="102">
        <v>-3.8647580000000001</v>
      </c>
      <c r="I98" s="90">
        <v>-20.98196467</v>
      </c>
      <c r="J98" s="91">
        <f t="shared" si="1"/>
        <v>1.9672373715508449E-3</v>
      </c>
      <c r="K98" s="91">
        <f>I98/'סכום נכסי הקרן'!$C$42</f>
        <v>-2.6338826649482808E-5</v>
      </c>
    </row>
    <row r="99" spans="2:11">
      <c r="B99" s="86" t="s">
        <v>2432</v>
      </c>
      <c r="C99" s="87" t="s">
        <v>2433</v>
      </c>
      <c r="D99" s="88" t="s">
        <v>677</v>
      </c>
      <c r="E99" s="88" t="s">
        <v>128</v>
      </c>
      <c r="F99" s="101">
        <v>44816</v>
      </c>
      <c r="G99" s="90">
        <v>1031919.193253</v>
      </c>
      <c r="H99" s="102">
        <v>-4.5402050000000003</v>
      </c>
      <c r="I99" s="90">
        <v>-46.851247310999995</v>
      </c>
      <c r="J99" s="91">
        <f t="shared" si="1"/>
        <v>4.3927023071271918E-3</v>
      </c>
      <c r="K99" s="91">
        <f>I99/'סכום נכסי הקרן'!$C$42</f>
        <v>-5.8812742307247265E-5</v>
      </c>
    </row>
    <row r="100" spans="2:11">
      <c r="B100" s="86" t="s">
        <v>2434</v>
      </c>
      <c r="C100" s="87" t="s">
        <v>2435</v>
      </c>
      <c r="D100" s="88" t="s">
        <v>677</v>
      </c>
      <c r="E100" s="88" t="s">
        <v>128</v>
      </c>
      <c r="F100" s="101">
        <v>44810</v>
      </c>
      <c r="G100" s="90">
        <v>326335.39847399999</v>
      </c>
      <c r="H100" s="102">
        <v>-3.6762000000000001</v>
      </c>
      <c r="I100" s="90">
        <v>-11.996742288</v>
      </c>
      <c r="J100" s="91">
        <f t="shared" si="1"/>
        <v>1.1247964686339352E-3</v>
      </c>
      <c r="K100" s="91">
        <f>I100/'סכום נכסי הקרן'!$C$42</f>
        <v>-1.505960573529799E-5</v>
      </c>
    </row>
    <row r="101" spans="2:11">
      <c r="B101" s="86" t="s">
        <v>2436</v>
      </c>
      <c r="C101" s="87" t="s">
        <v>2437</v>
      </c>
      <c r="D101" s="88" t="s">
        <v>677</v>
      </c>
      <c r="E101" s="88" t="s">
        <v>128</v>
      </c>
      <c r="F101" s="101">
        <v>44692</v>
      </c>
      <c r="G101" s="90">
        <v>381959.68362999998</v>
      </c>
      <c r="H101" s="102">
        <v>-4.2822740000000001</v>
      </c>
      <c r="I101" s="90">
        <v>-16.356558801999999</v>
      </c>
      <c r="J101" s="91">
        <f t="shared" si="1"/>
        <v>1.5335662914002664E-3</v>
      </c>
      <c r="K101" s="91">
        <f>I101/'סכום נכסי הקרן'!$C$42</f>
        <v>-2.0532517981212965E-5</v>
      </c>
    </row>
    <row r="102" spans="2:11">
      <c r="B102" s="86" t="s">
        <v>2438</v>
      </c>
      <c r="C102" s="87" t="s">
        <v>2439</v>
      </c>
      <c r="D102" s="88" t="s">
        <v>677</v>
      </c>
      <c r="E102" s="88" t="s">
        <v>128</v>
      </c>
      <c r="F102" s="101">
        <v>44692</v>
      </c>
      <c r="G102" s="90">
        <v>319492.91388000001</v>
      </c>
      <c r="H102" s="102">
        <v>-4.0908280000000001</v>
      </c>
      <c r="I102" s="90">
        <v>-13.069905652999999</v>
      </c>
      <c r="J102" s="91">
        <f t="shared" si="1"/>
        <v>1.2254146476563127E-3</v>
      </c>
      <c r="K102" s="91">
        <f>I102/'סכום נכסי הקרן'!$C$42</f>
        <v>-1.6406756218194623E-5</v>
      </c>
    </row>
    <row r="103" spans="2:11">
      <c r="B103" s="86" t="s">
        <v>2440</v>
      </c>
      <c r="C103" s="87" t="s">
        <v>2441</v>
      </c>
      <c r="D103" s="88" t="s">
        <v>677</v>
      </c>
      <c r="E103" s="88" t="s">
        <v>128</v>
      </c>
      <c r="F103" s="101">
        <v>44692</v>
      </c>
      <c r="G103" s="90">
        <v>984949.98470999999</v>
      </c>
      <c r="H103" s="102">
        <v>-4.0539649999999998</v>
      </c>
      <c r="I103" s="90">
        <v>-39.929527407000002</v>
      </c>
      <c r="J103" s="91">
        <f t="shared" si="1"/>
        <v>3.7437322852671693E-3</v>
      </c>
      <c r="K103" s="91">
        <f>I103/'סכום נכסי הקרן'!$C$42</f>
        <v>-5.0123852418475447E-5</v>
      </c>
    </row>
    <row r="104" spans="2:11">
      <c r="B104" s="86" t="s">
        <v>2442</v>
      </c>
      <c r="C104" s="87" t="s">
        <v>2443</v>
      </c>
      <c r="D104" s="88" t="s">
        <v>677</v>
      </c>
      <c r="E104" s="88" t="s">
        <v>128</v>
      </c>
      <c r="F104" s="101">
        <v>44692</v>
      </c>
      <c r="G104" s="90">
        <v>547259.18310999998</v>
      </c>
      <c r="H104" s="102">
        <v>-4.0500040000000004</v>
      </c>
      <c r="I104" s="90">
        <v>-22.164016501999999</v>
      </c>
      <c r="J104" s="91">
        <f t="shared" si="1"/>
        <v>2.0780647690607341E-3</v>
      </c>
      <c r="K104" s="91">
        <f>I104/'סכום נכסי הקרן'!$C$42</f>
        <v>-2.782266568855367E-5</v>
      </c>
    </row>
    <row r="105" spans="2:11">
      <c r="B105" s="86" t="s">
        <v>2444</v>
      </c>
      <c r="C105" s="87" t="s">
        <v>2445</v>
      </c>
      <c r="D105" s="88" t="s">
        <v>677</v>
      </c>
      <c r="E105" s="88" t="s">
        <v>128</v>
      </c>
      <c r="F105" s="101">
        <v>44726</v>
      </c>
      <c r="G105" s="90">
        <v>678805.2085500001</v>
      </c>
      <c r="H105" s="102">
        <v>-3.8071990000000002</v>
      </c>
      <c r="I105" s="90">
        <v>-25.843466682999999</v>
      </c>
      <c r="J105" s="91">
        <f t="shared" si="1"/>
        <v>2.4230444702787097E-3</v>
      </c>
      <c r="K105" s="91">
        <f>I105/'סכום נכסי הקרן'!$C$42</f>
        <v>-3.2441508680951443E-5</v>
      </c>
    </row>
    <row r="106" spans="2:11">
      <c r="B106" s="86" t="s">
        <v>2446</v>
      </c>
      <c r="C106" s="87" t="s">
        <v>2447</v>
      </c>
      <c r="D106" s="88" t="s">
        <v>677</v>
      </c>
      <c r="E106" s="88" t="s">
        <v>128</v>
      </c>
      <c r="F106" s="101">
        <v>44726</v>
      </c>
      <c r="G106" s="90">
        <v>213550.27960000001</v>
      </c>
      <c r="H106" s="102">
        <v>-3.7152259999999999</v>
      </c>
      <c r="I106" s="90">
        <v>-7.9338753620000002</v>
      </c>
      <c r="J106" s="91">
        <f t="shared" si="1"/>
        <v>7.4386819150777314E-4</v>
      </c>
      <c r="K106" s="91">
        <f>I106/'סכום נכסי הקרן'!$C$42</f>
        <v>-9.9594566621830394E-6</v>
      </c>
    </row>
    <row r="107" spans="2:11">
      <c r="B107" s="86" t="s">
        <v>2448</v>
      </c>
      <c r="C107" s="87" t="s">
        <v>2449</v>
      </c>
      <c r="D107" s="88" t="s">
        <v>677</v>
      </c>
      <c r="E107" s="88" t="s">
        <v>128</v>
      </c>
      <c r="F107" s="101">
        <v>44811</v>
      </c>
      <c r="G107" s="90">
        <v>328850.82564</v>
      </c>
      <c r="H107" s="102">
        <v>-3.5988319999999998</v>
      </c>
      <c r="I107" s="90">
        <v>-11.834788597999999</v>
      </c>
      <c r="J107" s="91">
        <f t="shared" si="1"/>
        <v>1.1096119348479214E-3</v>
      </c>
      <c r="K107" s="91">
        <f>I107/'סכום נכסי הקרן'!$C$42</f>
        <v>-1.4856303983853656E-5</v>
      </c>
    </row>
    <row r="108" spans="2:11">
      <c r="B108" s="86" t="s">
        <v>2450</v>
      </c>
      <c r="C108" s="87" t="s">
        <v>2451</v>
      </c>
      <c r="D108" s="88" t="s">
        <v>677</v>
      </c>
      <c r="E108" s="88" t="s">
        <v>128</v>
      </c>
      <c r="F108" s="101">
        <v>44812</v>
      </c>
      <c r="G108" s="90">
        <v>1360052.9440959999</v>
      </c>
      <c r="H108" s="102">
        <v>-3.5699879999999999</v>
      </c>
      <c r="I108" s="90">
        <v>-48.553729530999995</v>
      </c>
      <c r="J108" s="91">
        <f t="shared" si="1"/>
        <v>4.5523244731283342E-3</v>
      </c>
      <c r="K108" s="91">
        <f>I108/'סכום נכסי הקרן'!$C$42</f>
        <v>-6.0949881739691401E-5</v>
      </c>
    </row>
    <row r="109" spans="2:11">
      <c r="B109" s="86" t="s">
        <v>2452</v>
      </c>
      <c r="C109" s="87" t="s">
        <v>2453</v>
      </c>
      <c r="D109" s="88" t="s">
        <v>677</v>
      </c>
      <c r="E109" s="88" t="s">
        <v>128</v>
      </c>
      <c r="F109" s="101">
        <v>44812</v>
      </c>
      <c r="G109" s="90">
        <v>548408.44519999996</v>
      </c>
      <c r="H109" s="102">
        <v>-3.5699879999999999</v>
      </c>
      <c r="I109" s="90">
        <v>-19.578116745999999</v>
      </c>
      <c r="J109" s="91">
        <f t="shared" si="1"/>
        <v>1.8356147068718052E-3</v>
      </c>
      <c r="K109" s="91">
        <f>I109/'סכום נכסי הקרן'!$C$42</f>
        <v>-2.4576565217151823E-5</v>
      </c>
    </row>
    <row r="110" spans="2:11">
      <c r="B110" s="86" t="s">
        <v>2454</v>
      </c>
      <c r="C110" s="87" t="s">
        <v>2455</v>
      </c>
      <c r="D110" s="88" t="s">
        <v>677</v>
      </c>
      <c r="E110" s="88" t="s">
        <v>128</v>
      </c>
      <c r="F110" s="101">
        <v>44811</v>
      </c>
      <c r="G110" s="90">
        <v>481055.74650000001</v>
      </c>
      <c r="H110" s="102">
        <v>-3.476591</v>
      </c>
      <c r="I110" s="90">
        <v>-16.724342930999999</v>
      </c>
      <c r="J110" s="91">
        <f t="shared" si="1"/>
        <v>1.5680491768026313E-3</v>
      </c>
      <c r="K110" s="91">
        <f>I110/'סכום נכסי הקרן'!$C$42</f>
        <v>-2.0994200315089568E-5</v>
      </c>
    </row>
    <row r="111" spans="2:11">
      <c r="B111" s="86" t="s">
        <v>2454</v>
      </c>
      <c r="C111" s="87" t="s">
        <v>2456</v>
      </c>
      <c r="D111" s="88" t="s">
        <v>677</v>
      </c>
      <c r="E111" s="88" t="s">
        <v>128</v>
      </c>
      <c r="F111" s="101">
        <v>44811</v>
      </c>
      <c r="G111" s="90">
        <v>438985.74479999999</v>
      </c>
      <c r="H111" s="102">
        <v>-3.476591</v>
      </c>
      <c r="I111" s="90">
        <v>-15.261740850000001</v>
      </c>
      <c r="J111" s="91">
        <f t="shared" si="1"/>
        <v>1.430917810950835E-3</v>
      </c>
      <c r="K111" s="91">
        <f>I111/'סכום נכסי הקרן'!$C$42</f>
        <v>-1.9158184323521712E-5</v>
      </c>
    </row>
    <row r="112" spans="2:11">
      <c r="B112" s="86" t="s">
        <v>2457</v>
      </c>
      <c r="C112" s="87" t="s">
        <v>2458</v>
      </c>
      <c r="D112" s="88" t="s">
        <v>677</v>
      </c>
      <c r="E112" s="88" t="s">
        <v>128</v>
      </c>
      <c r="F112" s="101">
        <v>44725</v>
      </c>
      <c r="G112" s="90">
        <v>784334.99038399989</v>
      </c>
      <c r="H112" s="102">
        <v>-3.5622989999999999</v>
      </c>
      <c r="I112" s="90">
        <v>-27.940355416999999</v>
      </c>
      <c r="J112" s="91">
        <f t="shared" si="1"/>
        <v>2.6196455963594708E-3</v>
      </c>
      <c r="K112" s="91">
        <f>I112/'סכום נכסי הקרן'!$C$42</f>
        <v>-3.5073749738293741E-5</v>
      </c>
    </row>
    <row r="113" spans="2:11">
      <c r="B113" s="86" t="s">
        <v>2459</v>
      </c>
      <c r="C113" s="87" t="s">
        <v>2460</v>
      </c>
      <c r="D113" s="88" t="s">
        <v>677</v>
      </c>
      <c r="E113" s="88" t="s">
        <v>128</v>
      </c>
      <c r="F113" s="101">
        <v>44824</v>
      </c>
      <c r="G113" s="90">
        <v>549136.85074999998</v>
      </c>
      <c r="H113" s="102">
        <v>-3.245857</v>
      </c>
      <c r="I113" s="90">
        <v>-17.824197116000001</v>
      </c>
      <c r="J113" s="91">
        <f t="shared" si="1"/>
        <v>1.6711698468646783E-3</v>
      </c>
      <c r="K113" s="91">
        <f>I113/'סכום נכסי הקרן'!$C$42</f>
        <v>-2.2374855996005994E-5</v>
      </c>
    </row>
    <row r="114" spans="2:11">
      <c r="B114" s="86" t="s">
        <v>2459</v>
      </c>
      <c r="C114" s="87" t="s">
        <v>2461</v>
      </c>
      <c r="D114" s="88" t="s">
        <v>677</v>
      </c>
      <c r="E114" s="88" t="s">
        <v>128</v>
      </c>
      <c r="F114" s="101">
        <v>44824</v>
      </c>
      <c r="G114" s="90">
        <v>534900.56374999997</v>
      </c>
      <c r="H114" s="102">
        <v>-3.245857</v>
      </c>
      <c r="I114" s="90">
        <v>-17.362107593000001</v>
      </c>
      <c r="J114" s="91">
        <f t="shared" si="1"/>
        <v>1.6278450299114097E-3</v>
      </c>
      <c r="K114" s="91">
        <f>I114/'סכום נכסי הקרן'!$C$42</f>
        <v>-2.1794791353144352E-5</v>
      </c>
    </row>
    <row r="115" spans="2:11">
      <c r="B115" s="86" t="s">
        <v>2462</v>
      </c>
      <c r="C115" s="87" t="s">
        <v>2463</v>
      </c>
      <c r="D115" s="88" t="s">
        <v>677</v>
      </c>
      <c r="E115" s="88" t="s">
        <v>128</v>
      </c>
      <c r="F115" s="101">
        <v>44824</v>
      </c>
      <c r="G115" s="90">
        <v>329491.82252400002</v>
      </c>
      <c r="H115" s="102">
        <v>-3.2428140000000001</v>
      </c>
      <c r="I115" s="90">
        <v>-10.684806195999998</v>
      </c>
      <c r="J115" s="91">
        <f t="shared" si="1"/>
        <v>1.0017913187416125E-3</v>
      </c>
      <c r="K115" s="91">
        <f>I115/'סכום נכסי הקרן'!$C$42</f>
        <v>-1.34127219545911E-5</v>
      </c>
    </row>
    <row r="116" spans="2:11">
      <c r="B116" s="86" t="s">
        <v>2464</v>
      </c>
      <c r="C116" s="87" t="s">
        <v>2465</v>
      </c>
      <c r="D116" s="88" t="s">
        <v>677</v>
      </c>
      <c r="E116" s="88" t="s">
        <v>128</v>
      </c>
      <c r="F116" s="101">
        <v>44811</v>
      </c>
      <c r="G116" s="90">
        <v>1098435.5693999999</v>
      </c>
      <c r="H116" s="102">
        <v>-3.3152170000000001</v>
      </c>
      <c r="I116" s="90">
        <v>-36.415518583999997</v>
      </c>
      <c r="J116" s="91">
        <f t="shared" si="1"/>
        <v>3.4142641163282974E-3</v>
      </c>
      <c r="K116" s="91">
        <f>I116/'סכום נכסי הקרן'!$C$42</f>
        <v>-4.5712689274821639E-5</v>
      </c>
    </row>
    <row r="117" spans="2:11">
      <c r="B117" s="86" t="s">
        <v>2466</v>
      </c>
      <c r="C117" s="87" t="s">
        <v>2467</v>
      </c>
      <c r="D117" s="88" t="s">
        <v>677</v>
      </c>
      <c r="E117" s="88" t="s">
        <v>128</v>
      </c>
      <c r="F117" s="101">
        <v>44818</v>
      </c>
      <c r="G117" s="90">
        <v>1176365.2511760001</v>
      </c>
      <c r="H117" s="102">
        <v>-3.4549530000000002</v>
      </c>
      <c r="I117" s="90">
        <v>-40.642865191999995</v>
      </c>
      <c r="J117" s="91">
        <f t="shared" si="1"/>
        <v>3.810613760441786E-3</v>
      </c>
      <c r="K117" s="91">
        <f>I117/'סכום נכסי הקרן'!$C$42</f>
        <v>-5.1019310997171111E-5</v>
      </c>
    </row>
    <row r="118" spans="2:11">
      <c r="B118" s="86" t="s">
        <v>2468</v>
      </c>
      <c r="C118" s="87" t="s">
        <v>2469</v>
      </c>
      <c r="D118" s="88" t="s">
        <v>677</v>
      </c>
      <c r="E118" s="88" t="s">
        <v>128</v>
      </c>
      <c r="F118" s="101">
        <v>44818</v>
      </c>
      <c r="G118" s="90">
        <v>1044590.212465</v>
      </c>
      <c r="H118" s="102">
        <v>-3.4397229999999999</v>
      </c>
      <c r="I118" s="90">
        <v>-35.931012347999996</v>
      </c>
      <c r="J118" s="91">
        <f t="shared" si="1"/>
        <v>3.3688375421633224E-3</v>
      </c>
      <c r="K118" s="91">
        <f>I118/'סכום נכסי הקרן'!$C$42</f>
        <v>-4.5104484754353473E-5</v>
      </c>
    </row>
    <row r="119" spans="2:11">
      <c r="B119" s="86" t="s">
        <v>2468</v>
      </c>
      <c r="C119" s="87" t="s">
        <v>2470</v>
      </c>
      <c r="D119" s="88" t="s">
        <v>677</v>
      </c>
      <c r="E119" s="88" t="s">
        <v>128</v>
      </c>
      <c r="F119" s="101">
        <v>44818</v>
      </c>
      <c r="G119" s="90">
        <v>321318.74985000002</v>
      </c>
      <c r="H119" s="102">
        <v>-3.4397229999999999</v>
      </c>
      <c r="I119" s="90">
        <v>-11.052475727999999</v>
      </c>
      <c r="J119" s="91">
        <f t="shared" si="1"/>
        <v>1.0362634597020429E-3</v>
      </c>
      <c r="K119" s="91">
        <f>I119/'סכום נכסי הקרן'!$C$42</f>
        <v>-1.3874260433944782E-5</v>
      </c>
    </row>
    <row r="120" spans="2:11">
      <c r="B120" s="86" t="s">
        <v>2471</v>
      </c>
      <c r="C120" s="87" t="s">
        <v>2472</v>
      </c>
      <c r="D120" s="88" t="s">
        <v>677</v>
      </c>
      <c r="E120" s="88" t="s">
        <v>128</v>
      </c>
      <c r="F120" s="101">
        <v>44818</v>
      </c>
      <c r="G120" s="90">
        <v>824797.88445000013</v>
      </c>
      <c r="H120" s="102">
        <v>-3.4705819999999998</v>
      </c>
      <c r="I120" s="90">
        <v>-28.625286070999994</v>
      </c>
      <c r="J120" s="91">
        <f t="shared" si="1"/>
        <v>2.6838636617628545E-3</v>
      </c>
      <c r="K120" s="91">
        <f>I120/'סכום נכסי הקרן'!$C$42</f>
        <v>-3.5933548620159965E-5</v>
      </c>
    </row>
    <row r="121" spans="2:11">
      <c r="B121" s="86" t="s">
        <v>2471</v>
      </c>
      <c r="C121" s="87" t="s">
        <v>2473</v>
      </c>
      <c r="D121" s="88" t="s">
        <v>677</v>
      </c>
      <c r="E121" s="88" t="s">
        <v>128</v>
      </c>
      <c r="F121" s="101">
        <v>44818</v>
      </c>
      <c r="G121" s="90">
        <v>795216.72352500004</v>
      </c>
      <c r="H121" s="102">
        <v>-3.4705819999999998</v>
      </c>
      <c r="I121" s="90">
        <v>-27.598647606</v>
      </c>
      <c r="J121" s="91">
        <f t="shared" si="1"/>
        <v>2.5876075872157812E-3</v>
      </c>
      <c r="K121" s="91">
        <f>I121/'סכום נכסי הקרן'!$C$42</f>
        <v>-3.4644801213202963E-5</v>
      </c>
    </row>
    <row r="122" spans="2:11">
      <c r="B122" s="86" t="s">
        <v>2474</v>
      </c>
      <c r="C122" s="87" t="s">
        <v>2475</v>
      </c>
      <c r="D122" s="88" t="s">
        <v>677</v>
      </c>
      <c r="E122" s="88" t="s">
        <v>128</v>
      </c>
      <c r="F122" s="101">
        <v>44693</v>
      </c>
      <c r="G122" s="90">
        <v>321460.65419999999</v>
      </c>
      <c r="H122" s="102">
        <v>-3.453662</v>
      </c>
      <c r="I122" s="90">
        <v>-11.102165333</v>
      </c>
      <c r="J122" s="91">
        <f t="shared" si="1"/>
        <v>1.0409222821465094E-3</v>
      </c>
      <c r="K122" s="91">
        <f>I122/'סכום נכסי הקרן'!$C$42</f>
        <v>-1.3936636189168866E-5</v>
      </c>
    </row>
    <row r="123" spans="2:11">
      <c r="B123" s="86" t="s">
        <v>2476</v>
      </c>
      <c r="C123" s="87" t="s">
        <v>2477</v>
      </c>
      <c r="D123" s="88" t="s">
        <v>677</v>
      </c>
      <c r="E123" s="88" t="s">
        <v>128</v>
      </c>
      <c r="F123" s="101">
        <v>44693</v>
      </c>
      <c r="G123" s="90">
        <v>880250.58963200008</v>
      </c>
      <c r="H123" s="102">
        <v>-3.4293119999999999</v>
      </c>
      <c r="I123" s="90">
        <v>-30.186535926000001</v>
      </c>
      <c r="J123" s="91">
        <f t="shared" si="1"/>
        <v>2.8302440941670596E-3</v>
      </c>
      <c r="K123" s="91">
        <f>I123/'סכום נכסי הקרן'!$C$42</f>
        <v>-3.7893397944764487E-5</v>
      </c>
    </row>
    <row r="124" spans="2:11">
      <c r="B124" s="86" t="s">
        <v>2478</v>
      </c>
      <c r="C124" s="87" t="s">
        <v>2479</v>
      </c>
      <c r="D124" s="88" t="s">
        <v>677</v>
      </c>
      <c r="E124" s="88" t="s">
        <v>128</v>
      </c>
      <c r="F124" s="101">
        <v>44693</v>
      </c>
      <c r="G124" s="90">
        <v>746386.38668300002</v>
      </c>
      <c r="H124" s="102">
        <v>-3.4232260000000001</v>
      </c>
      <c r="I124" s="90">
        <v>-25.550491161</v>
      </c>
      <c r="J124" s="91">
        <f t="shared" si="1"/>
        <v>2.3955755270747359E-3</v>
      </c>
      <c r="K124" s="91">
        <f>I124/'סכום נכסי הקרן'!$C$42</f>
        <v>-3.2073734184717879E-5</v>
      </c>
    </row>
    <row r="125" spans="2:11">
      <c r="B125" s="86" t="s">
        <v>2480</v>
      </c>
      <c r="C125" s="87" t="s">
        <v>2481</v>
      </c>
      <c r="D125" s="88" t="s">
        <v>677</v>
      </c>
      <c r="E125" s="88" t="s">
        <v>128</v>
      </c>
      <c r="F125" s="101">
        <v>44823</v>
      </c>
      <c r="G125" s="90">
        <v>550269.92605000001</v>
      </c>
      <c r="H125" s="102">
        <v>-3.0684330000000002</v>
      </c>
      <c r="I125" s="90">
        <v>-16.884661921999999</v>
      </c>
      <c r="J125" s="91">
        <f t="shared" si="1"/>
        <v>1.5830804436751497E-3</v>
      </c>
      <c r="K125" s="91">
        <f>I125/'סכום נכסי הקרן'!$C$42</f>
        <v>-2.1195450015915082E-5</v>
      </c>
    </row>
    <row r="126" spans="2:11">
      <c r="B126" s="86" t="s">
        <v>2482</v>
      </c>
      <c r="C126" s="87" t="s">
        <v>2483</v>
      </c>
      <c r="D126" s="88" t="s">
        <v>677</v>
      </c>
      <c r="E126" s="88" t="s">
        <v>128</v>
      </c>
      <c r="F126" s="101">
        <v>44823</v>
      </c>
      <c r="G126" s="90">
        <v>385245.60200000001</v>
      </c>
      <c r="H126" s="102">
        <v>-3.0532750000000002</v>
      </c>
      <c r="I126" s="90">
        <v>-11.762609565</v>
      </c>
      <c r="J126" s="91">
        <f t="shared" si="1"/>
        <v>1.1028445375429864E-3</v>
      </c>
      <c r="K126" s="91">
        <f>I126/'סכום נכסי הקרן'!$C$42</f>
        <v>-1.4765697071306879E-5</v>
      </c>
    </row>
    <row r="127" spans="2:11">
      <c r="B127" s="86" t="s">
        <v>2484</v>
      </c>
      <c r="C127" s="87" t="s">
        <v>2485</v>
      </c>
      <c r="D127" s="88" t="s">
        <v>677</v>
      </c>
      <c r="E127" s="88" t="s">
        <v>128</v>
      </c>
      <c r="F127" s="101">
        <v>44823</v>
      </c>
      <c r="G127" s="90">
        <v>1432637.7478139999</v>
      </c>
      <c r="H127" s="102">
        <v>-2.9291550000000002</v>
      </c>
      <c r="I127" s="90">
        <v>-41.964180913999996</v>
      </c>
      <c r="J127" s="91">
        <f t="shared" si="1"/>
        <v>3.9344983303006148E-3</v>
      </c>
      <c r="K127" s="91">
        <f>I127/'סכום נכסי הקרן'!$C$42</f>
        <v>-5.267796910180294E-5</v>
      </c>
    </row>
    <row r="128" spans="2:11">
      <c r="B128" s="86" t="s">
        <v>2484</v>
      </c>
      <c r="C128" s="87" t="s">
        <v>2486</v>
      </c>
      <c r="D128" s="88" t="s">
        <v>677</v>
      </c>
      <c r="E128" s="88" t="s">
        <v>128</v>
      </c>
      <c r="F128" s="101">
        <v>44823</v>
      </c>
      <c r="G128" s="90">
        <v>214691.82126</v>
      </c>
      <c r="H128" s="102">
        <v>-2.9291550000000002</v>
      </c>
      <c r="I128" s="90">
        <v>-6.2886563210000004</v>
      </c>
      <c r="J128" s="91">
        <f t="shared" si="1"/>
        <v>5.8961493483015417E-4</v>
      </c>
      <c r="K128" s="91">
        <f>I128/'סכום נכסי הקרן'!$C$42</f>
        <v>-7.8942001524680546E-6</v>
      </c>
    </row>
    <row r="129" spans="2:11">
      <c r="B129" s="86" t="s">
        <v>2487</v>
      </c>
      <c r="C129" s="87" t="s">
        <v>2488</v>
      </c>
      <c r="D129" s="88" t="s">
        <v>677</v>
      </c>
      <c r="E129" s="88" t="s">
        <v>128</v>
      </c>
      <c r="F129" s="101">
        <v>44823</v>
      </c>
      <c r="G129" s="90">
        <v>661236.84621600003</v>
      </c>
      <c r="H129" s="102">
        <v>-2.9261309999999998</v>
      </c>
      <c r="I129" s="90">
        <v>-19.348659350999998</v>
      </c>
      <c r="J129" s="91">
        <f t="shared" si="1"/>
        <v>1.8141011274848322E-3</v>
      </c>
      <c r="K129" s="91">
        <f>I129/'סכום נכסי הקרן'!$C$42</f>
        <v>-2.4288525529477193E-5</v>
      </c>
    </row>
    <row r="130" spans="2:11">
      <c r="B130" s="86" t="s">
        <v>2489</v>
      </c>
      <c r="C130" s="87" t="s">
        <v>2490</v>
      </c>
      <c r="D130" s="88" t="s">
        <v>677</v>
      </c>
      <c r="E130" s="88" t="s">
        <v>128</v>
      </c>
      <c r="F130" s="101">
        <v>44760</v>
      </c>
      <c r="G130" s="90">
        <v>429497.16600000003</v>
      </c>
      <c r="H130" s="102">
        <v>-3.0914799999999998</v>
      </c>
      <c r="I130" s="90">
        <v>-13.277819744</v>
      </c>
      <c r="J130" s="91">
        <f t="shared" si="1"/>
        <v>1.2449083593425226E-3</v>
      </c>
      <c r="K130" s="91">
        <f>I130/'סכום נכסי הקרן'!$C$42</f>
        <v>-1.6667752425507074E-5</v>
      </c>
    </row>
    <row r="131" spans="2:11">
      <c r="B131" s="86" t="s">
        <v>2489</v>
      </c>
      <c r="C131" s="87" t="s">
        <v>2491</v>
      </c>
      <c r="D131" s="88" t="s">
        <v>677</v>
      </c>
      <c r="E131" s="88" t="s">
        <v>128</v>
      </c>
      <c r="F131" s="101">
        <v>44760</v>
      </c>
      <c r="G131" s="90">
        <v>551160.19949999999</v>
      </c>
      <c r="H131" s="102">
        <v>-3.0914799999999998</v>
      </c>
      <c r="I131" s="90">
        <v>-17.039008307</v>
      </c>
      <c r="J131" s="91">
        <f t="shared" si="1"/>
        <v>1.5975517280144048E-3</v>
      </c>
      <c r="K131" s="91">
        <f>I131/'סכום נכסי הקרן'!$C$42</f>
        <v>-2.1389202257062543E-5</v>
      </c>
    </row>
    <row r="132" spans="2:11">
      <c r="B132" s="86" t="s">
        <v>2492</v>
      </c>
      <c r="C132" s="87" t="s">
        <v>2493</v>
      </c>
      <c r="D132" s="88" t="s">
        <v>677</v>
      </c>
      <c r="E132" s="88" t="s">
        <v>128</v>
      </c>
      <c r="F132" s="101">
        <v>44760</v>
      </c>
      <c r="G132" s="90">
        <v>661392.23939999996</v>
      </c>
      <c r="H132" s="102">
        <v>-3.0914799999999998</v>
      </c>
      <c r="I132" s="90">
        <v>-20.446809968</v>
      </c>
      <c r="J132" s="91">
        <f t="shared" si="1"/>
        <v>1.9170620735797827E-3</v>
      </c>
      <c r="K132" s="91">
        <f>I132/'סכום נכסי הקרן'!$C$42</f>
        <v>-2.5667042707972931E-5</v>
      </c>
    </row>
    <row r="133" spans="2:11">
      <c r="B133" s="86" t="s">
        <v>2494</v>
      </c>
      <c r="C133" s="87" t="s">
        <v>2495</v>
      </c>
      <c r="D133" s="88" t="s">
        <v>677</v>
      </c>
      <c r="E133" s="88" t="s">
        <v>128</v>
      </c>
      <c r="F133" s="101">
        <v>44823</v>
      </c>
      <c r="G133" s="90">
        <v>551322.06740000006</v>
      </c>
      <c r="H133" s="102">
        <v>-2.871737</v>
      </c>
      <c r="I133" s="90">
        <v>-15.832520572</v>
      </c>
      <c r="J133" s="91">
        <f t="shared" si="1"/>
        <v>1.4844332570828774E-3</v>
      </c>
      <c r="K133" s="91">
        <f>I133/'סכום נכסי הקרן'!$C$42</f>
        <v>-1.9874688635164801E-5</v>
      </c>
    </row>
    <row r="134" spans="2:11">
      <c r="B134" s="86" t="s">
        <v>2496</v>
      </c>
      <c r="C134" s="87" t="s">
        <v>2497</v>
      </c>
      <c r="D134" s="88" t="s">
        <v>677</v>
      </c>
      <c r="E134" s="88" t="s">
        <v>128</v>
      </c>
      <c r="F134" s="101">
        <v>44825</v>
      </c>
      <c r="G134" s="90">
        <v>110393.90779999999</v>
      </c>
      <c r="H134" s="102">
        <v>-2.6173999999999999</v>
      </c>
      <c r="I134" s="90">
        <v>-2.8894499160000002</v>
      </c>
      <c r="J134" s="91">
        <f t="shared" si="1"/>
        <v>2.709104675076955E-4</v>
      </c>
      <c r="K134" s="91">
        <f>I134/'סכום נכסי הקרן'!$C$42</f>
        <v>-3.6271493945798675E-6</v>
      </c>
    </row>
    <row r="135" spans="2:11">
      <c r="B135" s="86" t="s">
        <v>2498</v>
      </c>
      <c r="C135" s="87" t="s">
        <v>2499</v>
      </c>
      <c r="D135" s="88" t="s">
        <v>677</v>
      </c>
      <c r="E135" s="88" t="s">
        <v>128</v>
      </c>
      <c r="F135" s="101">
        <v>44823</v>
      </c>
      <c r="G135" s="90">
        <v>551969.53899999999</v>
      </c>
      <c r="H135" s="102">
        <v>-2.8001550000000002</v>
      </c>
      <c r="I135" s="90">
        <v>-15.456004992</v>
      </c>
      <c r="J135" s="91">
        <f t="shared" si="1"/>
        <v>1.449131723999744E-3</v>
      </c>
      <c r="K135" s="91">
        <f>I135/'סכום נכסי הקרן'!$C$42</f>
        <v>-1.9402045641602397E-5</v>
      </c>
    </row>
    <row r="136" spans="2:11">
      <c r="B136" s="86" t="s">
        <v>2500</v>
      </c>
      <c r="C136" s="87" t="s">
        <v>2501</v>
      </c>
      <c r="D136" s="88" t="s">
        <v>677</v>
      </c>
      <c r="E136" s="88" t="s">
        <v>128</v>
      </c>
      <c r="F136" s="101">
        <v>44824</v>
      </c>
      <c r="G136" s="90">
        <v>938348.21629999997</v>
      </c>
      <c r="H136" s="102">
        <v>-2.869691</v>
      </c>
      <c r="I136" s="90">
        <v>-26.927690707</v>
      </c>
      <c r="J136" s="91">
        <f t="shared" si="1"/>
        <v>2.5246996800120337E-3</v>
      </c>
      <c r="K136" s="91">
        <f>I136/'סכום נכסי הקרן'!$C$42</f>
        <v>-3.3802543696808264E-5</v>
      </c>
    </row>
    <row r="137" spans="2:11">
      <c r="B137" s="86" t="s">
        <v>2502</v>
      </c>
      <c r="C137" s="87" t="s">
        <v>2503</v>
      </c>
      <c r="D137" s="88" t="s">
        <v>677</v>
      </c>
      <c r="E137" s="88" t="s">
        <v>128</v>
      </c>
      <c r="F137" s="101">
        <v>44825</v>
      </c>
      <c r="G137" s="90">
        <v>448641.25462000002</v>
      </c>
      <c r="H137" s="102">
        <v>-2.5031729999999999</v>
      </c>
      <c r="I137" s="90">
        <v>-11.230268504</v>
      </c>
      <c r="J137" s="91">
        <f t="shared" si="1"/>
        <v>1.0529330423097694E-3</v>
      </c>
      <c r="K137" s="91">
        <f>I137/'סכום נכסי הקרן'!$C$42</f>
        <v>-1.4097445115658115E-5</v>
      </c>
    </row>
    <row r="138" spans="2:11">
      <c r="B138" s="86" t="s">
        <v>2502</v>
      </c>
      <c r="C138" s="87" t="s">
        <v>2504</v>
      </c>
      <c r="D138" s="88" t="s">
        <v>677</v>
      </c>
      <c r="E138" s="88" t="s">
        <v>128</v>
      </c>
      <c r="F138" s="101">
        <v>44825</v>
      </c>
      <c r="G138" s="90">
        <v>221033.854808</v>
      </c>
      <c r="H138" s="102">
        <v>-2.5031729999999999</v>
      </c>
      <c r="I138" s="90">
        <v>-5.5328606239999987</v>
      </c>
      <c r="J138" s="91">
        <f t="shared" si="1"/>
        <v>5.1875266984304413E-4</v>
      </c>
      <c r="K138" s="91">
        <f>I138/'סכום נכסי הקרן'!$C$42</f>
        <v>-6.9454438201227441E-6</v>
      </c>
    </row>
    <row r="139" spans="2:11">
      <c r="B139" s="86" t="s">
        <v>2502</v>
      </c>
      <c r="C139" s="87" t="s">
        <v>2505</v>
      </c>
      <c r="D139" s="88" t="s">
        <v>677</v>
      </c>
      <c r="E139" s="88" t="s">
        <v>128</v>
      </c>
      <c r="F139" s="101">
        <v>44825</v>
      </c>
      <c r="G139" s="90">
        <v>430607.17336000002</v>
      </c>
      <c r="H139" s="102">
        <v>-2.5031729999999999</v>
      </c>
      <c r="I139" s="90">
        <v>-10.778844155</v>
      </c>
      <c r="J139" s="91">
        <f t="shared" si="1"/>
        <v>1.0106081759901461E-3</v>
      </c>
      <c r="K139" s="91">
        <f>I139/'סכום נכסי הקרן'!$C$42</f>
        <v>-1.3530768550299728E-5</v>
      </c>
    </row>
    <row r="140" spans="2:11">
      <c r="B140" s="86" t="s">
        <v>2506</v>
      </c>
      <c r="C140" s="87" t="s">
        <v>2507</v>
      </c>
      <c r="D140" s="88" t="s">
        <v>677</v>
      </c>
      <c r="E140" s="88" t="s">
        <v>128</v>
      </c>
      <c r="F140" s="101">
        <v>44825</v>
      </c>
      <c r="G140" s="90">
        <v>377123.42384499998</v>
      </c>
      <c r="H140" s="102">
        <v>-2.410177</v>
      </c>
      <c r="I140" s="90">
        <v>-9.0893414969999995</v>
      </c>
      <c r="J140" s="91">
        <f t="shared" ref="J140:J203" si="2">IFERROR(I140/$I$11,0)</f>
        <v>8.5220295415197177E-4</v>
      </c>
      <c r="K140" s="91">
        <f>I140/'סכום נכסי הקרן'!$C$42</f>
        <v>-1.1409922464969699E-5</v>
      </c>
    </row>
    <row r="141" spans="2:11">
      <c r="B141" s="86" t="s">
        <v>2506</v>
      </c>
      <c r="C141" s="87" t="s">
        <v>2508</v>
      </c>
      <c r="D141" s="88" t="s">
        <v>677</v>
      </c>
      <c r="E141" s="88" t="s">
        <v>128</v>
      </c>
      <c r="F141" s="101">
        <v>44825</v>
      </c>
      <c r="G141" s="90">
        <v>940246.926767</v>
      </c>
      <c r="H141" s="102">
        <v>-2.410177</v>
      </c>
      <c r="I141" s="90">
        <v>-22.661613835999997</v>
      </c>
      <c r="J141" s="91">
        <f t="shared" si="2"/>
        <v>2.1247187448358664E-3</v>
      </c>
      <c r="K141" s="91">
        <f>I141/'סכום נכסי הקרן'!$C$42</f>
        <v>-2.8447303568161288E-5</v>
      </c>
    </row>
    <row r="142" spans="2:11">
      <c r="B142" s="86" t="s">
        <v>2509</v>
      </c>
      <c r="C142" s="87" t="s">
        <v>2510</v>
      </c>
      <c r="D142" s="88" t="s">
        <v>677</v>
      </c>
      <c r="E142" s="88" t="s">
        <v>128</v>
      </c>
      <c r="F142" s="101">
        <v>44755</v>
      </c>
      <c r="G142" s="90">
        <v>642913.399936</v>
      </c>
      <c r="H142" s="102">
        <v>-2.7320180000000001</v>
      </c>
      <c r="I142" s="90">
        <v>-17.564507879000001</v>
      </c>
      <c r="J142" s="91">
        <f t="shared" si="2"/>
        <v>1.6468217755543513E-3</v>
      </c>
      <c r="K142" s="91">
        <f>I142/'סכום נכסי הקרן'!$C$42</f>
        <v>-2.2048866037312606E-5</v>
      </c>
    </row>
    <row r="143" spans="2:11">
      <c r="B143" s="86" t="s">
        <v>2511</v>
      </c>
      <c r="C143" s="87" t="s">
        <v>2512</v>
      </c>
      <c r="D143" s="88" t="s">
        <v>677</v>
      </c>
      <c r="E143" s="88" t="s">
        <v>128</v>
      </c>
      <c r="F143" s="101">
        <v>44755</v>
      </c>
      <c r="G143" s="90">
        <v>378072.60627500003</v>
      </c>
      <c r="H143" s="102">
        <v>-2.6870319999999999</v>
      </c>
      <c r="I143" s="90">
        <v>-10.158932448</v>
      </c>
      <c r="J143" s="91">
        <f t="shared" si="2"/>
        <v>9.5248618902407634E-4</v>
      </c>
      <c r="K143" s="91">
        <f>I143/'סכום נכסי הקרן'!$C$42</f>
        <v>-1.2752588468240807E-5</v>
      </c>
    </row>
    <row r="144" spans="2:11">
      <c r="B144" s="86" t="s">
        <v>2513</v>
      </c>
      <c r="C144" s="87" t="s">
        <v>2514</v>
      </c>
      <c r="D144" s="88" t="s">
        <v>677</v>
      </c>
      <c r="E144" s="88" t="s">
        <v>128</v>
      </c>
      <c r="F144" s="101">
        <v>44755</v>
      </c>
      <c r="G144" s="90">
        <v>915407.93955699995</v>
      </c>
      <c r="H144" s="102">
        <v>-2.6323539999999999</v>
      </c>
      <c r="I144" s="90">
        <v>-24.096778925000002</v>
      </c>
      <c r="J144" s="91">
        <f t="shared" si="2"/>
        <v>2.2592776596863273E-3</v>
      </c>
      <c r="K144" s="91">
        <f>I144/'סכום נכסי הקרן'!$C$42</f>
        <v>-3.0248877686080185E-5</v>
      </c>
    </row>
    <row r="145" spans="2:11">
      <c r="B145" s="86" t="s">
        <v>2515</v>
      </c>
      <c r="C145" s="87" t="s">
        <v>2516</v>
      </c>
      <c r="D145" s="88" t="s">
        <v>677</v>
      </c>
      <c r="E145" s="88" t="s">
        <v>128</v>
      </c>
      <c r="F145" s="101">
        <v>44755</v>
      </c>
      <c r="G145" s="90">
        <v>666248.27639999997</v>
      </c>
      <c r="H145" s="102">
        <v>-2.5605410000000002</v>
      </c>
      <c r="I145" s="90">
        <v>-17.059563134000001</v>
      </c>
      <c r="J145" s="91">
        <f t="shared" si="2"/>
        <v>1.5994789176020407E-3</v>
      </c>
      <c r="K145" s="91">
        <f>I145/'סכום נכסי הקרן'!$C$42</f>
        <v>-2.1415004894407427E-5</v>
      </c>
    </row>
    <row r="146" spans="2:11">
      <c r="B146" s="86" t="s">
        <v>2517</v>
      </c>
      <c r="C146" s="87" t="s">
        <v>2518</v>
      </c>
      <c r="D146" s="88" t="s">
        <v>677</v>
      </c>
      <c r="E146" s="88" t="s">
        <v>128</v>
      </c>
      <c r="F146" s="101">
        <v>44826</v>
      </c>
      <c r="G146" s="90">
        <v>1112356.2087999999</v>
      </c>
      <c r="H146" s="102">
        <v>-1.9874750000000001</v>
      </c>
      <c r="I146" s="90">
        <v>-22.107798971000001</v>
      </c>
      <c r="J146" s="91">
        <f t="shared" si="2"/>
        <v>2.0727938981170975E-3</v>
      </c>
      <c r="K146" s="91">
        <f>I146/'סכום נכסי הקרן'!$C$42</f>
        <v>-2.7752095376051523E-5</v>
      </c>
    </row>
    <row r="147" spans="2:11">
      <c r="B147" s="86" t="s">
        <v>2519</v>
      </c>
      <c r="C147" s="87" t="s">
        <v>2520</v>
      </c>
      <c r="D147" s="88" t="s">
        <v>677</v>
      </c>
      <c r="E147" s="88" t="s">
        <v>128</v>
      </c>
      <c r="F147" s="101">
        <v>44781</v>
      </c>
      <c r="G147" s="90">
        <v>739946.60496000003</v>
      </c>
      <c r="H147" s="102">
        <v>6.634112</v>
      </c>
      <c r="I147" s="90">
        <v>49.088886244000001</v>
      </c>
      <c r="J147" s="91">
        <f t="shared" si="2"/>
        <v>-4.6024999596477253E-3</v>
      </c>
      <c r="K147" s="91">
        <f>I147/'סכום נכסי הקרן'!$C$42</f>
        <v>6.1621668205625541E-5</v>
      </c>
    </row>
    <row r="148" spans="2:11">
      <c r="B148" s="86" t="s">
        <v>2521</v>
      </c>
      <c r="C148" s="87" t="s">
        <v>2522</v>
      </c>
      <c r="D148" s="88" t="s">
        <v>677</v>
      </c>
      <c r="E148" s="88" t="s">
        <v>128</v>
      </c>
      <c r="F148" s="101">
        <v>44781</v>
      </c>
      <c r="G148" s="90">
        <v>512651.82608999999</v>
      </c>
      <c r="H148" s="102">
        <v>6.5284300000000002</v>
      </c>
      <c r="I148" s="90">
        <v>33.468115361999999</v>
      </c>
      <c r="J148" s="91">
        <f t="shared" si="2"/>
        <v>-3.137920034230109E-3</v>
      </c>
      <c r="K148" s="91">
        <f>I148/'סכום נכסי הקרן'!$C$42</f>
        <v>4.2012790635616422E-5</v>
      </c>
    </row>
    <row r="149" spans="2:11">
      <c r="B149" s="86" t="s">
        <v>2523</v>
      </c>
      <c r="C149" s="87" t="s">
        <v>2524</v>
      </c>
      <c r="D149" s="88" t="s">
        <v>677</v>
      </c>
      <c r="E149" s="88" t="s">
        <v>128</v>
      </c>
      <c r="F149" s="101">
        <v>44781</v>
      </c>
      <c r="G149" s="90">
        <v>535436.35169399995</v>
      </c>
      <c r="H149" s="102">
        <v>6.5174519999999996</v>
      </c>
      <c r="I149" s="90">
        <v>34.896809361000003</v>
      </c>
      <c r="J149" s="91">
        <f t="shared" si="2"/>
        <v>-3.2718722294390636E-3</v>
      </c>
      <c r="K149" s="91">
        <f>I149/'סכום נכסי הקרן'!$C$42</f>
        <v>4.3806241542938795E-5</v>
      </c>
    </row>
    <row r="150" spans="2:11">
      <c r="B150" s="86" t="s">
        <v>2525</v>
      </c>
      <c r="C150" s="87" t="s">
        <v>2526</v>
      </c>
      <c r="D150" s="88" t="s">
        <v>677</v>
      </c>
      <c r="E150" s="88" t="s">
        <v>128</v>
      </c>
      <c r="F150" s="101">
        <v>44760</v>
      </c>
      <c r="G150" s="90">
        <v>569613.14009999996</v>
      </c>
      <c r="H150" s="102">
        <v>3.0561039999999999</v>
      </c>
      <c r="I150" s="90">
        <v>17.407967731999999</v>
      </c>
      <c r="J150" s="91">
        <f t="shared" si="2"/>
        <v>-1.6321448073976575E-3</v>
      </c>
      <c r="K150" s="91">
        <f>I150/'סכום נכסי הקרן'!$C$42</f>
        <v>2.1852359949328729E-5</v>
      </c>
    </row>
    <row r="151" spans="2:11">
      <c r="B151" s="86" t="s">
        <v>2527</v>
      </c>
      <c r="C151" s="87" t="s">
        <v>2528</v>
      </c>
      <c r="D151" s="88" t="s">
        <v>677</v>
      </c>
      <c r="E151" s="88" t="s">
        <v>128</v>
      </c>
      <c r="F151" s="101">
        <v>44749</v>
      </c>
      <c r="G151" s="90">
        <v>455690.51208000001</v>
      </c>
      <c r="H151" s="102">
        <v>2.3224369999999999</v>
      </c>
      <c r="I151" s="90">
        <v>10.583126737999999</v>
      </c>
      <c r="J151" s="91">
        <f t="shared" si="2"/>
        <v>-9.9225800606843675E-4</v>
      </c>
      <c r="K151" s="91">
        <f>I151/'סכום נכסי הקרן'!$C$42</f>
        <v>1.3285082924586225E-5</v>
      </c>
    </row>
    <row r="152" spans="2:11">
      <c r="B152" s="86" t="s">
        <v>2529</v>
      </c>
      <c r="C152" s="87" t="s">
        <v>2530</v>
      </c>
      <c r="D152" s="88" t="s">
        <v>677</v>
      </c>
      <c r="E152" s="88" t="s">
        <v>128</v>
      </c>
      <c r="F152" s="101">
        <v>44746</v>
      </c>
      <c r="G152" s="90">
        <v>854419.71015000006</v>
      </c>
      <c r="H152" s="102">
        <v>1.819957</v>
      </c>
      <c r="I152" s="90">
        <v>15.550071123</v>
      </c>
      <c r="J152" s="91">
        <f t="shared" si="2"/>
        <v>-1.4579512226125209E-3</v>
      </c>
      <c r="K152" s="91">
        <f>I152/'סכום נכסי הקרן'!$C$42</f>
        <v>1.9520127601846044E-5</v>
      </c>
    </row>
    <row r="153" spans="2:11">
      <c r="B153" s="86" t="s">
        <v>2531</v>
      </c>
      <c r="C153" s="87" t="s">
        <v>2532</v>
      </c>
      <c r="D153" s="88" t="s">
        <v>677</v>
      </c>
      <c r="E153" s="88" t="s">
        <v>128</v>
      </c>
      <c r="F153" s="101">
        <v>44900</v>
      </c>
      <c r="G153" s="90">
        <v>324965.99604</v>
      </c>
      <c r="H153" s="102">
        <v>-4.1977779999999996</v>
      </c>
      <c r="I153" s="90">
        <v>-13.641352558000003</v>
      </c>
      <c r="J153" s="91">
        <f t="shared" si="2"/>
        <v>1.2789926478604791E-3</v>
      </c>
      <c r="K153" s="91">
        <f>I153/'סכום נכסי הקרן'!$C$42</f>
        <v>-1.7124098049948769E-5</v>
      </c>
    </row>
    <row r="154" spans="2:11">
      <c r="B154" s="86" t="s">
        <v>2531</v>
      </c>
      <c r="C154" s="87" t="s">
        <v>2533</v>
      </c>
      <c r="D154" s="88" t="s">
        <v>677</v>
      </c>
      <c r="E154" s="88" t="s">
        <v>128</v>
      </c>
      <c r="F154" s="101">
        <v>44900</v>
      </c>
      <c r="G154" s="90">
        <v>1301603.7167839999</v>
      </c>
      <c r="H154" s="102">
        <v>-4.1977779999999996</v>
      </c>
      <c r="I154" s="90">
        <v>-54.638440363000001</v>
      </c>
      <c r="J154" s="91">
        <f t="shared" si="2"/>
        <v>5.1228177864120726E-3</v>
      </c>
      <c r="K154" s="91">
        <f>I154/'סכום נכסי הקרן'!$C$42</f>
        <v>-6.8588067502410943E-5</v>
      </c>
    </row>
    <row r="155" spans="2:11">
      <c r="B155" s="86" t="s">
        <v>2534</v>
      </c>
      <c r="C155" s="87" t="s">
        <v>2535</v>
      </c>
      <c r="D155" s="88" t="s">
        <v>677</v>
      </c>
      <c r="E155" s="88" t="s">
        <v>128</v>
      </c>
      <c r="F155" s="101">
        <v>44900</v>
      </c>
      <c r="G155" s="90">
        <v>390192.28502399998</v>
      </c>
      <c r="H155" s="102">
        <v>-4.1355339999999998</v>
      </c>
      <c r="I155" s="90">
        <v>-16.136533286999999</v>
      </c>
      <c r="J155" s="91">
        <f t="shared" si="2"/>
        <v>1.5129370308610188E-3</v>
      </c>
      <c r="K155" s="91">
        <f>I155/'סכום נכסי הקרן'!$C$42</f>
        <v>-2.0256318207302654E-5</v>
      </c>
    </row>
    <row r="156" spans="2:11">
      <c r="B156" s="86" t="s">
        <v>2536</v>
      </c>
      <c r="C156" s="87" t="s">
        <v>2537</v>
      </c>
      <c r="D156" s="88" t="s">
        <v>677</v>
      </c>
      <c r="E156" s="88" t="s">
        <v>128</v>
      </c>
      <c r="F156" s="101">
        <v>44881</v>
      </c>
      <c r="G156" s="90">
        <v>380192.08616200002</v>
      </c>
      <c r="H156" s="102">
        <v>-3.9831859999999999</v>
      </c>
      <c r="I156" s="90">
        <v>-15.143759092999998</v>
      </c>
      <c r="J156" s="91">
        <f t="shared" si="2"/>
        <v>1.4198560193034832E-3</v>
      </c>
      <c r="K156" s="91">
        <f>I156/'סכום נכסי הקרן'!$C$42</f>
        <v>-1.9010080888295383E-5</v>
      </c>
    </row>
    <row r="157" spans="2:11">
      <c r="B157" s="86" t="s">
        <v>2538</v>
      </c>
      <c r="C157" s="87" t="s">
        <v>2539</v>
      </c>
      <c r="D157" s="88" t="s">
        <v>677</v>
      </c>
      <c r="E157" s="88" t="s">
        <v>128</v>
      </c>
      <c r="F157" s="101">
        <v>44881</v>
      </c>
      <c r="G157" s="90">
        <v>1469121.1537949999</v>
      </c>
      <c r="H157" s="102">
        <v>-3.794492</v>
      </c>
      <c r="I157" s="90">
        <v>-55.745677825999998</v>
      </c>
      <c r="J157" s="91">
        <f t="shared" si="2"/>
        <v>5.2266307014871387E-3</v>
      </c>
      <c r="K157" s="91">
        <f>I157/'סכום נכסי הקרן'!$C$42</f>
        <v>-6.9977991470754466E-5</v>
      </c>
    </row>
    <row r="158" spans="2:11">
      <c r="B158" s="86" t="s">
        <v>2540</v>
      </c>
      <c r="C158" s="87" t="s">
        <v>2541</v>
      </c>
      <c r="D158" s="88" t="s">
        <v>677</v>
      </c>
      <c r="E158" s="88" t="s">
        <v>128</v>
      </c>
      <c r="F158" s="101">
        <v>44889</v>
      </c>
      <c r="G158" s="90">
        <v>1200088.6106</v>
      </c>
      <c r="H158" s="102">
        <v>-3.4711129999999999</v>
      </c>
      <c r="I158" s="90">
        <v>-41.656428890000001</v>
      </c>
      <c r="J158" s="91">
        <f t="shared" si="2"/>
        <v>3.9056439645486396E-3</v>
      </c>
      <c r="K158" s="91">
        <f>I158/'סכום נכסי הקרן'!$C$42</f>
        <v>-5.2291645545422495E-5</v>
      </c>
    </row>
    <row r="159" spans="2:11">
      <c r="B159" s="86" t="s">
        <v>2542</v>
      </c>
      <c r="C159" s="87" t="s">
        <v>2543</v>
      </c>
      <c r="D159" s="88" t="s">
        <v>677</v>
      </c>
      <c r="E159" s="88" t="s">
        <v>128</v>
      </c>
      <c r="F159" s="101">
        <v>44889</v>
      </c>
      <c r="G159" s="90">
        <v>708637.12798400002</v>
      </c>
      <c r="H159" s="102">
        <v>-3.4680420000000001</v>
      </c>
      <c r="I159" s="90">
        <v>-24.575836708000001</v>
      </c>
      <c r="J159" s="91">
        <f t="shared" si="2"/>
        <v>2.3041933951130178E-3</v>
      </c>
      <c r="K159" s="91">
        <f>I159/'סכום נכסי הקרן'!$C$42</f>
        <v>-3.0850242720288039E-5</v>
      </c>
    </row>
    <row r="160" spans="2:11">
      <c r="B160" s="86" t="s">
        <v>2544</v>
      </c>
      <c r="C160" s="87" t="s">
        <v>2545</v>
      </c>
      <c r="D160" s="88" t="s">
        <v>677</v>
      </c>
      <c r="E160" s="88" t="s">
        <v>128</v>
      </c>
      <c r="F160" s="101">
        <v>44889</v>
      </c>
      <c r="G160" s="90">
        <v>381869.03760600003</v>
      </c>
      <c r="H160" s="102">
        <v>-3.4649719999999999</v>
      </c>
      <c r="I160" s="90">
        <v>-13.231656777000001</v>
      </c>
      <c r="J160" s="91">
        <f t="shared" si="2"/>
        <v>1.2405801891595888E-3</v>
      </c>
      <c r="K160" s="91">
        <f>I160/'סכום נכסי הקרן'!$C$42</f>
        <v>-1.6609803686932691E-5</v>
      </c>
    </row>
    <row r="161" spans="2:11">
      <c r="B161" s="86" t="s">
        <v>2546</v>
      </c>
      <c r="C161" s="87" t="s">
        <v>2547</v>
      </c>
      <c r="D161" s="88" t="s">
        <v>677</v>
      </c>
      <c r="E161" s="88" t="s">
        <v>128</v>
      </c>
      <c r="F161" s="101">
        <v>44901</v>
      </c>
      <c r="G161" s="90">
        <v>872895.312256</v>
      </c>
      <c r="H161" s="102">
        <v>-3.4059900000000001</v>
      </c>
      <c r="I161" s="90">
        <v>-29.730730422999997</v>
      </c>
      <c r="J161" s="91">
        <f t="shared" si="2"/>
        <v>2.7875084574541542E-3</v>
      </c>
      <c r="K161" s="91">
        <f>I161/'סכום נכסי הקרן'!$C$42</f>
        <v>-3.7321221682044782E-5</v>
      </c>
    </row>
    <row r="162" spans="2:11">
      <c r="B162" s="86" t="s">
        <v>2548</v>
      </c>
      <c r="C162" s="87" t="s">
        <v>2549</v>
      </c>
      <c r="D162" s="88" t="s">
        <v>677</v>
      </c>
      <c r="E162" s="88" t="s">
        <v>128</v>
      </c>
      <c r="F162" s="101">
        <v>44889</v>
      </c>
      <c r="G162" s="90">
        <v>436823.189656</v>
      </c>
      <c r="H162" s="102">
        <v>-3.3698899999999998</v>
      </c>
      <c r="I162" s="90">
        <v>-14.720461067000002</v>
      </c>
      <c r="J162" s="91">
        <f t="shared" si="2"/>
        <v>1.3801682346204062E-3</v>
      </c>
      <c r="K162" s="91">
        <f>I162/'סכום נכסי הקרן'!$C$42</f>
        <v>-1.8478711519257068E-5</v>
      </c>
    </row>
    <row r="163" spans="2:11">
      <c r="B163" s="86" t="s">
        <v>2550</v>
      </c>
      <c r="C163" s="87" t="s">
        <v>2551</v>
      </c>
      <c r="D163" s="88" t="s">
        <v>677</v>
      </c>
      <c r="E163" s="88" t="s">
        <v>128</v>
      </c>
      <c r="F163" s="101">
        <v>44889</v>
      </c>
      <c r="G163" s="90">
        <v>1367824.2219750001</v>
      </c>
      <c r="H163" s="102">
        <v>-3.1619329999999999</v>
      </c>
      <c r="I163" s="90">
        <v>-43.249686535999999</v>
      </c>
      <c r="J163" s="91">
        <f t="shared" si="2"/>
        <v>4.0550253991767215E-3</v>
      </c>
      <c r="K163" s="91">
        <f>I163/'סכום נכסי הקרן'!$C$42</f>
        <v>-5.4291674503909769E-5</v>
      </c>
    </row>
    <row r="164" spans="2:11">
      <c r="B164" s="86" t="s">
        <v>2552</v>
      </c>
      <c r="C164" s="87" t="s">
        <v>2553</v>
      </c>
      <c r="D164" s="88" t="s">
        <v>677</v>
      </c>
      <c r="E164" s="88" t="s">
        <v>128</v>
      </c>
      <c r="F164" s="101">
        <v>44907</v>
      </c>
      <c r="G164" s="90">
        <v>274414.65087000001</v>
      </c>
      <c r="H164" s="102">
        <v>-2.7833130000000001</v>
      </c>
      <c r="I164" s="90">
        <v>-7.6378177949999992</v>
      </c>
      <c r="J164" s="91">
        <f t="shared" si="2"/>
        <v>7.1611028041160404E-4</v>
      </c>
      <c r="K164" s="91">
        <f>I164/'סכום נכסי הקרן'!$C$42</f>
        <v>-9.5878132504185557E-6</v>
      </c>
    </row>
    <row r="165" spans="2:11">
      <c r="B165" s="86" t="s">
        <v>2554</v>
      </c>
      <c r="C165" s="87" t="s">
        <v>2555</v>
      </c>
      <c r="D165" s="88" t="s">
        <v>677</v>
      </c>
      <c r="E165" s="88" t="s">
        <v>128</v>
      </c>
      <c r="F165" s="101">
        <v>44882</v>
      </c>
      <c r="G165" s="90">
        <v>878308.17483199993</v>
      </c>
      <c r="H165" s="102">
        <v>-2.8747799999999999</v>
      </c>
      <c r="I165" s="90">
        <v>-25.249428489000003</v>
      </c>
      <c r="J165" s="91">
        <f t="shared" si="2"/>
        <v>2.367348344880298E-3</v>
      </c>
      <c r="K165" s="91">
        <f>I165/'סכום נכסי הקרן'!$C$42</f>
        <v>-3.169580782495349E-5</v>
      </c>
    </row>
    <row r="166" spans="2:11">
      <c r="B166" s="86" t="s">
        <v>2556</v>
      </c>
      <c r="C166" s="87" t="s">
        <v>2557</v>
      </c>
      <c r="D166" s="88" t="s">
        <v>677</v>
      </c>
      <c r="E166" s="88" t="s">
        <v>128</v>
      </c>
      <c r="F166" s="101">
        <v>44889</v>
      </c>
      <c r="G166" s="90">
        <v>549055.91680000001</v>
      </c>
      <c r="H166" s="102">
        <v>-3.345675</v>
      </c>
      <c r="I166" s="90">
        <v>-18.369627191999999</v>
      </c>
      <c r="J166" s="91">
        <f t="shared" si="2"/>
        <v>1.7223085484091138E-3</v>
      </c>
      <c r="K166" s="91">
        <f>I166/'סכום נכסי הקרן'!$C$42</f>
        <v>-2.3059538695987788E-5</v>
      </c>
    </row>
    <row r="167" spans="2:11">
      <c r="B167" s="86" t="s">
        <v>2558</v>
      </c>
      <c r="C167" s="87" t="s">
        <v>2559</v>
      </c>
      <c r="D167" s="88" t="s">
        <v>677</v>
      </c>
      <c r="E167" s="88" t="s">
        <v>128</v>
      </c>
      <c r="F167" s="101">
        <v>44903</v>
      </c>
      <c r="G167" s="90">
        <v>1098435.5693999999</v>
      </c>
      <c r="H167" s="102">
        <v>-2.6642939999999999</v>
      </c>
      <c r="I167" s="90">
        <v>-29.265554452</v>
      </c>
      <c r="J167" s="91">
        <f t="shared" si="2"/>
        <v>2.743894259790049E-3</v>
      </c>
      <c r="K167" s="91">
        <f>I167/'סכום נכסי הקרן'!$C$42</f>
        <v>-3.6737282596531405E-5</v>
      </c>
    </row>
    <row r="168" spans="2:11">
      <c r="B168" s="86" t="s">
        <v>2560</v>
      </c>
      <c r="C168" s="87" t="s">
        <v>2561</v>
      </c>
      <c r="D168" s="88" t="s">
        <v>677</v>
      </c>
      <c r="E168" s="88" t="s">
        <v>128</v>
      </c>
      <c r="F168" s="101">
        <v>44907</v>
      </c>
      <c r="G168" s="90">
        <v>109862.981088</v>
      </c>
      <c r="H168" s="102">
        <v>-2.69245</v>
      </c>
      <c r="I168" s="90">
        <v>-2.9580063779999999</v>
      </c>
      <c r="J168" s="91">
        <f t="shared" si="2"/>
        <v>2.7733821801766265E-4</v>
      </c>
      <c r="K168" s="91">
        <f>I168/'סכום נכסי הקרן'!$C$42</f>
        <v>-3.7132088650212429E-6</v>
      </c>
    </row>
    <row r="169" spans="2:11">
      <c r="B169" s="86" t="s">
        <v>2560</v>
      </c>
      <c r="C169" s="87" t="s">
        <v>2562</v>
      </c>
      <c r="D169" s="88" t="s">
        <v>677</v>
      </c>
      <c r="E169" s="88" t="s">
        <v>128</v>
      </c>
      <c r="F169" s="101">
        <v>44907</v>
      </c>
      <c r="G169" s="90">
        <v>395954.76177600003</v>
      </c>
      <c r="H169" s="102">
        <v>-2.69245</v>
      </c>
      <c r="I169" s="90">
        <v>-10.660885944000002</v>
      </c>
      <c r="J169" s="91">
        <f t="shared" si="2"/>
        <v>9.9954859198025307E-4</v>
      </c>
      <c r="K169" s="91">
        <f>I169/'סכום נכסי הקרן'!$C$42</f>
        <v>-1.3382694672553938E-5</v>
      </c>
    </row>
    <row r="170" spans="2:11">
      <c r="B170" s="86" t="s">
        <v>2563</v>
      </c>
      <c r="C170" s="87" t="s">
        <v>2564</v>
      </c>
      <c r="D170" s="88" t="s">
        <v>677</v>
      </c>
      <c r="E170" s="88" t="s">
        <v>128</v>
      </c>
      <c r="F170" s="101">
        <v>44896</v>
      </c>
      <c r="G170" s="90">
        <v>722583.40777199995</v>
      </c>
      <c r="H170" s="102">
        <v>-3.3340960000000002</v>
      </c>
      <c r="I170" s="90">
        <v>-24.091627656</v>
      </c>
      <c r="J170" s="91">
        <f t="shared" si="2"/>
        <v>2.2587946844717989E-3</v>
      </c>
      <c r="K170" s="91">
        <f>I170/'סכום נכסי הקרן'!$C$42</f>
        <v>-3.0242411257251909E-5</v>
      </c>
    </row>
    <row r="171" spans="2:11">
      <c r="B171" s="86" t="s">
        <v>2563</v>
      </c>
      <c r="C171" s="87" t="s">
        <v>2565</v>
      </c>
      <c r="D171" s="88" t="s">
        <v>677</v>
      </c>
      <c r="E171" s="88" t="s">
        <v>128</v>
      </c>
      <c r="F171" s="101">
        <v>44896</v>
      </c>
      <c r="G171" s="90">
        <v>560367.24565199995</v>
      </c>
      <c r="H171" s="102">
        <v>-3.3340960000000002</v>
      </c>
      <c r="I171" s="90">
        <v>-18.683184350000001</v>
      </c>
      <c r="J171" s="91">
        <f t="shared" si="2"/>
        <v>1.7517071947721417E-3</v>
      </c>
      <c r="K171" s="91">
        <f>I171/'סכום נכסי הקרן'!$C$42</f>
        <v>-2.3453149483116549E-5</v>
      </c>
    </row>
    <row r="172" spans="2:11">
      <c r="B172" s="86" t="s">
        <v>2566</v>
      </c>
      <c r="C172" s="87" t="s">
        <v>2567</v>
      </c>
      <c r="D172" s="88" t="s">
        <v>677</v>
      </c>
      <c r="E172" s="88" t="s">
        <v>128</v>
      </c>
      <c r="F172" s="101">
        <v>44896</v>
      </c>
      <c r="G172" s="90">
        <v>944933.00247199996</v>
      </c>
      <c r="H172" s="102">
        <v>-3.3340960000000002</v>
      </c>
      <c r="I172" s="90">
        <v>-31.504977554</v>
      </c>
      <c r="J172" s="91">
        <f t="shared" si="2"/>
        <v>2.9538591933059113E-3</v>
      </c>
      <c r="K172" s="91">
        <f>I172/'סכום נכסי הקרן'!$C$42</f>
        <v>-3.9548448176404871E-5</v>
      </c>
    </row>
    <row r="173" spans="2:11">
      <c r="B173" s="86" t="s">
        <v>2568</v>
      </c>
      <c r="C173" s="87" t="s">
        <v>2569</v>
      </c>
      <c r="D173" s="88" t="s">
        <v>677</v>
      </c>
      <c r="E173" s="88" t="s">
        <v>128</v>
      </c>
      <c r="F173" s="101">
        <v>44908</v>
      </c>
      <c r="G173" s="90">
        <v>659255.58311999997</v>
      </c>
      <c r="H173" s="102">
        <v>-3.5688140000000002</v>
      </c>
      <c r="I173" s="90">
        <v>-23.527607263</v>
      </c>
      <c r="J173" s="91">
        <f t="shared" si="2"/>
        <v>2.2059129828353053E-3</v>
      </c>
      <c r="K173" s="91">
        <f>I173/'סכום נכסי הקרן'!$C$42</f>
        <v>-2.9534391984907948E-5</v>
      </c>
    </row>
    <row r="174" spans="2:11">
      <c r="B174" s="86" t="s">
        <v>2570</v>
      </c>
      <c r="C174" s="87" t="s">
        <v>2571</v>
      </c>
      <c r="D174" s="88" t="s">
        <v>677</v>
      </c>
      <c r="E174" s="88" t="s">
        <v>128</v>
      </c>
      <c r="F174" s="101">
        <v>44889</v>
      </c>
      <c r="G174" s="90">
        <v>549444.39975999994</v>
      </c>
      <c r="H174" s="102">
        <v>-3.272605</v>
      </c>
      <c r="I174" s="90">
        <v>-17.981144231999998</v>
      </c>
      <c r="J174" s="91">
        <f t="shared" si="2"/>
        <v>1.6858849718211976E-3</v>
      </c>
      <c r="K174" s="91">
        <f>I174/'סכום נכסי הקרן'!$C$42</f>
        <v>-2.2571872955403067E-5</v>
      </c>
    </row>
    <row r="175" spans="2:11">
      <c r="B175" s="86" t="s">
        <v>2572</v>
      </c>
      <c r="C175" s="87" t="s">
        <v>2573</v>
      </c>
      <c r="D175" s="88" t="s">
        <v>677</v>
      </c>
      <c r="E175" s="88" t="s">
        <v>128</v>
      </c>
      <c r="F175" s="101">
        <v>44894</v>
      </c>
      <c r="G175" s="90">
        <v>439633.21640000003</v>
      </c>
      <c r="H175" s="102">
        <v>-2.7015340000000001</v>
      </c>
      <c r="I175" s="90">
        <v>-11.876841295</v>
      </c>
      <c r="J175" s="91">
        <f t="shared" si="2"/>
        <v>1.1135547323129838E-3</v>
      </c>
      <c r="K175" s="91">
        <f>I175/'סכום נכסי הקרן'!$C$42</f>
        <v>-1.4909093067900201E-5</v>
      </c>
    </row>
    <row r="176" spans="2:11">
      <c r="B176" s="86" t="s">
        <v>2574</v>
      </c>
      <c r="C176" s="87" t="s">
        <v>2575</v>
      </c>
      <c r="D176" s="88" t="s">
        <v>677</v>
      </c>
      <c r="E176" s="88" t="s">
        <v>128</v>
      </c>
      <c r="F176" s="101">
        <v>44903</v>
      </c>
      <c r="G176" s="90">
        <v>549622.45444999996</v>
      </c>
      <c r="H176" s="102">
        <v>-2.5887060000000002</v>
      </c>
      <c r="I176" s="90">
        <v>-14.228107476</v>
      </c>
      <c r="J176" s="91">
        <f t="shared" si="2"/>
        <v>1.334005904282612E-3</v>
      </c>
      <c r="K176" s="91">
        <f>I176/'סכום נכסי הקרן'!$C$42</f>
        <v>-1.786065615182329E-5</v>
      </c>
    </row>
    <row r="177" spans="2:11">
      <c r="B177" s="86" t="s">
        <v>2576</v>
      </c>
      <c r="C177" s="87" t="s">
        <v>2577</v>
      </c>
      <c r="D177" s="88" t="s">
        <v>677</v>
      </c>
      <c r="E177" s="88" t="s">
        <v>128</v>
      </c>
      <c r="F177" s="101">
        <v>44902</v>
      </c>
      <c r="G177" s="90">
        <v>241869.490896</v>
      </c>
      <c r="H177" s="102">
        <v>-2.626487</v>
      </c>
      <c r="I177" s="90">
        <v>-6.3526708410000001</v>
      </c>
      <c r="J177" s="91">
        <f t="shared" si="2"/>
        <v>5.9561683970639034E-4</v>
      </c>
      <c r="K177" s="91">
        <f>I177/'סכום נכסי הקרן'!$C$42</f>
        <v>-7.9745580870965778E-6</v>
      </c>
    </row>
    <row r="178" spans="2:11">
      <c r="B178" s="86" t="s">
        <v>2576</v>
      </c>
      <c r="C178" s="87" t="s">
        <v>2578</v>
      </c>
      <c r="D178" s="88" t="s">
        <v>677</v>
      </c>
      <c r="E178" s="88" t="s">
        <v>128</v>
      </c>
      <c r="F178" s="101">
        <v>44902</v>
      </c>
      <c r="G178" s="90">
        <v>428361.93119999999</v>
      </c>
      <c r="H178" s="102">
        <v>-2.626487</v>
      </c>
      <c r="I178" s="90">
        <v>-11.250870623000001</v>
      </c>
      <c r="J178" s="91">
        <f t="shared" si="2"/>
        <v>1.0548646659240199E-3</v>
      </c>
      <c r="K178" s="91">
        <f>I178/'סכום נכסי הקרן'!$C$42</f>
        <v>-1.4123307119025651E-5</v>
      </c>
    </row>
    <row r="179" spans="2:11">
      <c r="B179" s="86" t="s">
        <v>2579</v>
      </c>
      <c r="C179" s="87" t="s">
        <v>2580</v>
      </c>
      <c r="D179" s="88" t="s">
        <v>677</v>
      </c>
      <c r="E179" s="88" t="s">
        <v>128</v>
      </c>
      <c r="F179" s="101">
        <v>44894</v>
      </c>
      <c r="G179" s="90">
        <v>714293.44047999987</v>
      </c>
      <c r="H179" s="102">
        <v>-2.6410680000000002</v>
      </c>
      <c r="I179" s="90">
        <v>-18.864976122000002</v>
      </c>
      <c r="J179" s="91">
        <f t="shared" si="2"/>
        <v>1.7687517172152753E-3</v>
      </c>
      <c r="K179" s="91">
        <f>I179/'סכום נכסי הקרן'!$C$42</f>
        <v>-2.3681354136223055E-5</v>
      </c>
    </row>
    <row r="180" spans="2:11">
      <c r="B180" s="86" t="s">
        <v>2581</v>
      </c>
      <c r="C180" s="87" t="s">
        <v>2582</v>
      </c>
      <c r="D180" s="88" t="s">
        <v>677</v>
      </c>
      <c r="E180" s="88" t="s">
        <v>128</v>
      </c>
      <c r="F180" s="101">
        <v>44902</v>
      </c>
      <c r="G180" s="90">
        <v>549865.25630000001</v>
      </c>
      <c r="H180" s="102">
        <v>-2.596276</v>
      </c>
      <c r="I180" s="90">
        <v>-14.276020374</v>
      </c>
      <c r="J180" s="91">
        <f t="shared" si="2"/>
        <v>1.3384981453576183E-3</v>
      </c>
      <c r="K180" s="91">
        <f>I180/'סכום נכסי הקרן'!$C$42</f>
        <v>-1.7920801592659947E-5</v>
      </c>
    </row>
    <row r="181" spans="2:11">
      <c r="B181" s="86" t="s">
        <v>2583</v>
      </c>
      <c r="C181" s="87" t="s">
        <v>2584</v>
      </c>
      <c r="D181" s="88" t="s">
        <v>677</v>
      </c>
      <c r="E181" s="88" t="s">
        <v>128</v>
      </c>
      <c r="F181" s="101">
        <v>44894</v>
      </c>
      <c r="G181" s="90">
        <v>1375067.8104999999</v>
      </c>
      <c r="H181" s="102">
        <v>-2.610862</v>
      </c>
      <c r="I181" s="90">
        <v>-35.901119815000001</v>
      </c>
      <c r="J181" s="91">
        <f t="shared" si="2"/>
        <v>3.36603486334021E-3</v>
      </c>
      <c r="K181" s="91">
        <f>I181/'סכום נכסי הקרן'!$C$42</f>
        <v>-4.5066960420613337E-5</v>
      </c>
    </row>
    <row r="182" spans="2:11">
      <c r="B182" s="86" t="s">
        <v>2585</v>
      </c>
      <c r="C182" s="87" t="s">
        <v>2586</v>
      </c>
      <c r="D182" s="88" t="s">
        <v>677</v>
      </c>
      <c r="E182" s="88" t="s">
        <v>128</v>
      </c>
      <c r="F182" s="101">
        <v>44882</v>
      </c>
      <c r="G182" s="90">
        <v>440280.68800000002</v>
      </c>
      <c r="H182" s="102">
        <v>-2.611542</v>
      </c>
      <c r="I182" s="90">
        <v>-11.498113661</v>
      </c>
      <c r="J182" s="91">
        <f t="shared" si="2"/>
        <v>1.0780458003820717E-3</v>
      </c>
      <c r="K182" s="91">
        <f>I182/'סכום נכסי הקרן'!$C$42</f>
        <v>-1.4433673265408712E-5</v>
      </c>
    </row>
    <row r="183" spans="2:11">
      <c r="B183" s="86" t="s">
        <v>2587</v>
      </c>
      <c r="C183" s="87" t="s">
        <v>2588</v>
      </c>
      <c r="D183" s="88" t="s">
        <v>677</v>
      </c>
      <c r="E183" s="88" t="s">
        <v>128</v>
      </c>
      <c r="F183" s="101">
        <v>44882</v>
      </c>
      <c r="G183" s="90">
        <v>660421.03200000001</v>
      </c>
      <c r="H183" s="102">
        <v>-2.611542</v>
      </c>
      <c r="I183" s="90">
        <v>-17.247170491000002</v>
      </c>
      <c r="J183" s="91">
        <f t="shared" si="2"/>
        <v>1.6170687005262288E-3</v>
      </c>
      <c r="K183" s="91">
        <f>I183/'סכום נכסי הקרן'!$C$42</f>
        <v>-2.1650509897485418E-5</v>
      </c>
    </row>
    <row r="184" spans="2:11">
      <c r="B184" s="86" t="s">
        <v>2589</v>
      </c>
      <c r="C184" s="87" t="s">
        <v>2590</v>
      </c>
      <c r="D184" s="88" t="s">
        <v>677</v>
      </c>
      <c r="E184" s="88" t="s">
        <v>128</v>
      </c>
      <c r="F184" s="101">
        <v>44901</v>
      </c>
      <c r="G184" s="90">
        <v>716508.25935000007</v>
      </c>
      <c r="H184" s="102">
        <v>-3.2762699999999998</v>
      </c>
      <c r="I184" s="90">
        <v>-23.474746516</v>
      </c>
      <c r="J184" s="91">
        <f t="shared" si="2"/>
        <v>2.2009568388982612E-3</v>
      </c>
      <c r="K184" s="91">
        <f>I184/'סכום נכסי הקרן'!$C$42</f>
        <v>-2.9468035469982254E-5</v>
      </c>
    </row>
    <row r="185" spans="2:11">
      <c r="B185" s="86" t="s">
        <v>2591</v>
      </c>
      <c r="C185" s="87" t="s">
        <v>2592</v>
      </c>
      <c r="D185" s="88" t="s">
        <v>677</v>
      </c>
      <c r="E185" s="88" t="s">
        <v>128</v>
      </c>
      <c r="F185" s="101">
        <v>44901</v>
      </c>
      <c r="G185" s="90">
        <v>661780.72236000001</v>
      </c>
      <c r="H185" s="102">
        <v>-3.2156440000000002</v>
      </c>
      <c r="I185" s="90">
        <v>-21.280513824</v>
      </c>
      <c r="J185" s="91">
        <f t="shared" si="2"/>
        <v>1.9952288900874022E-3</v>
      </c>
      <c r="K185" s="91">
        <f>I185/'סכום נכסי הקרן'!$C$42</f>
        <v>-2.6713597770168132E-5</v>
      </c>
    </row>
    <row r="186" spans="2:11">
      <c r="B186" s="86" t="s">
        <v>2593</v>
      </c>
      <c r="C186" s="87" t="s">
        <v>2594</v>
      </c>
      <c r="D186" s="88" t="s">
        <v>677</v>
      </c>
      <c r="E186" s="88" t="s">
        <v>128</v>
      </c>
      <c r="F186" s="101">
        <v>44895</v>
      </c>
      <c r="G186" s="90">
        <v>486117.79244999995</v>
      </c>
      <c r="H186" s="102">
        <v>-2.7748810000000002</v>
      </c>
      <c r="I186" s="90">
        <v>-13.489190710000001</v>
      </c>
      <c r="J186" s="91">
        <f t="shared" si="2"/>
        <v>1.2647261824165715E-3</v>
      </c>
      <c r="K186" s="91">
        <f>I186/'סכום נכסי הקרן'!$C$42</f>
        <v>-1.6933088075422059E-5</v>
      </c>
    </row>
    <row r="187" spans="2:11">
      <c r="B187" s="86" t="s">
        <v>2595</v>
      </c>
      <c r="C187" s="87" t="s">
        <v>2596</v>
      </c>
      <c r="D187" s="88" t="s">
        <v>677</v>
      </c>
      <c r="E187" s="88" t="s">
        <v>128</v>
      </c>
      <c r="F187" s="101">
        <v>44886</v>
      </c>
      <c r="G187" s="90">
        <v>1337646.5419060001</v>
      </c>
      <c r="H187" s="102">
        <v>-2.1592190000000002</v>
      </c>
      <c r="I187" s="90">
        <v>-28.882714206999999</v>
      </c>
      <c r="J187" s="91">
        <f t="shared" si="2"/>
        <v>2.7079997356526352E-3</v>
      </c>
      <c r="K187" s="91">
        <f>I187/'סכום נכסי הקרן'!$C$42</f>
        <v>-3.6256700200836216E-5</v>
      </c>
    </row>
    <row r="188" spans="2:11">
      <c r="B188" s="86" t="s">
        <v>2597</v>
      </c>
      <c r="C188" s="87" t="s">
        <v>2598</v>
      </c>
      <c r="D188" s="88" t="s">
        <v>677</v>
      </c>
      <c r="E188" s="88" t="s">
        <v>128</v>
      </c>
      <c r="F188" s="101">
        <v>44895</v>
      </c>
      <c r="G188" s="90">
        <v>331667.32709999999</v>
      </c>
      <c r="H188" s="102">
        <v>-2.7056619999999998</v>
      </c>
      <c r="I188" s="90">
        <v>-8.9737977779999998</v>
      </c>
      <c r="J188" s="91">
        <f t="shared" si="2"/>
        <v>8.413697492715077E-4</v>
      </c>
      <c r="K188" s="91">
        <f>I188/'סכום נכסי הקרן'!$C$42</f>
        <v>-1.1264879518179839E-5</v>
      </c>
    </row>
    <row r="189" spans="2:11">
      <c r="B189" s="86" t="s">
        <v>2599</v>
      </c>
      <c r="C189" s="87" t="s">
        <v>2600</v>
      </c>
      <c r="D189" s="88" t="s">
        <v>677</v>
      </c>
      <c r="E189" s="88" t="s">
        <v>128</v>
      </c>
      <c r="F189" s="101">
        <v>44895</v>
      </c>
      <c r="G189" s="90">
        <v>161534.45175000001</v>
      </c>
      <c r="H189" s="102">
        <v>-2.7056619999999998</v>
      </c>
      <c r="I189" s="90">
        <v>-4.3705767519999998</v>
      </c>
      <c r="J189" s="91">
        <f t="shared" si="2"/>
        <v>4.0977868645728253E-4</v>
      </c>
      <c r="K189" s="91">
        <f>I189/'סכום נכסי הקרן'!$C$42</f>
        <v>-5.486419658011349E-6</v>
      </c>
    </row>
    <row r="190" spans="2:11">
      <c r="B190" s="86" t="s">
        <v>2601</v>
      </c>
      <c r="C190" s="87" t="s">
        <v>2602</v>
      </c>
      <c r="D190" s="88" t="s">
        <v>677</v>
      </c>
      <c r="E190" s="88" t="s">
        <v>128</v>
      </c>
      <c r="F190" s="101">
        <v>44887</v>
      </c>
      <c r="G190" s="90">
        <v>221370.54003999999</v>
      </c>
      <c r="H190" s="102">
        <v>-2.0261360000000002</v>
      </c>
      <c r="I190" s="90">
        <v>-4.4852677620000003</v>
      </c>
      <c r="J190" s="91">
        <f t="shared" si="2"/>
        <v>4.2053194262759293E-4</v>
      </c>
      <c r="K190" s="91">
        <f>I190/'סכום נכסי הקרן'!$C$42</f>
        <v>-5.6303921924310305E-6</v>
      </c>
    </row>
    <row r="191" spans="2:11">
      <c r="B191" s="86" t="s">
        <v>2601</v>
      </c>
      <c r="C191" s="87" t="s">
        <v>2603</v>
      </c>
      <c r="D191" s="88" t="s">
        <v>677</v>
      </c>
      <c r="E191" s="88" t="s">
        <v>128</v>
      </c>
      <c r="F191" s="101">
        <v>44887</v>
      </c>
      <c r="G191" s="90">
        <v>914704.90020000015</v>
      </c>
      <c r="H191" s="102">
        <v>-2.0261360000000002</v>
      </c>
      <c r="I191" s="90">
        <v>-18.533163447</v>
      </c>
      <c r="J191" s="91">
        <f t="shared" si="2"/>
        <v>1.7376414611033886E-3</v>
      </c>
      <c r="K191" s="91">
        <f>I191/'סכום נכסי הקרן'!$C$42</f>
        <v>-2.3264827053827285E-5</v>
      </c>
    </row>
    <row r="192" spans="2:11">
      <c r="B192" s="86" t="s">
        <v>2604</v>
      </c>
      <c r="C192" s="87" t="s">
        <v>2605</v>
      </c>
      <c r="D192" s="88" t="s">
        <v>677</v>
      </c>
      <c r="E192" s="88" t="s">
        <v>128</v>
      </c>
      <c r="F192" s="101">
        <v>44886</v>
      </c>
      <c r="G192" s="90">
        <v>269618.26500000001</v>
      </c>
      <c r="H192" s="102">
        <v>-2.003889</v>
      </c>
      <c r="I192" s="90">
        <v>-5.4028504549999994</v>
      </c>
      <c r="J192" s="91">
        <f t="shared" si="2"/>
        <v>5.0656311242261215E-4</v>
      </c>
      <c r="K192" s="91">
        <f>I192/'סכום נכסי הקרן'!$C$42</f>
        <v>-6.782241023920488E-6</v>
      </c>
    </row>
    <row r="193" spans="2:11">
      <c r="B193" s="86" t="s">
        <v>2606</v>
      </c>
      <c r="C193" s="87" t="s">
        <v>2607</v>
      </c>
      <c r="D193" s="88" t="s">
        <v>677</v>
      </c>
      <c r="E193" s="88" t="s">
        <v>128</v>
      </c>
      <c r="F193" s="101">
        <v>44887</v>
      </c>
      <c r="G193" s="90">
        <v>553831.01985000004</v>
      </c>
      <c r="H193" s="102">
        <v>-2.1310150000000001</v>
      </c>
      <c r="I193" s="90">
        <v>-11.802220290999999</v>
      </c>
      <c r="J193" s="91">
        <f t="shared" si="2"/>
        <v>1.1065583794890113E-3</v>
      </c>
      <c r="K193" s="91">
        <f>I193/'סכום נכסי הקרן'!$C$42</f>
        <v>-1.4815420729790865E-5</v>
      </c>
    </row>
    <row r="194" spans="2:11">
      <c r="B194" s="86" t="s">
        <v>2608</v>
      </c>
      <c r="C194" s="87" t="s">
        <v>2609</v>
      </c>
      <c r="D194" s="88" t="s">
        <v>677</v>
      </c>
      <c r="E194" s="88" t="s">
        <v>128</v>
      </c>
      <c r="F194" s="101">
        <v>44888</v>
      </c>
      <c r="G194" s="90">
        <v>553911.95380000002</v>
      </c>
      <c r="H194" s="102">
        <v>-2.5793370000000002</v>
      </c>
      <c r="I194" s="90">
        <v>-14.287254007</v>
      </c>
      <c r="J194" s="91">
        <f t="shared" si="2"/>
        <v>1.3395513938500002E-3</v>
      </c>
      <c r="K194" s="91">
        <f>I194/'סכום נכסי הקרן'!$C$42</f>
        <v>-1.7934903261254117E-5</v>
      </c>
    </row>
    <row r="195" spans="2:11">
      <c r="B195" s="86" t="s">
        <v>2610</v>
      </c>
      <c r="C195" s="87" t="s">
        <v>2611</v>
      </c>
      <c r="D195" s="88" t="s">
        <v>677</v>
      </c>
      <c r="E195" s="88" t="s">
        <v>128</v>
      </c>
      <c r="F195" s="101">
        <v>44886</v>
      </c>
      <c r="G195" s="90">
        <v>801303.16297499998</v>
      </c>
      <c r="H195" s="102">
        <v>-1.91449</v>
      </c>
      <c r="I195" s="90">
        <v>-15.340870634000002</v>
      </c>
      <c r="J195" s="91">
        <f t="shared" si="2"/>
        <v>1.4383369001894192E-3</v>
      </c>
      <c r="K195" s="91">
        <f>I195/'סכום נכסי הקרן'!$C$42</f>
        <v>-1.9257516568922307E-5</v>
      </c>
    </row>
    <row r="196" spans="2:11">
      <c r="B196" s="86" t="s">
        <v>2612</v>
      </c>
      <c r="C196" s="87" t="s">
        <v>2613</v>
      </c>
      <c r="D196" s="88" t="s">
        <v>677</v>
      </c>
      <c r="E196" s="88" t="s">
        <v>128</v>
      </c>
      <c r="F196" s="101">
        <v>44887</v>
      </c>
      <c r="G196" s="90">
        <v>558055.77203999995</v>
      </c>
      <c r="H196" s="102">
        <v>-1.679003</v>
      </c>
      <c r="I196" s="90">
        <v>-9.3697719519999989</v>
      </c>
      <c r="J196" s="91">
        <f t="shared" si="2"/>
        <v>8.7849569078906036E-4</v>
      </c>
      <c r="K196" s="91">
        <f>I196/'סכום נכסי הקרן'!$C$42</f>
        <v>-1.1761949039108459E-5</v>
      </c>
    </row>
    <row r="197" spans="2:11">
      <c r="B197" s="86" t="s">
        <v>2614</v>
      </c>
      <c r="C197" s="87" t="s">
        <v>2615</v>
      </c>
      <c r="D197" s="88" t="s">
        <v>677</v>
      </c>
      <c r="E197" s="88" t="s">
        <v>128</v>
      </c>
      <c r="F197" s="101">
        <v>44852</v>
      </c>
      <c r="G197" s="90">
        <v>392044.05380000005</v>
      </c>
      <c r="H197" s="102">
        <v>-0.93711699999999998</v>
      </c>
      <c r="I197" s="90">
        <v>-3.6739116800000002</v>
      </c>
      <c r="J197" s="91">
        <f t="shared" si="2"/>
        <v>3.4446041971498325E-4</v>
      </c>
      <c r="K197" s="91">
        <f>I197/'סכום נכסי הקרן'!$C$42</f>
        <v>-4.6118904681689259E-6</v>
      </c>
    </row>
    <row r="198" spans="2:11">
      <c r="B198" s="86" t="s">
        <v>2616</v>
      </c>
      <c r="C198" s="87" t="s">
        <v>2617</v>
      </c>
      <c r="D198" s="88" t="s">
        <v>677</v>
      </c>
      <c r="E198" s="88" t="s">
        <v>128</v>
      </c>
      <c r="F198" s="101">
        <v>44852</v>
      </c>
      <c r="G198" s="90">
        <v>327458.47805999999</v>
      </c>
      <c r="H198" s="102">
        <v>-0.89629199999999998</v>
      </c>
      <c r="I198" s="90">
        <v>-2.9349840199999999</v>
      </c>
      <c r="J198" s="91">
        <f t="shared" si="2"/>
        <v>2.7517967644392818E-4</v>
      </c>
      <c r="K198" s="91">
        <f>I198/'סכום נכסי הקרן'!$C$42</f>
        <v>-3.6843087164431006E-6</v>
      </c>
    </row>
    <row r="199" spans="2:11">
      <c r="B199" s="86" t="s">
        <v>2616</v>
      </c>
      <c r="C199" s="87" t="s">
        <v>2618</v>
      </c>
      <c r="D199" s="88" t="s">
        <v>677</v>
      </c>
      <c r="E199" s="88" t="s">
        <v>128</v>
      </c>
      <c r="F199" s="101">
        <v>44852</v>
      </c>
      <c r="G199" s="90">
        <v>1492061.641301</v>
      </c>
      <c r="H199" s="102">
        <v>-0.89629199999999998</v>
      </c>
      <c r="I199" s="90">
        <v>-13.373228571</v>
      </c>
      <c r="J199" s="91">
        <f t="shared" si="2"/>
        <v>1.2538537471077872E-3</v>
      </c>
      <c r="K199" s="91">
        <f>I199/'סכום נכסי הקרן'!$C$42</f>
        <v>-1.6787519882687884E-5</v>
      </c>
    </row>
    <row r="200" spans="2:11">
      <c r="B200" s="86" t="s">
        <v>2619</v>
      </c>
      <c r="C200" s="87" t="s">
        <v>2620</v>
      </c>
      <c r="D200" s="88" t="s">
        <v>677</v>
      </c>
      <c r="E200" s="88" t="s">
        <v>128</v>
      </c>
      <c r="F200" s="101">
        <v>44852</v>
      </c>
      <c r="G200" s="90">
        <v>952492.23340200004</v>
      </c>
      <c r="H200" s="102">
        <v>-0.89629199999999998</v>
      </c>
      <c r="I200" s="90">
        <v>-8.5371113339999987</v>
      </c>
      <c r="J200" s="91">
        <f t="shared" si="2"/>
        <v>8.004266867033613E-4</v>
      </c>
      <c r="K200" s="91">
        <f>I200/'סכום נכסי הקרן'!$C$42</f>
        <v>-1.0716703561848143E-5</v>
      </c>
    </row>
    <row r="201" spans="2:11">
      <c r="B201" s="86" t="s">
        <v>2621</v>
      </c>
      <c r="C201" s="87" t="s">
        <v>2622</v>
      </c>
      <c r="D201" s="88" t="s">
        <v>677</v>
      </c>
      <c r="E201" s="88" t="s">
        <v>128</v>
      </c>
      <c r="F201" s="101">
        <v>44860</v>
      </c>
      <c r="G201" s="90">
        <v>504304.29848699999</v>
      </c>
      <c r="H201" s="102">
        <v>-1.358646</v>
      </c>
      <c r="I201" s="90">
        <v>-6.8517103859999997</v>
      </c>
      <c r="J201" s="91">
        <f t="shared" si="2"/>
        <v>6.4240603501036515E-4</v>
      </c>
      <c r="K201" s="91">
        <f>I201/'סכום נכסי הקרן'!$C$42</f>
        <v>-8.601006385610073E-6</v>
      </c>
    </row>
    <row r="202" spans="2:11">
      <c r="B202" s="86" t="s">
        <v>2623</v>
      </c>
      <c r="C202" s="87" t="s">
        <v>2624</v>
      </c>
      <c r="D202" s="88" t="s">
        <v>677</v>
      </c>
      <c r="E202" s="88" t="s">
        <v>128</v>
      </c>
      <c r="F202" s="101">
        <v>44865</v>
      </c>
      <c r="G202" s="90">
        <v>116010.21127499999</v>
      </c>
      <c r="H202" s="102">
        <v>-0.76047299999999995</v>
      </c>
      <c r="I202" s="90">
        <v>-0.88222605399999998</v>
      </c>
      <c r="J202" s="91">
        <f t="shared" si="2"/>
        <v>8.2716184631943427E-5</v>
      </c>
      <c r="K202" s="91">
        <f>I202/'סכום נכסי הקרן'!$C$42</f>
        <v>-1.1074653621539655E-6</v>
      </c>
    </row>
    <row r="203" spans="2:11">
      <c r="B203" s="86" t="s">
        <v>2623</v>
      </c>
      <c r="C203" s="87" t="s">
        <v>2625</v>
      </c>
      <c r="D203" s="88" t="s">
        <v>677</v>
      </c>
      <c r="E203" s="88" t="s">
        <v>128</v>
      </c>
      <c r="F203" s="101">
        <v>44865</v>
      </c>
      <c r="G203" s="90">
        <v>729433.01296000008</v>
      </c>
      <c r="H203" s="102">
        <v>-0.76047299999999995</v>
      </c>
      <c r="I203" s="90">
        <v>-5.5471393569999998</v>
      </c>
      <c r="J203" s="91">
        <f t="shared" si="2"/>
        <v>5.2009142232012557E-4</v>
      </c>
      <c r="K203" s="91">
        <f>I203/'סכום נכסי הקרן'!$C$42</f>
        <v>-6.9633680268963362E-6</v>
      </c>
    </row>
    <row r="204" spans="2:11">
      <c r="B204" s="86" t="s">
        <v>2626</v>
      </c>
      <c r="C204" s="87" t="s">
        <v>2627</v>
      </c>
      <c r="D204" s="88" t="s">
        <v>677</v>
      </c>
      <c r="E204" s="88" t="s">
        <v>128</v>
      </c>
      <c r="F204" s="101">
        <v>44865</v>
      </c>
      <c r="G204" s="90">
        <v>1494503.6591940001</v>
      </c>
      <c r="H204" s="102">
        <v>-0.70241399999999998</v>
      </c>
      <c r="I204" s="90">
        <v>-10.497607264000001</v>
      </c>
      <c r="J204" s="91">
        <f t="shared" ref="J204:J267" si="3">IFERROR(I204/$I$11,0)</f>
        <v>9.8423982912961504E-4</v>
      </c>
      <c r="K204" s="91">
        <f>I204/'סכום נכסי הקרן'!$C$42</f>
        <v>-1.3177729650654661E-5</v>
      </c>
    </row>
    <row r="205" spans="2:11">
      <c r="B205" s="86" t="s">
        <v>2628</v>
      </c>
      <c r="C205" s="87" t="s">
        <v>2629</v>
      </c>
      <c r="D205" s="88" t="s">
        <v>677</v>
      </c>
      <c r="E205" s="88" t="s">
        <v>128</v>
      </c>
      <c r="F205" s="101">
        <v>44867</v>
      </c>
      <c r="G205" s="90">
        <v>901021.47855999996</v>
      </c>
      <c r="H205" s="102">
        <v>-0.33366899999999999</v>
      </c>
      <c r="I205" s="90">
        <v>-3.0064263760000003</v>
      </c>
      <c r="J205" s="91">
        <f t="shared" si="3"/>
        <v>2.8187800402408039E-4</v>
      </c>
      <c r="K205" s="91">
        <f>I205/'סכום נכסי הקרן'!$C$42</f>
        <v>-3.7739908725095015E-6</v>
      </c>
    </row>
    <row r="206" spans="2:11">
      <c r="B206" s="86" t="s">
        <v>2630</v>
      </c>
      <c r="C206" s="87" t="s">
        <v>2631</v>
      </c>
      <c r="D206" s="88" t="s">
        <v>677</v>
      </c>
      <c r="E206" s="88" t="s">
        <v>128</v>
      </c>
      <c r="F206" s="101">
        <v>44853</v>
      </c>
      <c r="G206" s="90">
        <v>592592.56559999997</v>
      </c>
      <c r="H206" s="102">
        <v>-0.34956399999999999</v>
      </c>
      <c r="I206" s="90">
        <v>-2.0714912569999999</v>
      </c>
      <c r="J206" s="91">
        <f t="shared" si="3"/>
        <v>1.9421989693071178E-4</v>
      </c>
      <c r="K206" s="91">
        <f>I206/'סכום נכסי הקרן'!$C$42</f>
        <v>-2.6003594030473715E-6</v>
      </c>
    </row>
    <row r="207" spans="2:11">
      <c r="B207" s="86" t="s">
        <v>2632</v>
      </c>
      <c r="C207" s="87" t="s">
        <v>2633</v>
      </c>
      <c r="D207" s="88" t="s">
        <v>677</v>
      </c>
      <c r="E207" s="88" t="s">
        <v>128</v>
      </c>
      <c r="F207" s="101">
        <v>44853</v>
      </c>
      <c r="G207" s="90">
        <v>493827.13799999998</v>
      </c>
      <c r="H207" s="102">
        <v>-0.34956399999999999</v>
      </c>
      <c r="I207" s="90">
        <v>-1.7262427039999999</v>
      </c>
      <c r="J207" s="91">
        <f t="shared" si="3"/>
        <v>1.6184991315571515E-4</v>
      </c>
      <c r="K207" s="91">
        <f>I207/'סכום נכסי הקרן'!$C$42</f>
        <v>-2.1669661564438455E-6</v>
      </c>
    </row>
    <row r="208" spans="2:11">
      <c r="B208" s="86" t="s">
        <v>2634</v>
      </c>
      <c r="C208" s="87" t="s">
        <v>2635</v>
      </c>
      <c r="D208" s="88" t="s">
        <v>677</v>
      </c>
      <c r="E208" s="88" t="s">
        <v>128</v>
      </c>
      <c r="F208" s="101">
        <v>44865</v>
      </c>
      <c r="G208" s="90">
        <v>281650.14600000001</v>
      </c>
      <c r="H208" s="102">
        <v>-0.31229200000000001</v>
      </c>
      <c r="I208" s="90">
        <v>-0.87956993500000002</v>
      </c>
      <c r="J208" s="91">
        <f t="shared" si="3"/>
        <v>8.2467150919311291E-5</v>
      </c>
      <c r="K208" s="91">
        <f>I208/'סכום נכסי הקרן'!$C$42</f>
        <v>-1.104131114908691E-6</v>
      </c>
    </row>
    <row r="209" spans="2:11">
      <c r="B209" s="86" t="s">
        <v>2634</v>
      </c>
      <c r="C209" s="87" t="s">
        <v>2636</v>
      </c>
      <c r="D209" s="88" t="s">
        <v>677</v>
      </c>
      <c r="E209" s="88" t="s">
        <v>128</v>
      </c>
      <c r="F209" s="101">
        <v>44865</v>
      </c>
      <c r="G209" s="90">
        <v>219478.728</v>
      </c>
      <c r="H209" s="102">
        <v>-0.31229200000000001</v>
      </c>
      <c r="I209" s="90">
        <v>-0.68541377800000003</v>
      </c>
      <c r="J209" s="91">
        <f t="shared" si="3"/>
        <v>6.4263362381186126E-5</v>
      </c>
      <c r="K209" s="91">
        <f>I209/'סכום נכסי הקרן'!$C$42</f>
        <v>-8.6040535125489253E-7</v>
      </c>
    </row>
    <row r="210" spans="2:11">
      <c r="B210" s="86" t="s">
        <v>2637</v>
      </c>
      <c r="C210" s="87" t="s">
        <v>2638</v>
      </c>
      <c r="D210" s="88" t="s">
        <v>677</v>
      </c>
      <c r="E210" s="88" t="s">
        <v>128</v>
      </c>
      <c r="F210" s="101">
        <v>44859</v>
      </c>
      <c r="G210" s="90">
        <v>507115.94390999997</v>
      </c>
      <c r="H210" s="102">
        <v>-3.0235999999999999E-2</v>
      </c>
      <c r="I210" s="90">
        <v>-0.15332936799999999</v>
      </c>
      <c r="J210" s="91">
        <f t="shared" si="3"/>
        <v>1.43759303587595E-5</v>
      </c>
      <c r="K210" s="91">
        <f>I210/'סכום נכסי הקרן'!$C$42</f>
        <v>-1.9247557164182168E-7</v>
      </c>
    </row>
    <row r="211" spans="2:11">
      <c r="B211" s="86" t="s">
        <v>2639</v>
      </c>
      <c r="C211" s="87" t="s">
        <v>2640</v>
      </c>
      <c r="D211" s="88" t="s">
        <v>677</v>
      </c>
      <c r="E211" s="88" t="s">
        <v>128</v>
      </c>
      <c r="F211" s="101">
        <v>44867</v>
      </c>
      <c r="G211" s="90">
        <v>451015.76712799998</v>
      </c>
      <c r="H211" s="102">
        <v>-0.33054800000000001</v>
      </c>
      <c r="I211" s="90">
        <v>-1.4908249849999999</v>
      </c>
      <c r="J211" s="91">
        <f t="shared" si="3"/>
        <v>1.3977750277728058E-4</v>
      </c>
      <c r="K211" s="91">
        <f>I211/'סכום נכסי הקרן'!$C$42</f>
        <v>-1.8714444267831669E-6</v>
      </c>
    </row>
    <row r="212" spans="2:11">
      <c r="B212" s="86" t="s">
        <v>2641</v>
      </c>
      <c r="C212" s="87" t="s">
        <v>2642</v>
      </c>
      <c r="D212" s="88" t="s">
        <v>677</v>
      </c>
      <c r="E212" s="88" t="s">
        <v>128</v>
      </c>
      <c r="F212" s="101">
        <v>44853</v>
      </c>
      <c r="G212" s="90">
        <v>564109.63150000002</v>
      </c>
      <c r="H212" s="102">
        <v>-0.19814699999999999</v>
      </c>
      <c r="I212" s="90">
        <v>-1.1177653479999998</v>
      </c>
      <c r="J212" s="91">
        <f t="shared" si="3"/>
        <v>1.0479999369907124E-4</v>
      </c>
      <c r="K212" s="91">
        <f>I212/'סכום נכסי הקרן'!$C$42</f>
        <v>-1.403139705876305E-6</v>
      </c>
    </row>
    <row r="213" spans="2:11">
      <c r="B213" s="86" t="s">
        <v>2641</v>
      </c>
      <c r="C213" s="87" t="s">
        <v>2643</v>
      </c>
      <c r="D213" s="88" t="s">
        <v>677</v>
      </c>
      <c r="E213" s="88" t="s">
        <v>128</v>
      </c>
      <c r="F213" s="101">
        <v>44853</v>
      </c>
      <c r="G213" s="90">
        <v>659382.21299999999</v>
      </c>
      <c r="H213" s="102">
        <v>-0.19814699999999999</v>
      </c>
      <c r="I213" s="90">
        <v>-1.306544948</v>
      </c>
      <c r="J213" s="91">
        <f t="shared" si="3"/>
        <v>1.224996843594702E-4</v>
      </c>
      <c r="K213" s="91">
        <f>I213/'סכום נכסי הקרן'!$C$42</f>
        <v>-1.6401162348887671E-6</v>
      </c>
    </row>
    <row r="214" spans="2:11">
      <c r="B214" s="86" t="s">
        <v>2644</v>
      </c>
      <c r="C214" s="87" t="s">
        <v>2645</v>
      </c>
      <c r="D214" s="88" t="s">
        <v>677</v>
      </c>
      <c r="E214" s="88" t="s">
        <v>128</v>
      </c>
      <c r="F214" s="101">
        <v>44853</v>
      </c>
      <c r="G214" s="90">
        <v>620609.62199500005</v>
      </c>
      <c r="H214" s="102">
        <v>-0.18377299999999999</v>
      </c>
      <c r="I214" s="90">
        <v>-1.1405145540000001</v>
      </c>
      <c r="J214" s="91">
        <f t="shared" si="3"/>
        <v>1.0693292495313521E-4</v>
      </c>
      <c r="K214" s="91">
        <f>I214/'סכום נכסי הקרן'!$C$42</f>
        <v>-1.4316969645825928E-6</v>
      </c>
    </row>
    <row r="215" spans="2:11">
      <c r="B215" s="86" t="s">
        <v>2646</v>
      </c>
      <c r="C215" s="87" t="s">
        <v>2647</v>
      </c>
      <c r="D215" s="88" t="s">
        <v>677</v>
      </c>
      <c r="E215" s="88" t="s">
        <v>128</v>
      </c>
      <c r="F215" s="101">
        <v>44867</v>
      </c>
      <c r="G215" s="90">
        <v>451378.35122399998</v>
      </c>
      <c r="H215" s="102">
        <v>-0.24995500000000001</v>
      </c>
      <c r="I215" s="90">
        <v>-1.128240889</v>
      </c>
      <c r="J215" s="91">
        <f t="shared" si="3"/>
        <v>1.0578216462855901E-4</v>
      </c>
      <c r="K215" s="91">
        <f>I215/'סכום נכסי הקרן'!$C$42</f>
        <v>-1.4162897355707622E-6</v>
      </c>
    </row>
    <row r="216" spans="2:11">
      <c r="B216" s="86" t="s">
        <v>2648</v>
      </c>
      <c r="C216" s="87" t="s">
        <v>2649</v>
      </c>
      <c r="D216" s="88" t="s">
        <v>677</v>
      </c>
      <c r="E216" s="88" t="s">
        <v>128</v>
      </c>
      <c r="F216" s="101">
        <v>44859</v>
      </c>
      <c r="G216" s="90">
        <v>282135.74969999999</v>
      </c>
      <c r="H216" s="102">
        <v>0.11323900000000001</v>
      </c>
      <c r="I216" s="90">
        <v>0.31948676799999998</v>
      </c>
      <c r="J216" s="91">
        <f t="shared" si="3"/>
        <v>-2.9954597656159078E-5</v>
      </c>
      <c r="K216" s="91">
        <f>I216/'סכום נכסי הקרן'!$C$42</f>
        <v>4.0105427358702776E-7</v>
      </c>
    </row>
    <row r="217" spans="2:11">
      <c r="B217" s="86" t="s">
        <v>2650</v>
      </c>
      <c r="C217" s="87" t="s">
        <v>2651</v>
      </c>
      <c r="D217" s="88" t="s">
        <v>677</v>
      </c>
      <c r="E217" s="88" t="s">
        <v>128</v>
      </c>
      <c r="F217" s="101">
        <v>44872</v>
      </c>
      <c r="G217" s="90">
        <v>225786.296352</v>
      </c>
      <c r="H217" s="102">
        <v>-0.38034800000000002</v>
      </c>
      <c r="I217" s="90">
        <v>-0.85877395699999992</v>
      </c>
      <c r="J217" s="91">
        <f t="shared" si="3"/>
        <v>8.0517351377515126E-5</v>
      </c>
      <c r="K217" s="91">
        <f>I217/'סכום נכסי הקרן'!$C$42</f>
        <v>-1.078025758801042E-6</v>
      </c>
    </row>
    <row r="218" spans="2:11">
      <c r="B218" s="86" t="s">
        <v>2652</v>
      </c>
      <c r="C218" s="87" t="s">
        <v>2653</v>
      </c>
      <c r="D218" s="88" t="s">
        <v>677</v>
      </c>
      <c r="E218" s="88" t="s">
        <v>128</v>
      </c>
      <c r="F218" s="101">
        <v>44854</v>
      </c>
      <c r="G218" s="90">
        <v>564918.97100000002</v>
      </c>
      <c r="H218" s="102">
        <v>-0.16111300000000001</v>
      </c>
      <c r="I218" s="90">
        <v>-0.91015616999999993</v>
      </c>
      <c r="J218" s="91">
        <f t="shared" si="3"/>
        <v>8.5334870196003613E-5</v>
      </c>
      <c r="K218" s="91">
        <f>I218/'סכום נכסי הקרן'!$C$42</f>
        <v>-1.1425262582708945E-6</v>
      </c>
    </row>
    <row r="219" spans="2:11">
      <c r="B219" s="86" t="s">
        <v>2652</v>
      </c>
      <c r="C219" s="87" t="s">
        <v>2654</v>
      </c>
      <c r="D219" s="88" t="s">
        <v>677</v>
      </c>
      <c r="E219" s="88" t="s">
        <v>128</v>
      </c>
      <c r="F219" s="101">
        <v>44854</v>
      </c>
      <c r="G219" s="90">
        <v>660328.24199999997</v>
      </c>
      <c r="H219" s="102">
        <v>-0.16111300000000001</v>
      </c>
      <c r="I219" s="90">
        <v>-1.063872616</v>
      </c>
      <c r="J219" s="91">
        <f t="shared" si="3"/>
        <v>9.9747092404419801E-5</v>
      </c>
      <c r="K219" s="91">
        <f>I219/'סכום נכסי הקרן'!$C$42</f>
        <v>-1.3354877319958709E-6</v>
      </c>
    </row>
    <row r="220" spans="2:11">
      <c r="B220" s="86" t="s">
        <v>2655</v>
      </c>
      <c r="C220" s="87" t="s">
        <v>2656</v>
      </c>
      <c r="D220" s="88" t="s">
        <v>677</v>
      </c>
      <c r="E220" s="88" t="s">
        <v>128</v>
      </c>
      <c r="F220" s="101">
        <v>44872</v>
      </c>
      <c r="G220" s="90">
        <v>192072.45013999997</v>
      </c>
      <c r="H220" s="102">
        <v>-0.29981400000000002</v>
      </c>
      <c r="I220" s="90">
        <v>-0.57585962199999996</v>
      </c>
      <c r="J220" s="91">
        <f t="shared" si="3"/>
        <v>5.3991729896738175E-5</v>
      </c>
      <c r="K220" s="91">
        <f>I220/'סכום נכסי הקרן'!$C$42</f>
        <v>-7.2288115039966351E-7</v>
      </c>
    </row>
    <row r="221" spans="2:11">
      <c r="B221" s="86" t="s">
        <v>2657</v>
      </c>
      <c r="C221" s="87" t="s">
        <v>2658</v>
      </c>
      <c r="D221" s="88" t="s">
        <v>677</v>
      </c>
      <c r="E221" s="88" t="s">
        <v>128</v>
      </c>
      <c r="F221" s="101">
        <v>44865</v>
      </c>
      <c r="G221" s="90">
        <v>452064.67112000001</v>
      </c>
      <c r="H221" s="102">
        <v>-0.28478300000000001</v>
      </c>
      <c r="I221" s="90">
        <v>-1.2874023569999999</v>
      </c>
      <c r="J221" s="91">
        <f t="shared" si="3"/>
        <v>1.2070490388987213E-4</v>
      </c>
      <c r="K221" s="91">
        <f>I221/'סכום נכסי הקרן'!$C$42</f>
        <v>-1.6160863885945424E-6</v>
      </c>
    </row>
    <row r="222" spans="2:11">
      <c r="B222" s="86" t="s">
        <v>2657</v>
      </c>
      <c r="C222" s="87" t="s">
        <v>2659</v>
      </c>
      <c r="D222" s="88" t="s">
        <v>677</v>
      </c>
      <c r="E222" s="88" t="s">
        <v>128</v>
      </c>
      <c r="F222" s="101">
        <v>44865</v>
      </c>
      <c r="G222" s="90">
        <v>183514.74836</v>
      </c>
      <c r="H222" s="102">
        <v>-0.28478300000000001</v>
      </c>
      <c r="I222" s="90">
        <v>-0.52261841000000009</v>
      </c>
      <c r="J222" s="91">
        <f t="shared" si="3"/>
        <v>4.8999914134946548E-5</v>
      </c>
      <c r="K222" s="91">
        <f>I222/'סכום נכסי הקרן'!$C$42</f>
        <v>-6.5604703474216338E-7</v>
      </c>
    </row>
    <row r="223" spans="2:11">
      <c r="B223" s="86" t="s">
        <v>2660</v>
      </c>
      <c r="C223" s="87" t="s">
        <v>2661</v>
      </c>
      <c r="D223" s="88" t="s">
        <v>677</v>
      </c>
      <c r="E223" s="88" t="s">
        <v>128</v>
      </c>
      <c r="F223" s="101">
        <v>44872</v>
      </c>
      <c r="G223" s="90">
        <v>165157.74282000001</v>
      </c>
      <c r="H223" s="102">
        <v>-0.25385200000000002</v>
      </c>
      <c r="I223" s="90">
        <v>-0.41925640199999992</v>
      </c>
      <c r="J223" s="91">
        <f t="shared" si="3"/>
        <v>3.9308848110663808E-5</v>
      </c>
      <c r="K223" s="91">
        <f>I223/'סכום נכסי הקרן'!$C$42</f>
        <v>-5.2629588637868371E-7</v>
      </c>
    </row>
    <row r="224" spans="2:11">
      <c r="B224" s="86" t="s">
        <v>2660</v>
      </c>
      <c r="C224" s="87" t="s">
        <v>2662</v>
      </c>
      <c r="D224" s="88" t="s">
        <v>677</v>
      </c>
      <c r="E224" s="88" t="s">
        <v>128</v>
      </c>
      <c r="F224" s="101">
        <v>44872</v>
      </c>
      <c r="G224" s="90">
        <v>565177.95964000002</v>
      </c>
      <c r="H224" s="102">
        <v>-0.25385200000000002</v>
      </c>
      <c r="I224" s="90">
        <v>-1.4347161319999999</v>
      </c>
      <c r="J224" s="91">
        <f t="shared" si="3"/>
        <v>1.3451682131906264E-4</v>
      </c>
      <c r="K224" s="91">
        <f>I224/'סכום נכסי הקרן'!$C$42</f>
        <v>-1.8010105386362989E-6</v>
      </c>
    </row>
    <row r="225" spans="2:11">
      <c r="B225" s="86" t="s">
        <v>2663</v>
      </c>
      <c r="C225" s="87" t="s">
        <v>2664</v>
      </c>
      <c r="D225" s="88" t="s">
        <v>677</v>
      </c>
      <c r="E225" s="88" t="s">
        <v>128</v>
      </c>
      <c r="F225" s="101">
        <v>44854</v>
      </c>
      <c r="G225" s="90">
        <v>508674.73178700003</v>
      </c>
      <c r="H225" s="102">
        <v>-0.112347</v>
      </c>
      <c r="I225" s="90">
        <v>-0.57148268199999996</v>
      </c>
      <c r="J225" s="91">
        <f t="shared" si="3"/>
        <v>5.3581354601742705E-5</v>
      </c>
      <c r="K225" s="91">
        <f>I225/'סכום נכסי הקרן'!$C$42</f>
        <v>-7.173867429059735E-7</v>
      </c>
    </row>
    <row r="226" spans="2:11">
      <c r="B226" s="86" t="s">
        <v>2665</v>
      </c>
      <c r="C226" s="87" t="s">
        <v>2666</v>
      </c>
      <c r="D226" s="88" t="s">
        <v>677</v>
      </c>
      <c r="E226" s="88" t="s">
        <v>128</v>
      </c>
      <c r="F226" s="101">
        <v>44854</v>
      </c>
      <c r="G226" s="90">
        <v>452440.20464800001</v>
      </c>
      <c r="H226" s="102">
        <v>-4.931E-2</v>
      </c>
      <c r="I226" s="90">
        <v>-0.22309708800000003</v>
      </c>
      <c r="J226" s="91">
        <f t="shared" si="3"/>
        <v>2.091724659251214E-5</v>
      </c>
      <c r="K226" s="91">
        <f>I226/'סכום נכסי הקרן'!$C$42</f>
        <v>-2.8005554385658072E-7</v>
      </c>
    </row>
    <row r="227" spans="2:11">
      <c r="B227" s="86" t="s">
        <v>2667</v>
      </c>
      <c r="C227" s="87" t="s">
        <v>2668</v>
      </c>
      <c r="D227" s="88" t="s">
        <v>677</v>
      </c>
      <c r="E227" s="88" t="s">
        <v>128</v>
      </c>
      <c r="F227" s="101">
        <v>44859</v>
      </c>
      <c r="G227" s="90">
        <v>509534.250336</v>
      </c>
      <c r="H227" s="102">
        <v>-0.12973000000000001</v>
      </c>
      <c r="I227" s="90">
        <v>-0.66101829199999995</v>
      </c>
      <c r="J227" s="91">
        <f t="shared" si="3"/>
        <v>6.1976078396528382E-5</v>
      </c>
      <c r="K227" s="91">
        <f>I227/'סכום נכסי הקרן'!$C$42</f>
        <v>-8.2978150420864318E-7</v>
      </c>
    </row>
    <row r="228" spans="2:11">
      <c r="B228" s="86" t="s">
        <v>2669</v>
      </c>
      <c r="C228" s="87" t="s">
        <v>2670</v>
      </c>
      <c r="D228" s="88" t="s">
        <v>677</v>
      </c>
      <c r="E228" s="88" t="s">
        <v>128</v>
      </c>
      <c r="F228" s="101">
        <v>44867</v>
      </c>
      <c r="G228" s="90">
        <v>905942.26272</v>
      </c>
      <c r="H228" s="102">
        <v>0.10255400000000001</v>
      </c>
      <c r="I228" s="90">
        <v>0.92907849499999995</v>
      </c>
      <c r="J228" s="91">
        <f t="shared" si="3"/>
        <v>-8.7108998857551447E-5</v>
      </c>
      <c r="K228" s="91">
        <f>I228/'סכום נכסי הקרן'!$C$42</f>
        <v>1.166279602908481E-6</v>
      </c>
    </row>
    <row r="229" spans="2:11">
      <c r="B229" s="86" t="s">
        <v>2671</v>
      </c>
      <c r="C229" s="87" t="s">
        <v>2672</v>
      </c>
      <c r="D229" s="88" t="s">
        <v>677</v>
      </c>
      <c r="E229" s="88" t="s">
        <v>128</v>
      </c>
      <c r="F229" s="101">
        <v>44859</v>
      </c>
      <c r="G229" s="90">
        <v>165493.58311499999</v>
      </c>
      <c r="H229" s="102">
        <v>-9.8249000000000003E-2</v>
      </c>
      <c r="I229" s="90">
        <v>-0.16259558100000002</v>
      </c>
      <c r="J229" s="91">
        <f t="shared" si="3"/>
        <v>1.5244716518351784E-5</v>
      </c>
      <c r="K229" s="91">
        <f>I229/'סכום נכסי הקרן'!$C$42</f>
        <v>-2.0410752230720162E-7</v>
      </c>
    </row>
    <row r="230" spans="2:11">
      <c r="B230" s="86" t="s">
        <v>2671</v>
      </c>
      <c r="C230" s="87" t="s">
        <v>2673</v>
      </c>
      <c r="D230" s="88" t="s">
        <v>677</v>
      </c>
      <c r="E230" s="88" t="s">
        <v>128</v>
      </c>
      <c r="F230" s="101">
        <v>44859</v>
      </c>
      <c r="G230" s="90">
        <v>827637.84743399988</v>
      </c>
      <c r="H230" s="102">
        <v>-9.8249000000000003E-2</v>
      </c>
      <c r="I230" s="90">
        <v>-0.813144808</v>
      </c>
      <c r="J230" s="91">
        <f t="shared" si="3"/>
        <v>7.6239231165388128E-5</v>
      </c>
      <c r="K230" s="91">
        <f>I230/'סכום נכסי הקרן'!$C$42</f>
        <v>-1.0207471261955461E-6</v>
      </c>
    </row>
    <row r="231" spans="2:11">
      <c r="B231" s="86" t="s">
        <v>2674</v>
      </c>
      <c r="C231" s="87" t="s">
        <v>2675</v>
      </c>
      <c r="D231" s="88" t="s">
        <v>677</v>
      </c>
      <c r="E231" s="88" t="s">
        <v>128</v>
      </c>
      <c r="F231" s="101">
        <v>44837</v>
      </c>
      <c r="G231" s="90">
        <v>566375.78209999995</v>
      </c>
      <c r="H231" s="102">
        <v>0.15185599999999999</v>
      </c>
      <c r="I231" s="90">
        <v>0.86007424200000016</v>
      </c>
      <c r="J231" s="91">
        <f t="shared" si="3"/>
        <v>-8.0639264138588685E-5</v>
      </c>
      <c r="K231" s="91">
        <f>I231/'סכום נכסי הקרן'!$C$42</f>
        <v>1.0796580168735616E-6</v>
      </c>
    </row>
    <row r="232" spans="2:11">
      <c r="B232" s="86" t="s">
        <v>2676</v>
      </c>
      <c r="C232" s="87" t="s">
        <v>2677</v>
      </c>
      <c r="D232" s="88" t="s">
        <v>677</v>
      </c>
      <c r="E232" s="88" t="s">
        <v>128</v>
      </c>
      <c r="F232" s="101">
        <v>44854</v>
      </c>
      <c r="G232" s="90">
        <v>679845.18</v>
      </c>
      <c r="H232" s="102">
        <v>-6.7902000000000004E-2</v>
      </c>
      <c r="I232" s="90">
        <v>-0.4616278909999999</v>
      </c>
      <c r="J232" s="91">
        <f t="shared" si="3"/>
        <v>4.3281535032982201E-5</v>
      </c>
      <c r="K232" s="91">
        <f>I232/'סכום נכסי הקרן'!$C$42</f>
        <v>-5.7948515255103342E-7</v>
      </c>
    </row>
    <row r="233" spans="2:11">
      <c r="B233" s="86" t="s">
        <v>2678</v>
      </c>
      <c r="C233" s="87" t="s">
        <v>2679</v>
      </c>
      <c r="D233" s="88" t="s">
        <v>677</v>
      </c>
      <c r="E233" s="88" t="s">
        <v>128</v>
      </c>
      <c r="F233" s="101">
        <v>44859</v>
      </c>
      <c r="G233" s="90">
        <v>850437.75980999996</v>
      </c>
      <c r="H233" s="102">
        <v>4.7343000000000003E-2</v>
      </c>
      <c r="I233" s="90">
        <v>0.40262202400000002</v>
      </c>
      <c r="J233" s="91">
        <f t="shared" si="3"/>
        <v>-3.7749233910145614E-5</v>
      </c>
      <c r="K233" s="91">
        <f>I233/'סכום נכסי הקרן'!$C$42</f>
        <v>5.05414619754953E-7</v>
      </c>
    </row>
    <row r="234" spans="2:11">
      <c r="B234" s="86" t="s">
        <v>2680</v>
      </c>
      <c r="C234" s="87" t="s">
        <v>2681</v>
      </c>
      <c r="D234" s="88" t="s">
        <v>677</v>
      </c>
      <c r="E234" s="88" t="s">
        <v>128</v>
      </c>
      <c r="F234" s="101">
        <v>44859</v>
      </c>
      <c r="G234" s="90">
        <v>1020933.2188799999</v>
      </c>
      <c r="H234" s="102">
        <v>8.7277999999999994E-2</v>
      </c>
      <c r="I234" s="90">
        <v>0.89105355599999991</v>
      </c>
      <c r="J234" s="91">
        <f t="shared" si="3"/>
        <v>-8.3543837909649552E-5</v>
      </c>
      <c r="K234" s="91">
        <f>I234/'סכום נכסי הקרן'!$C$42</f>
        <v>1.1185465954218109E-6</v>
      </c>
    </row>
    <row r="235" spans="2:11">
      <c r="B235" s="86" t="s">
        <v>2682</v>
      </c>
      <c r="C235" s="87" t="s">
        <v>2683</v>
      </c>
      <c r="D235" s="88" t="s">
        <v>677</v>
      </c>
      <c r="E235" s="88" t="s">
        <v>128</v>
      </c>
      <c r="F235" s="101">
        <v>44868</v>
      </c>
      <c r="G235" s="90">
        <v>398842.50559999997</v>
      </c>
      <c r="H235" s="102">
        <v>0.58251799999999998</v>
      </c>
      <c r="I235" s="90">
        <v>2.323329303</v>
      </c>
      <c r="J235" s="91">
        <f t="shared" si="3"/>
        <v>-2.1783185241064352E-4</v>
      </c>
      <c r="K235" s="91">
        <f>I235/'סכום נכסי הקרן'!$C$42</f>
        <v>2.9164936994139319E-6</v>
      </c>
    </row>
    <row r="236" spans="2:11">
      <c r="B236" s="86" t="s">
        <v>2684</v>
      </c>
      <c r="C236" s="87" t="s">
        <v>2685</v>
      </c>
      <c r="D236" s="88" t="s">
        <v>677</v>
      </c>
      <c r="E236" s="88" t="s">
        <v>128</v>
      </c>
      <c r="F236" s="101">
        <v>44868</v>
      </c>
      <c r="G236" s="90">
        <v>569775.00800000003</v>
      </c>
      <c r="H236" s="102">
        <v>0.58251799999999998</v>
      </c>
      <c r="I236" s="90">
        <v>3.3190418840000002</v>
      </c>
      <c r="J236" s="91">
        <f t="shared" si="3"/>
        <v>-3.1118836270289675E-4</v>
      </c>
      <c r="K236" s="91">
        <f>I236/'סכום נכסי הקרן'!$C$42</f>
        <v>4.1664195989254248E-6</v>
      </c>
    </row>
    <row r="237" spans="2:11">
      <c r="B237" s="86" t="s">
        <v>2686</v>
      </c>
      <c r="C237" s="87" t="s">
        <v>2687</v>
      </c>
      <c r="D237" s="88" t="s">
        <v>677</v>
      </c>
      <c r="E237" s="88" t="s">
        <v>128</v>
      </c>
      <c r="F237" s="101">
        <v>44868</v>
      </c>
      <c r="G237" s="90">
        <v>277596.44290000002</v>
      </c>
      <c r="H237" s="102">
        <v>0.61639900000000003</v>
      </c>
      <c r="I237" s="90">
        <v>1.711101005</v>
      </c>
      <c r="J237" s="91">
        <f t="shared" si="3"/>
        <v>-1.6043025028762519E-4</v>
      </c>
      <c r="K237" s="91">
        <f>I237/'סכום נכסי הקרן'!$C$42</f>
        <v>2.1479586616066309E-6</v>
      </c>
    </row>
    <row r="238" spans="2:11">
      <c r="B238" s="86" t="s">
        <v>2686</v>
      </c>
      <c r="C238" s="87" t="s">
        <v>2688</v>
      </c>
      <c r="D238" s="88" t="s">
        <v>677</v>
      </c>
      <c r="E238" s="88" t="s">
        <v>128</v>
      </c>
      <c r="F238" s="101">
        <v>44868</v>
      </c>
      <c r="G238" s="90">
        <v>626966.174428</v>
      </c>
      <c r="H238" s="102">
        <v>0.61639900000000003</v>
      </c>
      <c r="I238" s="90">
        <v>3.8646116840000002</v>
      </c>
      <c r="J238" s="91">
        <f t="shared" si="3"/>
        <v>-3.6234016455890091E-4</v>
      </c>
      <c r="K238" s="91">
        <f>I238/'סכום נכסי הקרן'!$C$42</f>
        <v>4.8512776955525125E-6</v>
      </c>
    </row>
    <row r="239" spans="2:11">
      <c r="B239" s="86" t="s">
        <v>2689</v>
      </c>
      <c r="C239" s="87" t="s">
        <v>2690</v>
      </c>
      <c r="D239" s="88" t="s">
        <v>677</v>
      </c>
      <c r="E239" s="88" t="s">
        <v>128</v>
      </c>
      <c r="F239" s="101">
        <v>44868</v>
      </c>
      <c r="G239" s="90">
        <v>399069.12066000002</v>
      </c>
      <c r="H239" s="102">
        <v>0.63897300000000001</v>
      </c>
      <c r="I239" s="90">
        <v>2.5499443630000003</v>
      </c>
      <c r="J239" s="91">
        <f t="shared" si="3"/>
        <v>-2.3907893875359454E-4</v>
      </c>
      <c r="K239" s="91">
        <f>I239/'סכום נכסי הקרן'!$C$42</f>
        <v>3.2009653814216852E-6</v>
      </c>
    </row>
    <row r="240" spans="2:11">
      <c r="B240" s="86" t="s">
        <v>2691</v>
      </c>
      <c r="C240" s="87" t="s">
        <v>2692</v>
      </c>
      <c r="D240" s="88" t="s">
        <v>677</v>
      </c>
      <c r="E240" s="88" t="s">
        <v>128</v>
      </c>
      <c r="F240" s="101">
        <v>44868</v>
      </c>
      <c r="G240" s="90">
        <v>798251.54885000002</v>
      </c>
      <c r="H240" s="102">
        <v>0.61880400000000002</v>
      </c>
      <c r="I240" s="90">
        <v>4.939611631</v>
      </c>
      <c r="J240" s="91">
        <f t="shared" si="3"/>
        <v>-4.6313053874046117E-4</v>
      </c>
      <c r="K240" s="91">
        <f>I240/'סכום נכסי הקרן'!$C$42</f>
        <v>6.2007336543989162E-6</v>
      </c>
    </row>
    <row r="241" spans="2:11">
      <c r="B241" s="86" t="s">
        <v>2693</v>
      </c>
      <c r="C241" s="87" t="s">
        <v>2694</v>
      </c>
      <c r="D241" s="88" t="s">
        <v>677</v>
      </c>
      <c r="E241" s="88" t="s">
        <v>128</v>
      </c>
      <c r="F241" s="101">
        <v>44868</v>
      </c>
      <c r="G241" s="90">
        <v>342544.84998000006</v>
      </c>
      <c r="H241" s="102">
        <v>0.74560199999999999</v>
      </c>
      <c r="I241" s="90">
        <v>2.554019743</v>
      </c>
      <c r="J241" s="91">
        <f t="shared" si="3"/>
        <v>-2.3946104023767211E-4</v>
      </c>
      <c r="K241" s="91">
        <f>I241/'סכום נכסי הקרן'!$C$42</f>
        <v>3.2060812382558281E-6</v>
      </c>
    </row>
    <row r="242" spans="2:11">
      <c r="B242" s="86" t="s">
        <v>2695</v>
      </c>
      <c r="C242" s="87" t="s">
        <v>2696</v>
      </c>
      <c r="D242" s="88" t="s">
        <v>677</v>
      </c>
      <c r="E242" s="88" t="s">
        <v>128</v>
      </c>
      <c r="F242" s="101">
        <v>44909</v>
      </c>
      <c r="G242" s="90">
        <v>610330.60935000004</v>
      </c>
      <c r="H242" s="102">
        <v>2.9487950000000001</v>
      </c>
      <c r="I242" s="90">
        <v>17.997399176999998</v>
      </c>
      <c r="J242" s="91">
        <f t="shared" si="3"/>
        <v>-1.6874090109557324E-3</v>
      </c>
      <c r="K242" s="91">
        <f>I242/'סכום נכסי הקרן'!$C$42</f>
        <v>2.2592277916772772E-5</v>
      </c>
    </row>
    <row r="243" spans="2:11">
      <c r="B243" s="86" t="s">
        <v>2697</v>
      </c>
      <c r="C243" s="87" t="s">
        <v>2698</v>
      </c>
      <c r="D243" s="88" t="s">
        <v>677</v>
      </c>
      <c r="E243" s="88" t="s">
        <v>128</v>
      </c>
      <c r="F243" s="101">
        <v>44922</v>
      </c>
      <c r="G243" s="90">
        <v>739946.60496000003</v>
      </c>
      <c r="H243" s="102">
        <v>0.15354200000000001</v>
      </c>
      <c r="I243" s="90">
        <v>1.1361288199999999</v>
      </c>
      <c r="J243" s="91">
        <f t="shared" si="3"/>
        <v>-1.0652172514595903E-4</v>
      </c>
      <c r="K243" s="91">
        <f>I243/'סכום נכסי הקרן'!$C$42</f>
        <v>1.4261915179109609E-6</v>
      </c>
    </row>
    <row r="244" spans="2:11">
      <c r="B244" s="86" t="s">
        <v>2333</v>
      </c>
      <c r="C244" s="87" t="s">
        <v>2699</v>
      </c>
      <c r="D244" s="88" t="s">
        <v>677</v>
      </c>
      <c r="E244" s="88" t="s">
        <v>128</v>
      </c>
      <c r="F244" s="101">
        <v>44678</v>
      </c>
      <c r="G244" s="90">
        <v>570037.13084</v>
      </c>
      <c r="H244" s="102">
        <v>-8.056476</v>
      </c>
      <c r="I244" s="90">
        <v>-45.924902637000002</v>
      </c>
      <c r="J244" s="91">
        <f t="shared" si="3"/>
        <v>4.3058496272046368E-3</v>
      </c>
      <c r="K244" s="91">
        <f>I244/'סכום נכסי הקרן'!$C$42</f>
        <v>-5.7649894491520895E-5</v>
      </c>
    </row>
    <row r="245" spans="2:11">
      <c r="B245" s="86" t="s">
        <v>2700</v>
      </c>
      <c r="C245" s="87" t="s">
        <v>2701</v>
      </c>
      <c r="D245" s="88" t="s">
        <v>677</v>
      </c>
      <c r="E245" s="88" t="s">
        <v>128</v>
      </c>
      <c r="F245" s="101">
        <v>44678</v>
      </c>
      <c r="G245" s="90">
        <v>498859.11914999998</v>
      </c>
      <c r="H245" s="102">
        <v>-8.0398770000000006</v>
      </c>
      <c r="I245" s="90">
        <v>-40.107660142</v>
      </c>
      <c r="J245" s="91">
        <f t="shared" si="3"/>
        <v>3.7604337419181572E-3</v>
      </c>
      <c r="K245" s="91">
        <f>I245/'סכום נכסי הקרן'!$C$42</f>
        <v>-5.0347463853417547E-5</v>
      </c>
    </row>
    <row r="246" spans="2:11">
      <c r="B246" s="86" t="s">
        <v>2347</v>
      </c>
      <c r="C246" s="87" t="s">
        <v>2505</v>
      </c>
      <c r="D246" s="88" t="s">
        <v>677</v>
      </c>
      <c r="E246" s="88" t="s">
        <v>128</v>
      </c>
      <c r="F246" s="101">
        <v>44713</v>
      </c>
      <c r="G246" s="90">
        <v>604148.27885999996</v>
      </c>
      <c r="H246" s="102">
        <v>-6.950691</v>
      </c>
      <c r="I246" s="90">
        <v>-41.992480165000003</v>
      </c>
      <c r="J246" s="91">
        <f t="shared" si="3"/>
        <v>3.9371516254057062E-3</v>
      </c>
      <c r="K246" s="91">
        <f>I246/'סכום נכסי הקרן'!$C$42</f>
        <v>-5.2713493376012837E-5</v>
      </c>
    </row>
    <row r="247" spans="2:11">
      <c r="B247" s="86" t="s">
        <v>2351</v>
      </c>
      <c r="C247" s="87" t="s">
        <v>2631</v>
      </c>
      <c r="D247" s="88" t="s">
        <v>677</v>
      </c>
      <c r="E247" s="88" t="s">
        <v>128</v>
      </c>
      <c r="F247" s="101">
        <v>44721</v>
      </c>
      <c r="G247" s="90">
        <v>511204.74932499998</v>
      </c>
      <c r="H247" s="102">
        <v>-6.8293990000000004</v>
      </c>
      <c r="I247" s="90">
        <v>-34.912213257000005</v>
      </c>
      <c r="J247" s="91">
        <f t="shared" si="3"/>
        <v>3.2733164755025419E-3</v>
      </c>
      <c r="K247" s="91">
        <f>I247/'סכום נכסי הקרן'!$C$42</f>
        <v>-4.3825578175749486E-5</v>
      </c>
    </row>
    <row r="248" spans="2:11">
      <c r="B248" s="86" t="s">
        <v>2702</v>
      </c>
      <c r="C248" s="87" t="s">
        <v>2507</v>
      </c>
      <c r="D248" s="88" t="s">
        <v>677</v>
      </c>
      <c r="E248" s="88" t="s">
        <v>128</v>
      </c>
      <c r="F248" s="101">
        <v>44714</v>
      </c>
      <c r="G248" s="90">
        <v>144107.55858000001</v>
      </c>
      <c r="H248" s="102">
        <v>-6.7290910000000004</v>
      </c>
      <c r="I248" s="90">
        <v>-9.6971294199999996</v>
      </c>
      <c r="J248" s="91">
        <f t="shared" si="3"/>
        <v>9.0918823341003979E-4</v>
      </c>
      <c r="K248" s="91">
        <f>I248/'סכום נכסי הקרן'!$C$42</f>
        <v>-1.2172883464824734E-5</v>
      </c>
    </row>
    <row r="249" spans="2:11">
      <c r="B249" s="86" t="s">
        <v>2703</v>
      </c>
      <c r="C249" s="87" t="s">
        <v>2704</v>
      </c>
      <c r="D249" s="88" t="s">
        <v>677</v>
      </c>
      <c r="E249" s="88" t="s">
        <v>128</v>
      </c>
      <c r="F249" s="101">
        <v>44817</v>
      </c>
      <c r="G249" s="90">
        <v>823659.42780000006</v>
      </c>
      <c r="H249" s="102">
        <v>-5.5235450000000004</v>
      </c>
      <c r="I249" s="90">
        <v>-45.495202884999998</v>
      </c>
      <c r="J249" s="91">
        <f t="shared" si="3"/>
        <v>4.2655616263441078E-3</v>
      </c>
      <c r="K249" s="91">
        <f>I249/'סכום נכסי הקרן'!$C$42</f>
        <v>-5.7110488985065337E-5</v>
      </c>
    </row>
    <row r="250" spans="2:11">
      <c r="B250" s="86" t="s">
        <v>2705</v>
      </c>
      <c r="C250" s="87" t="s">
        <v>2706</v>
      </c>
      <c r="D250" s="88" t="s">
        <v>677</v>
      </c>
      <c r="E250" s="88" t="s">
        <v>128</v>
      </c>
      <c r="F250" s="101">
        <v>44804</v>
      </c>
      <c r="G250" s="90">
        <v>622110.27233599999</v>
      </c>
      <c r="H250" s="102">
        <v>-6.0692729999999999</v>
      </c>
      <c r="I250" s="90">
        <v>-37.757568352</v>
      </c>
      <c r="J250" s="91">
        <f t="shared" si="3"/>
        <v>3.5400926790779812E-3</v>
      </c>
      <c r="K250" s="91">
        <f>I250/'סכום נכסי הקרן'!$C$42</f>
        <v>-4.7397374991830367E-5</v>
      </c>
    </row>
    <row r="251" spans="2:11">
      <c r="B251" s="86" t="s">
        <v>2402</v>
      </c>
      <c r="C251" s="87" t="s">
        <v>2707</v>
      </c>
      <c r="D251" s="88" t="s">
        <v>677</v>
      </c>
      <c r="E251" s="88" t="s">
        <v>128</v>
      </c>
      <c r="F251" s="101">
        <v>44705</v>
      </c>
      <c r="G251" s="90">
        <v>1489500</v>
      </c>
      <c r="H251" s="102">
        <v>-6.1561360000000001</v>
      </c>
      <c r="I251" s="90">
        <v>-91.695650000000001</v>
      </c>
      <c r="J251" s="91">
        <f t="shared" si="3"/>
        <v>8.5972458883492274E-3</v>
      </c>
      <c r="K251" s="91">
        <f>I251/'סכום נכסי הקרן'!$C$42</f>
        <v>-1.1510627664504824E-4</v>
      </c>
    </row>
    <row r="252" spans="2:11">
      <c r="B252" s="86" t="s">
        <v>2414</v>
      </c>
      <c r="C252" s="87" t="s">
        <v>2708</v>
      </c>
      <c r="D252" s="88" t="s">
        <v>677</v>
      </c>
      <c r="E252" s="88" t="s">
        <v>128</v>
      </c>
      <c r="F252" s="101">
        <v>44817</v>
      </c>
      <c r="G252" s="90">
        <v>7365960</v>
      </c>
      <c r="H252" s="102">
        <v>-5.7154160000000003</v>
      </c>
      <c r="I252" s="90">
        <v>-420.99525</v>
      </c>
      <c r="J252" s="91">
        <f t="shared" si="3"/>
        <v>3.9471879877366646E-2</v>
      </c>
      <c r="K252" s="91">
        <f>I252/'סכום נכסי הקרן'!$C$42</f>
        <v>-5.2847867606316376E-4</v>
      </c>
    </row>
    <row r="253" spans="2:11">
      <c r="B253" s="86" t="s">
        <v>2418</v>
      </c>
      <c r="C253" s="87" t="s">
        <v>2709</v>
      </c>
      <c r="D253" s="88" t="s">
        <v>677</v>
      </c>
      <c r="E253" s="88" t="s">
        <v>128</v>
      </c>
      <c r="F253" s="101">
        <v>44816</v>
      </c>
      <c r="G253" s="90">
        <v>436920.45564000006</v>
      </c>
      <c r="H253" s="102">
        <v>-4.6986470000000002</v>
      </c>
      <c r="I253" s="90">
        <v>-20.529349984</v>
      </c>
      <c r="J253" s="91">
        <f t="shared" si="3"/>
        <v>1.9248009010288522E-3</v>
      </c>
      <c r="K253" s="91">
        <f>I253/'סכום נכסי הקרן'!$C$42</f>
        <v>-2.5770655844648255E-5</v>
      </c>
    </row>
    <row r="254" spans="2:11">
      <c r="B254" s="86" t="s">
        <v>2420</v>
      </c>
      <c r="C254" s="87" t="s">
        <v>2710</v>
      </c>
      <c r="D254" s="88" t="s">
        <v>677</v>
      </c>
      <c r="E254" s="88" t="s">
        <v>128</v>
      </c>
      <c r="F254" s="101">
        <v>44816</v>
      </c>
      <c r="G254" s="90">
        <v>407915.03272799996</v>
      </c>
      <c r="H254" s="102">
        <v>-4.6671779999999998</v>
      </c>
      <c r="I254" s="90">
        <v>-19.038119188</v>
      </c>
      <c r="J254" s="91">
        <f t="shared" si="3"/>
        <v>1.7849853500240798E-3</v>
      </c>
      <c r="K254" s="91">
        <f>I254/'סכום נכסי הקרן'!$C$42</f>
        <v>-2.389870200009847E-5</v>
      </c>
    </row>
    <row r="255" spans="2:11">
      <c r="B255" s="86" t="s">
        <v>2711</v>
      </c>
      <c r="C255" s="87" t="s">
        <v>2712</v>
      </c>
      <c r="D255" s="88" t="s">
        <v>677</v>
      </c>
      <c r="E255" s="88" t="s">
        <v>128</v>
      </c>
      <c r="F255" s="101">
        <v>44805</v>
      </c>
      <c r="G255" s="90">
        <v>582735.76104000001</v>
      </c>
      <c r="H255" s="102">
        <v>-5.3288140000000004</v>
      </c>
      <c r="I255" s="90">
        <v>-31.052903278999999</v>
      </c>
      <c r="J255" s="91">
        <f t="shared" si="3"/>
        <v>2.9114733909044645E-3</v>
      </c>
      <c r="K255" s="91">
        <f>I255/'סכום נכסי הקרן'!$C$42</f>
        <v>-3.8980955753784386E-5</v>
      </c>
    </row>
    <row r="256" spans="2:11">
      <c r="B256" s="86" t="s">
        <v>2713</v>
      </c>
      <c r="C256" s="87" t="s">
        <v>2714</v>
      </c>
      <c r="D256" s="88" t="s">
        <v>677</v>
      </c>
      <c r="E256" s="88" t="s">
        <v>128</v>
      </c>
      <c r="F256" s="101">
        <v>44805</v>
      </c>
      <c r="G256" s="90">
        <v>510001.07244100003</v>
      </c>
      <c r="H256" s="102">
        <v>-5.3066570000000004</v>
      </c>
      <c r="I256" s="90">
        <v>-27.064008859999998</v>
      </c>
      <c r="J256" s="91">
        <f t="shared" si="3"/>
        <v>2.5374806645013371E-3</v>
      </c>
      <c r="K256" s="91">
        <f>I256/'סכום נכסי הקרן'!$C$42</f>
        <v>-3.3973664955351715E-5</v>
      </c>
    </row>
    <row r="257" spans="2:11">
      <c r="B257" s="86" t="s">
        <v>2715</v>
      </c>
      <c r="C257" s="87" t="s">
        <v>2716</v>
      </c>
      <c r="D257" s="88" t="s">
        <v>677</v>
      </c>
      <c r="E257" s="88" t="s">
        <v>128</v>
      </c>
      <c r="F257" s="101">
        <v>44900</v>
      </c>
      <c r="G257" s="90">
        <v>776371.91835399996</v>
      </c>
      <c r="H257" s="102">
        <v>-4.2195819999999999</v>
      </c>
      <c r="I257" s="90">
        <v>-32.759647477000001</v>
      </c>
      <c r="J257" s="91">
        <f t="shared" si="3"/>
        <v>3.0714951535368187E-3</v>
      </c>
      <c r="K257" s="91">
        <f>I257/'סכום נכסי הקרן'!$C$42</f>
        <v>-4.1123445281011898E-5</v>
      </c>
    </row>
    <row r="258" spans="2:11">
      <c r="B258" s="86" t="s">
        <v>2534</v>
      </c>
      <c r="C258" s="87" t="s">
        <v>2717</v>
      </c>
      <c r="D258" s="88" t="s">
        <v>677</v>
      </c>
      <c r="E258" s="88" t="s">
        <v>128</v>
      </c>
      <c r="F258" s="101">
        <v>44900</v>
      </c>
      <c r="G258" s="90">
        <v>586413.98496000003</v>
      </c>
      <c r="H258" s="102">
        <v>-4.1355339999999998</v>
      </c>
      <c r="I258" s="90">
        <v>-24.251347746</v>
      </c>
      <c r="J258" s="91">
        <f t="shared" si="3"/>
        <v>2.2737697992895605E-3</v>
      </c>
      <c r="K258" s="91">
        <f>I258/'סכום נכסי הקרן'!$C$42</f>
        <v>-3.0442909152902489E-5</v>
      </c>
    </row>
    <row r="259" spans="2:11">
      <c r="B259" s="86" t="s">
        <v>2536</v>
      </c>
      <c r="C259" s="87" t="s">
        <v>2718</v>
      </c>
      <c r="D259" s="88" t="s">
        <v>677</v>
      </c>
      <c r="E259" s="88" t="s">
        <v>128</v>
      </c>
      <c r="F259" s="101">
        <v>44881</v>
      </c>
      <c r="G259" s="90">
        <v>249776.80142800001</v>
      </c>
      <c r="H259" s="102">
        <v>-3.9831859999999999</v>
      </c>
      <c r="I259" s="90">
        <v>-9.9490753220000006</v>
      </c>
      <c r="J259" s="91">
        <f t="shared" si="3"/>
        <v>9.3281030130590997E-4</v>
      </c>
      <c r="K259" s="91">
        <f>I259/'סכום נכסי הקרן'!$C$42</f>
        <v>-1.2489153153683458E-5</v>
      </c>
    </row>
    <row r="260" spans="2:11">
      <c r="B260" s="86" t="s">
        <v>2719</v>
      </c>
      <c r="C260" s="87" t="s">
        <v>2720</v>
      </c>
      <c r="D260" s="88" t="s">
        <v>677</v>
      </c>
      <c r="E260" s="88" t="s">
        <v>128</v>
      </c>
      <c r="F260" s="101">
        <v>44810</v>
      </c>
      <c r="G260" s="90">
        <v>5705030</v>
      </c>
      <c r="H260" s="102">
        <v>-3.8059539999999998</v>
      </c>
      <c r="I260" s="90">
        <v>-217.13079999999999</v>
      </c>
      <c r="J260" s="91">
        <f t="shared" si="3"/>
        <v>2.0357856425402714E-2</v>
      </c>
      <c r="K260" s="91">
        <f>I260/'סכום נכסי הקרן'!$C$42</f>
        <v>-2.7256601521403296E-4</v>
      </c>
    </row>
    <row r="261" spans="2:11">
      <c r="B261" s="86" t="s">
        <v>2434</v>
      </c>
      <c r="C261" s="87" t="s">
        <v>2721</v>
      </c>
      <c r="D261" s="88" t="s">
        <v>677</v>
      </c>
      <c r="E261" s="88" t="s">
        <v>128</v>
      </c>
      <c r="F261" s="101">
        <v>44810</v>
      </c>
      <c r="G261" s="90">
        <v>294266.67127599998</v>
      </c>
      <c r="H261" s="102">
        <v>-3.6762000000000001</v>
      </c>
      <c r="I261" s="90">
        <v>-10.817831702000001</v>
      </c>
      <c r="J261" s="91">
        <f t="shared" si="3"/>
        <v>1.0142635896127398E-3</v>
      </c>
      <c r="K261" s="91">
        <f>I261/'סכום נכסי הקרן'!$C$42</f>
        <v>-1.3579709927242843E-5</v>
      </c>
    </row>
    <row r="262" spans="2:11">
      <c r="B262" s="86" t="s">
        <v>2722</v>
      </c>
      <c r="C262" s="87" t="s">
        <v>2723</v>
      </c>
      <c r="D262" s="88" t="s">
        <v>677</v>
      </c>
      <c r="E262" s="88" t="s">
        <v>128</v>
      </c>
      <c r="F262" s="101">
        <v>44810</v>
      </c>
      <c r="G262" s="90">
        <v>294433.06712000002</v>
      </c>
      <c r="H262" s="102">
        <v>-3.6176089999999999</v>
      </c>
      <c r="I262" s="90">
        <v>-10.651435858000001</v>
      </c>
      <c r="J262" s="91">
        <f t="shared" si="3"/>
        <v>9.9866256616541814E-4</v>
      </c>
      <c r="K262" s="91">
        <f>I262/'סכום נכסי הקרן'!$C$42</f>
        <v>-1.3370831904653436E-5</v>
      </c>
    </row>
    <row r="263" spans="2:11">
      <c r="B263" s="86" t="s">
        <v>2724</v>
      </c>
      <c r="C263" s="87" t="s">
        <v>2725</v>
      </c>
      <c r="D263" s="88" t="s">
        <v>677</v>
      </c>
      <c r="E263" s="88" t="s">
        <v>128</v>
      </c>
      <c r="F263" s="101">
        <v>44879</v>
      </c>
      <c r="G263" s="90">
        <v>782104.25517999986</v>
      </c>
      <c r="H263" s="102">
        <v>-3.5711840000000001</v>
      </c>
      <c r="I263" s="90">
        <v>-27.930385780000002</v>
      </c>
      <c r="J263" s="91">
        <f t="shared" si="3"/>
        <v>2.6187108582262377E-3</v>
      </c>
      <c r="K263" s="91">
        <f>I263/'סכום נכסי הקרן'!$C$42</f>
        <v>-3.5061234773902598E-5</v>
      </c>
    </row>
    <row r="264" spans="2:11">
      <c r="B264" s="86" t="s">
        <v>2726</v>
      </c>
      <c r="C264" s="87" t="s">
        <v>2727</v>
      </c>
      <c r="D264" s="88" t="s">
        <v>677</v>
      </c>
      <c r="E264" s="88" t="s">
        <v>128</v>
      </c>
      <c r="F264" s="101">
        <v>44879</v>
      </c>
      <c r="G264" s="90">
        <v>620111.77067300002</v>
      </c>
      <c r="H264" s="102">
        <v>-3.5158939999999999</v>
      </c>
      <c r="I264" s="90">
        <v>-21.802473092</v>
      </c>
      <c r="J264" s="91">
        <f t="shared" si="3"/>
        <v>2.0441670040622609E-3</v>
      </c>
      <c r="K264" s="91">
        <f>I264/'סכום נכסי הקרן'!$C$42</f>
        <v>-2.7368817378730312E-5</v>
      </c>
    </row>
    <row r="265" spans="2:11">
      <c r="B265" s="86" t="s">
        <v>2728</v>
      </c>
      <c r="C265" s="87" t="s">
        <v>2729</v>
      </c>
      <c r="D265" s="88" t="s">
        <v>677</v>
      </c>
      <c r="E265" s="88" t="s">
        <v>128</v>
      </c>
      <c r="F265" s="101">
        <v>44879</v>
      </c>
      <c r="G265" s="90">
        <v>3105000</v>
      </c>
      <c r="H265" s="102">
        <v>-3.4177460000000002</v>
      </c>
      <c r="I265" s="90">
        <v>-106.121</v>
      </c>
      <c r="J265" s="91">
        <f t="shared" si="3"/>
        <v>9.9497449542863617E-3</v>
      </c>
      <c r="K265" s="91">
        <f>I265/'סכום נכסי הקרן'!$C$42</f>
        <v>-1.3321453290149712E-4</v>
      </c>
    </row>
    <row r="266" spans="2:11">
      <c r="B266" s="86" t="s">
        <v>2728</v>
      </c>
      <c r="C266" s="87" t="s">
        <v>2730</v>
      </c>
      <c r="D266" s="88" t="s">
        <v>677</v>
      </c>
      <c r="E266" s="88" t="s">
        <v>128</v>
      </c>
      <c r="F266" s="101">
        <v>44879</v>
      </c>
      <c r="G266" s="90">
        <v>517250.23875000002</v>
      </c>
      <c r="H266" s="102">
        <v>-3.4177460000000002</v>
      </c>
      <c r="I266" s="90">
        <v>-17.678297713999999</v>
      </c>
      <c r="J266" s="91">
        <f t="shared" si="3"/>
        <v>1.6574905389154233E-3</v>
      </c>
      <c r="K266" s="91">
        <f>I266/'סכום נכסי הקרן'!$C$42</f>
        <v>-2.2191707319607939E-5</v>
      </c>
    </row>
    <row r="267" spans="2:11">
      <c r="B267" s="86" t="s">
        <v>2731</v>
      </c>
      <c r="C267" s="87" t="s">
        <v>2732</v>
      </c>
      <c r="D267" s="88" t="s">
        <v>677</v>
      </c>
      <c r="E267" s="88" t="s">
        <v>128</v>
      </c>
      <c r="F267" s="101">
        <v>44896</v>
      </c>
      <c r="G267" s="90">
        <v>1688000</v>
      </c>
      <c r="H267" s="102">
        <v>-3.9446129999999999</v>
      </c>
      <c r="I267" s="90">
        <v>-66.585070000000002</v>
      </c>
      <c r="J267" s="91">
        <f t="shared" si="3"/>
        <v>6.2429157684464366E-3</v>
      </c>
      <c r="K267" s="91">
        <f>I267/'סכום נכסי הקרן'!$C$42</f>
        <v>-8.3584766429486057E-5</v>
      </c>
    </row>
    <row r="268" spans="2:11">
      <c r="B268" s="86" t="s">
        <v>2733</v>
      </c>
      <c r="C268" s="87" t="s">
        <v>2734</v>
      </c>
      <c r="D268" s="88" t="s">
        <v>677</v>
      </c>
      <c r="E268" s="88" t="s">
        <v>128</v>
      </c>
      <c r="F268" s="101">
        <v>44889</v>
      </c>
      <c r="G268" s="90">
        <v>2371600</v>
      </c>
      <c r="H268" s="102">
        <v>-3.326524</v>
      </c>
      <c r="I268" s="90">
        <v>-78.891840000000002</v>
      </c>
      <c r="J268" s="91">
        <f t="shared" ref="J268:J331" si="4">IFERROR(I268/$I$11,0)</f>
        <v>7.3967799679080203E-3</v>
      </c>
      <c r="K268" s="91">
        <f>I268/'סכום נכסי הקרן'!$C$42</f>
        <v>-9.9033552410358435E-5</v>
      </c>
    </row>
    <row r="269" spans="2:11">
      <c r="B269" s="86" t="s">
        <v>2735</v>
      </c>
      <c r="C269" s="87" t="s">
        <v>2643</v>
      </c>
      <c r="D269" s="88" t="s">
        <v>677</v>
      </c>
      <c r="E269" s="88" t="s">
        <v>128</v>
      </c>
      <c r="F269" s="101">
        <v>44725</v>
      </c>
      <c r="G269" s="90">
        <v>890445.46497600002</v>
      </c>
      <c r="H269" s="102">
        <v>-3.6173009999999999</v>
      </c>
      <c r="I269" s="90">
        <v>-32.210088638999999</v>
      </c>
      <c r="J269" s="91">
        <f t="shared" si="4"/>
        <v>3.0199693454924731E-3</v>
      </c>
      <c r="K269" s="91">
        <f>I269/'סכום נכסי הקרן'!$C$42</f>
        <v>-4.0433579713348008E-5</v>
      </c>
    </row>
    <row r="270" spans="2:11">
      <c r="B270" s="86" t="s">
        <v>2736</v>
      </c>
      <c r="C270" s="87" t="s">
        <v>2737</v>
      </c>
      <c r="D270" s="88" t="s">
        <v>677</v>
      </c>
      <c r="E270" s="88" t="s">
        <v>128</v>
      </c>
      <c r="F270" s="101">
        <v>44910</v>
      </c>
      <c r="G270" s="90">
        <v>2711600</v>
      </c>
      <c r="H270" s="102">
        <v>-2.9141050000000002</v>
      </c>
      <c r="I270" s="90">
        <v>-79.018869999999993</v>
      </c>
      <c r="J270" s="91">
        <f t="shared" si="4"/>
        <v>7.4086901091764117E-3</v>
      </c>
      <c r="K270" s="91">
        <f>I270/'סכום נכסי הקרן'!$C$42</f>
        <v>-9.9193014176780488E-5</v>
      </c>
    </row>
    <row r="271" spans="2:11">
      <c r="B271" s="86" t="s">
        <v>2454</v>
      </c>
      <c r="C271" s="87" t="s">
        <v>2738</v>
      </c>
      <c r="D271" s="88" t="s">
        <v>677</v>
      </c>
      <c r="E271" s="88" t="s">
        <v>128</v>
      </c>
      <c r="F271" s="101">
        <v>44811</v>
      </c>
      <c r="G271" s="90">
        <v>445327.82459999999</v>
      </c>
      <c r="H271" s="102">
        <v>-3.476591</v>
      </c>
      <c r="I271" s="90">
        <v>-15.482229054000001</v>
      </c>
      <c r="J271" s="91">
        <f t="shared" si="4"/>
        <v>1.4515904525130958E-3</v>
      </c>
      <c r="K271" s="91">
        <f>I271/'סכום נכסי הקרן'!$C$42</f>
        <v>-1.9434964914603121E-5</v>
      </c>
    </row>
    <row r="272" spans="2:11">
      <c r="B272" s="86" t="s">
        <v>2457</v>
      </c>
      <c r="C272" s="87" t="s">
        <v>2633</v>
      </c>
      <c r="D272" s="88" t="s">
        <v>677</v>
      </c>
      <c r="E272" s="88" t="s">
        <v>128</v>
      </c>
      <c r="F272" s="101">
        <v>44725</v>
      </c>
      <c r="G272" s="90">
        <v>296972.79316</v>
      </c>
      <c r="H272" s="102">
        <v>-3.5622989999999999</v>
      </c>
      <c r="I272" s="90">
        <v>-10.579058045000002</v>
      </c>
      <c r="J272" s="91">
        <f t="shared" si="4"/>
        <v>9.9187653154739707E-4</v>
      </c>
      <c r="K272" s="91">
        <f>I272/'סכום נכסי הקרן'!$C$42</f>
        <v>-1.3279975461996216E-5</v>
      </c>
    </row>
    <row r="273" spans="2:11">
      <c r="B273" s="86" t="s">
        <v>2462</v>
      </c>
      <c r="C273" s="87" t="s">
        <v>2739</v>
      </c>
      <c r="D273" s="88" t="s">
        <v>677</v>
      </c>
      <c r="E273" s="88" t="s">
        <v>128</v>
      </c>
      <c r="F273" s="101">
        <v>44824</v>
      </c>
      <c r="G273" s="90">
        <v>1696300</v>
      </c>
      <c r="H273" s="102">
        <v>-3.2428140000000001</v>
      </c>
      <c r="I273" s="90">
        <v>-55.007849999999998</v>
      </c>
      <c r="J273" s="91">
        <f t="shared" si="4"/>
        <v>5.1574530769936304E-3</v>
      </c>
      <c r="K273" s="91">
        <f>I273/'סכום נכסי הקרן'!$C$42</f>
        <v>-6.9051790349371168E-5</v>
      </c>
    </row>
    <row r="274" spans="2:11">
      <c r="B274" s="86" t="s">
        <v>2563</v>
      </c>
      <c r="C274" s="87" t="s">
        <v>2740</v>
      </c>
      <c r="D274" s="88" t="s">
        <v>677</v>
      </c>
      <c r="E274" s="88" t="s">
        <v>128</v>
      </c>
      <c r="F274" s="101">
        <v>44896</v>
      </c>
      <c r="G274" s="90">
        <v>589536.93719099998</v>
      </c>
      <c r="H274" s="102">
        <v>-3.3340960000000002</v>
      </c>
      <c r="I274" s="90">
        <v>-19.655729985000001</v>
      </c>
      <c r="J274" s="91">
        <f t="shared" si="4"/>
        <v>1.8428916071377853E-3</v>
      </c>
      <c r="K274" s="91">
        <f>I274/'סכום נכסי הקרן'!$C$42</f>
        <v>-2.4673993731586831E-5</v>
      </c>
    </row>
    <row r="275" spans="2:11">
      <c r="B275" s="86" t="s">
        <v>2566</v>
      </c>
      <c r="C275" s="87" t="s">
        <v>2741</v>
      </c>
      <c r="D275" s="88" t="s">
        <v>677</v>
      </c>
      <c r="E275" s="88" t="s">
        <v>128</v>
      </c>
      <c r="F275" s="101">
        <v>44896</v>
      </c>
      <c r="G275" s="90">
        <v>445853.28516000003</v>
      </c>
      <c r="H275" s="102">
        <v>-3.3340960000000002</v>
      </c>
      <c r="I275" s="90">
        <v>-14.865178484999999</v>
      </c>
      <c r="J275" s="91">
        <f t="shared" si="4"/>
        <v>1.393736721531977E-3</v>
      </c>
      <c r="K275" s="91">
        <f>I275/'סכום נכסי הקרן'!$C$42</f>
        <v>-1.8660376441766093E-5</v>
      </c>
    </row>
    <row r="276" spans="2:11">
      <c r="B276" s="86" t="s">
        <v>2742</v>
      </c>
      <c r="C276" s="87" t="s">
        <v>2743</v>
      </c>
      <c r="D276" s="88" t="s">
        <v>677</v>
      </c>
      <c r="E276" s="88" t="s">
        <v>128</v>
      </c>
      <c r="F276" s="101">
        <v>44693</v>
      </c>
      <c r="G276" s="90">
        <v>7061392</v>
      </c>
      <c r="H276" s="102">
        <v>-3.5481289999999999</v>
      </c>
      <c r="I276" s="90">
        <v>-250.54732000000001</v>
      </c>
      <c r="J276" s="91">
        <f t="shared" si="4"/>
        <v>2.3490938956285474E-2</v>
      </c>
      <c r="K276" s="91">
        <f>I276/'סכום נכסי הקרן'!$C$42</f>
        <v>-3.1451403778254945E-4</v>
      </c>
    </row>
    <row r="277" spans="2:11">
      <c r="B277" s="86" t="s">
        <v>2466</v>
      </c>
      <c r="C277" s="87" t="s">
        <v>2744</v>
      </c>
      <c r="D277" s="88" t="s">
        <v>677</v>
      </c>
      <c r="E277" s="88" t="s">
        <v>128</v>
      </c>
      <c r="F277" s="101">
        <v>44818</v>
      </c>
      <c r="G277" s="90">
        <v>743526.69240000006</v>
      </c>
      <c r="H277" s="102">
        <v>-3.4549530000000002</v>
      </c>
      <c r="I277" s="90">
        <v>-25.688496915000002</v>
      </c>
      <c r="J277" s="91">
        <f t="shared" si="4"/>
        <v>2.408514738489291E-3</v>
      </c>
      <c r="K277" s="91">
        <f>I277/'סכום נכסי הקרן'!$C$42</f>
        <v>-3.2246973902180292E-5</v>
      </c>
    </row>
    <row r="278" spans="2:11">
      <c r="B278" s="86" t="s">
        <v>2745</v>
      </c>
      <c r="C278" s="87" t="s">
        <v>2746</v>
      </c>
      <c r="D278" s="88" t="s">
        <v>677</v>
      </c>
      <c r="E278" s="88" t="s">
        <v>128</v>
      </c>
      <c r="F278" s="101">
        <v>44882</v>
      </c>
      <c r="G278" s="90">
        <v>669311.95655700006</v>
      </c>
      <c r="H278" s="102">
        <v>-2.7112319999999999</v>
      </c>
      <c r="I278" s="90">
        <v>-18.146599856000002</v>
      </c>
      <c r="J278" s="91">
        <f t="shared" si="4"/>
        <v>1.7013978416589521E-3</v>
      </c>
      <c r="K278" s="91">
        <f>I278/'סכום נכסי הקרן'!$C$42</f>
        <v>-2.2779570712369985E-5</v>
      </c>
    </row>
    <row r="279" spans="2:11">
      <c r="B279" s="86" t="s">
        <v>2747</v>
      </c>
      <c r="C279" s="87" t="s">
        <v>2748</v>
      </c>
      <c r="D279" s="88" t="s">
        <v>677</v>
      </c>
      <c r="E279" s="88" t="s">
        <v>128</v>
      </c>
      <c r="F279" s="101">
        <v>44902</v>
      </c>
      <c r="G279" s="90">
        <v>3330236</v>
      </c>
      <c r="H279" s="102">
        <v>-2.6506259999999999</v>
      </c>
      <c r="I279" s="90">
        <v>-88.272109999999998</v>
      </c>
      <c r="J279" s="91">
        <f t="shared" si="4"/>
        <v>8.2762599398489532E-3</v>
      </c>
      <c r="K279" s="91">
        <f>I279/'סכום נכסי הקרן'!$C$42</f>
        <v>-1.1080867973237694E-4</v>
      </c>
    </row>
    <row r="280" spans="2:11">
      <c r="B280" s="86" t="s">
        <v>2749</v>
      </c>
      <c r="C280" s="87" t="s">
        <v>2750</v>
      </c>
      <c r="D280" s="88" t="s">
        <v>677</v>
      </c>
      <c r="E280" s="88" t="s">
        <v>128</v>
      </c>
      <c r="F280" s="101">
        <v>44693</v>
      </c>
      <c r="G280" s="90">
        <v>2039400</v>
      </c>
      <c r="H280" s="102">
        <v>-3.4232260000000001</v>
      </c>
      <c r="I280" s="90">
        <v>-69.813270000000003</v>
      </c>
      <c r="J280" s="91">
        <f t="shared" si="4"/>
        <v>6.5455869330738638E-3</v>
      </c>
      <c r="K280" s="91">
        <f>I280/'סכום נכסי הקרן'!$C$42</f>
        <v>-8.7637151490997089E-5</v>
      </c>
    </row>
    <row r="281" spans="2:11">
      <c r="B281" s="86" t="s">
        <v>2751</v>
      </c>
      <c r="C281" s="87" t="s">
        <v>2752</v>
      </c>
      <c r="D281" s="88" t="s">
        <v>677</v>
      </c>
      <c r="E281" s="88" t="s">
        <v>128</v>
      </c>
      <c r="F281" s="101">
        <v>44760</v>
      </c>
      <c r="G281" s="90">
        <v>298111.29103999998</v>
      </c>
      <c r="H281" s="102">
        <v>-3.121766</v>
      </c>
      <c r="I281" s="90">
        <v>-9.3063356440000007</v>
      </c>
      <c r="J281" s="91">
        <f t="shared" si="4"/>
        <v>8.7254799819813547E-4</v>
      </c>
      <c r="K281" s="91">
        <f>I281/'סכום נכסי הקרן'!$C$42</f>
        <v>-1.1682316938589096E-5</v>
      </c>
    </row>
    <row r="282" spans="2:11">
      <c r="B282" s="86" t="s">
        <v>2484</v>
      </c>
      <c r="C282" s="87" t="s">
        <v>2753</v>
      </c>
      <c r="D282" s="88" t="s">
        <v>677</v>
      </c>
      <c r="E282" s="88" t="s">
        <v>128</v>
      </c>
      <c r="F282" s="101">
        <v>44823</v>
      </c>
      <c r="G282" s="90">
        <v>298120.04871599999</v>
      </c>
      <c r="H282" s="102">
        <v>-2.9291550000000002</v>
      </c>
      <c r="I282" s="90">
        <v>-8.7323984569999986</v>
      </c>
      <c r="J282" s="91">
        <f t="shared" si="4"/>
        <v>8.1873651290841358E-4</v>
      </c>
      <c r="K282" s="91">
        <f>I282/'סכום נכסי הקרן'!$C$42</f>
        <v>-1.0961849036090962E-5</v>
      </c>
    </row>
    <row r="283" spans="2:11">
      <c r="B283" s="86" t="s">
        <v>2754</v>
      </c>
      <c r="C283" s="87" t="s">
        <v>2755</v>
      </c>
      <c r="D283" s="88" t="s">
        <v>677</v>
      </c>
      <c r="E283" s="88" t="s">
        <v>128</v>
      </c>
      <c r="F283" s="101">
        <v>44819</v>
      </c>
      <c r="G283" s="90">
        <v>18076302</v>
      </c>
      <c r="H283" s="102">
        <v>-3.083548</v>
      </c>
      <c r="I283" s="90">
        <v>-557.39149999999995</v>
      </c>
      <c r="J283" s="91">
        <f t="shared" si="4"/>
        <v>5.2260186623638176E-2</v>
      </c>
      <c r="K283" s="91">
        <f>I283/'סכום נכסי הקרן'!$C$42</f>
        <v>-6.99697970390072E-4</v>
      </c>
    </row>
    <row r="284" spans="2:11">
      <c r="B284" s="86" t="s">
        <v>2489</v>
      </c>
      <c r="C284" s="87" t="s">
        <v>2756</v>
      </c>
      <c r="D284" s="88" t="s">
        <v>677</v>
      </c>
      <c r="E284" s="88" t="s">
        <v>128</v>
      </c>
      <c r="F284" s="101">
        <v>44760</v>
      </c>
      <c r="G284" s="90">
        <v>521848.01864999993</v>
      </c>
      <c r="H284" s="102">
        <v>-3.0914799999999998</v>
      </c>
      <c r="I284" s="90">
        <v>-16.132828047</v>
      </c>
      <c r="J284" s="91">
        <f t="shared" si="4"/>
        <v>1.5125896331452564E-3</v>
      </c>
      <c r="K284" s="91">
        <f>I284/'סכום נכסי הקרן'!$C$42</f>
        <v>-2.0251666990145938E-5</v>
      </c>
    </row>
    <row r="285" spans="2:11">
      <c r="B285" s="86" t="s">
        <v>2757</v>
      </c>
      <c r="C285" s="87" t="s">
        <v>2758</v>
      </c>
      <c r="D285" s="88" t="s">
        <v>677</v>
      </c>
      <c r="E285" s="88" t="s">
        <v>128</v>
      </c>
      <c r="F285" s="101">
        <v>44894</v>
      </c>
      <c r="G285" s="90">
        <v>597327.5</v>
      </c>
      <c r="H285" s="102">
        <v>-2.8087240000000002</v>
      </c>
      <c r="I285" s="90">
        <v>-16.777279999999998</v>
      </c>
      <c r="J285" s="91">
        <f t="shared" si="4"/>
        <v>1.5730124765753195E-3</v>
      </c>
      <c r="K285" s="91">
        <f>I285/'סכום נכסי הקרן'!$C$42</f>
        <v>-2.1060652637627136E-5</v>
      </c>
    </row>
    <row r="286" spans="2:11">
      <c r="B286" s="86" t="s">
        <v>2759</v>
      </c>
      <c r="C286" s="87" t="s">
        <v>2760</v>
      </c>
      <c r="D286" s="88" t="s">
        <v>677</v>
      </c>
      <c r="E286" s="88" t="s">
        <v>128</v>
      </c>
      <c r="F286" s="101">
        <v>44895</v>
      </c>
      <c r="G286" s="90">
        <v>747686.58849999995</v>
      </c>
      <c r="H286" s="102">
        <v>-2.7056619999999998</v>
      </c>
      <c r="I286" s="90">
        <v>-20.229874027999998</v>
      </c>
      <c r="J286" s="91">
        <f t="shared" si="4"/>
        <v>1.8967224869341761E-3</v>
      </c>
      <c r="K286" s="91">
        <f>I286/'סכום נכסי הקרן'!$C$42</f>
        <v>-2.5394721302062249E-5</v>
      </c>
    </row>
    <row r="287" spans="2:11">
      <c r="B287" s="86" t="s">
        <v>2761</v>
      </c>
      <c r="C287" s="87" t="s">
        <v>2762</v>
      </c>
      <c r="D287" s="88" t="s">
        <v>677</v>
      </c>
      <c r="E287" s="88" t="s">
        <v>128</v>
      </c>
      <c r="F287" s="101">
        <v>44825</v>
      </c>
      <c r="G287" s="90">
        <v>9225900</v>
      </c>
      <c r="H287" s="102">
        <v>-2.4071799999999999</v>
      </c>
      <c r="I287" s="90">
        <v>-222.084</v>
      </c>
      <c r="J287" s="91">
        <f t="shared" si="4"/>
        <v>2.0822260989132525E-2</v>
      </c>
      <c r="K287" s="91">
        <f>I287/'סכום נכסי הקרן'!$C$42</f>
        <v>-2.7878380645580129E-4</v>
      </c>
    </row>
    <row r="288" spans="2:11">
      <c r="B288" s="86" t="s">
        <v>2761</v>
      </c>
      <c r="C288" s="87" t="s">
        <v>2763</v>
      </c>
      <c r="D288" s="88" t="s">
        <v>677</v>
      </c>
      <c r="E288" s="88" t="s">
        <v>128</v>
      </c>
      <c r="F288" s="101">
        <v>44825</v>
      </c>
      <c r="G288" s="90">
        <v>613462.067286</v>
      </c>
      <c r="H288" s="102">
        <v>-2.4071799999999999</v>
      </c>
      <c r="I288" s="90">
        <v>-14.767134813999998</v>
      </c>
      <c r="J288" s="91">
        <f t="shared" si="4"/>
        <v>1.3845442947660028E-3</v>
      </c>
      <c r="K288" s="91">
        <f>I288/'סכום נכסי הקרן'!$C$42</f>
        <v>-1.8537301444016232E-5</v>
      </c>
    </row>
    <row r="289" spans="2:11">
      <c r="B289" s="86" t="s">
        <v>2604</v>
      </c>
      <c r="C289" s="87" t="s">
        <v>2764</v>
      </c>
      <c r="D289" s="88" t="s">
        <v>677</v>
      </c>
      <c r="E289" s="88" t="s">
        <v>128</v>
      </c>
      <c r="F289" s="101">
        <v>44886</v>
      </c>
      <c r="G289" s="90">
        <v>524146.90859999997</v>
      </c>
      <c r="H289" s="102">
        <v>-2.003889</v>
      </c>
      <c r="I289" s="90">
        <v>-10.503321663000003</v>
      </c>
      <c r="J289" s="91">
        <f t="shared" si="4"/>
        <v>9.8477560256387446E-4</v>
      </c>
      <c r="K289" s="91">
        <f>I289/'סכום נכסי הקרן'!$C$42</f>
        <v>-1.3184902981037885E-5</v>
      </c>
    </row>
    <row r="290" spans="2:11">
      <c r="B290" s="86" t="s">
        <v>2765</v>
      </c>
      <c r="C290" s="87" t="s">
        <v>2766</v>
      </c>
      <c r="D290" s="88" t="s">
        <v>677</v>
      </c>
      <c r="E290" s="88" t="s">
        <v>128</v>
      </c>
      <c r="F290" s="101">
        <v>44887</v>
      </c>
      <c r="G290" s="90">
        <v>9494662.5</v>
      </c>
      <c r="H290" s="102">
        <v>-1.9515880000000001</v>
      </c>
      <c r="I290" s="90">
        <v>-185.29669000000001</v>
      </c>
      <c r="J290" s="91">
        <f t="shared" si="4"/>
        <v>1.7373138270214795E-2</v>
      </c>
      <c r="K290" s="91">
        <f>I290/'סכום נכסי הקרן'!$C$42</f>
        <v>-2.326044044679518E-4</v>
      </c>
    </row>
    <row r="291" spans="2:11">
      <c r="B291" s="86" t="s">
        <v>2610</v>
      </c>
      <c r="C291" s="87" t="s">
        <v>2767</v>
      </c>
      <c r="D291" s="88" t="s">
        <v>677</v>
      </c>
      <c r="E291" s="88" t="s">
        <v>128</v>
      </c>
      <c r="F291" s="101">
        <v>44886</v>
      </c>
      <c r="G291" s="90">
        <v>149887.62474</v>
      </c>
      <c r="H291" s="102">
        <v>-1.91449</v>
      </c>
      <c r="I291" s="90">
        <v>-2.8695839069999995</v>
      </c>
      <c r="J291" s="91">
        <f t="shared" si="4"/>
        <v>2.69047860457163E-4</v>
      </c>
      <c r="K291" s="91">
        <f>I291/'סכום נכסי הקרן'!$C$42</f>
        <v>-3.6022114359331149E-6</v>
      </c>
    </row>
    <row r="292" spans="2:11">
      <c r="B292" s="86" t="s">
        <v>2509</v>
      </c>
      <c r="C292" s="87" t="s">
        <v>2768</v>
      </c>
      <c r="D292" s="88" t="s">
        <v>677</v>
      </c>
      <c r="E292" s="88" t="s">
        <v>128</v>
      </c>
      <c r="F292" s="101">
        <v>44755</v>
      </c>
      <c r="G292" s="90">
        <v>449794.23936000007</v>
      </c>
      <c r="H292" s="102">
        <v>-2.7320180000000001</v>
      </c>
      <c r="I292" s="90">
        <v>-12.288458227</v>
      </c>
      <c r="J292" s="91">
        <f t="shared" si="4"/>
        <v>1.1521473152349864E-3</v>
      </c>
      <c r="K292" s="91">
        <f>I292/'סכום נכסי הקרן'!$C$42</f>
        <v>-1.5425799067002425E-5</v>
      </c>
    </row>
    <row r="293" spans="2:11">
      <c r="B293" s="86" t="s">
        <v>2511</v>
      </c>
      <c r="C293" s="87" t="s">
        <v>2769</v>
      </c>
      <c r="D293" s="88" t="s">
        <v>677</v>
      </c>
      <c r="E293" s="88" t="s">
        <v>128</v>
      </c>
      <c r="F293" s="101">
        <v>44755</v>
      </c>
      <c r="G293" s="90">
        <v>74998.547844999994</v>
      </c>
      <c r="H293" s="102">
        <v>-2.6870319999999999</v>
      </c>
      <c r="I293" s="90">
        <v>-2.0152350860000001</v>
      </c>
      <c r="J293" s="91">
        <f t="shared" si="4"/>
        <v>1.8894540315893504E-4</v>
      </c>
      <c r="K293" s="91">
        <f>I293/'סכום נכסי הקרן'!$C$42</f>
        <v>-2.529740585446786E-6</v>
      </c>
    </row>
    <row r="294" spans="2:11">
      <c r="B294" s="86" t="s">
        <v>2623</v>
      </c>
      <c r="C294" s="87" t="s">
        <v>2770</v>
      </c>
      <c r="D294" s="88" t="s">
        <v>677</v>
      </c>
      <c r="E294" s="88" t="s">
        <v>128</v>
      </c>
      <c r="F294" s="101">
        <v>44865</v>
      </c>
      <c r="G294" s="90">
        <v>455705.67066</v>
      </c>
      <c r="H294" s="102">
        <v>-0.76047299999999995</v>
      </c>
      <c r="I294" s="90">
        <v>-3.4655174849999999</v>
      </c>
      <c r="J294" s="91">
        <f t="shared" si="4"/>
        <v>3.2492169420161811E-4</v>
      </c>
      <c r="K294" s="91">
        <f>I294/'סכום נכסי הקרן'!$C$42</f>
        <v>-4.3502915824977715E-6</v>
      </c>
    </row>
    <row r="295" spans="2:11">
      <c r="B295" s="86" t="s">
        <v>2771</v>
      </c>
      <c r="C295" s="87" t="s">
        <v>2772</v>
      </c>
      <c r="D295" s="88" t="s">
        <v>677</v>
      </c>
      <c r="E295" s="88" t="s">
        <v>128</v>
      </c>
      <c r="F295" s="101">
        <v>44865</v>
      </c>
      <c r="G295" s="90">
        <v>653874.80107199994</v>
      </c>
      <c r="H295" s="102">
        <v>-0.65311699999999995</v>
      </c>
      <c r="I295" s="90">
        <v>-4.2705686030000001</v>
      </c>
      <c r="J295" s="91">
        <f t="shared" si="4"/>
        <v>4.0040207319600276E-4</v>
      </c>
      <c r="K295" s="91">
        <f>I295/'סכום נכסי הקרן'!$C$42</f>
        <v>-5.3608786354486305E-6</v>
      </c>
    </row>
    <row r="296" spans="2:11">
      <c r="B296" s="86" t="s">
        <v>2632</v>
      </c>
      <c r="C296" s="87" t="s">
        <v>2773</v>
      </c>
      <c r="D296" s="88" t="s">
        <v>677</v>
      </c>
      <c r="E296" s="88" t="s">
        <v>128</v>
      </c>
      <c r="F296" s="101">
        <v>44853</v>
      </c>
      <c r="G296" s="90">
        <v>731441.09952000005</v>
      </c>
      <c r="H296" s="102">
        <v>-0.34956399999999999</v>
      </c>
      <c r="I296" s="90">
        <v>-2.5568559670000002</v>
      </c>
      <c r="J296" s="91">
        <f t="shared" si="4"/>
        <v>2.3972696032354793E-4</v>
      </c>
      <c r="K296" s="91">
        <f>I296/'סכום נכסי הקרן'!$C$42</f>
        <v>-3.2096415727359405E-6</v>
      </c>
    </row>
    <row r="297" spans="2:11">
      <c r="B297" s="86" t="s">
        <v>2774</v>
      </c>
      <c r="C297" s="87" t="s">
        <v>2775</v>
      </c>
      <c r="D297" s="88" t="s">
        <v>677</v>
      </c>
      <c r="E297" s="88" t="s">
        <v>128</v>
      </c>
      <c r="F297" s="101">
        <v>44873</v>
      </c>
      <c r="G297" s="90">
        <v>2436000</v>
      </c>
      <c r="H297" s="102">
        <v>-0.588032</v>
      </c>
      <c r="I297" s="90">
        <v>-14.324450000000001</v>
      </c>
      <c r="J297" s="91">
        <f t="shared" si="4"/>
        <v>1.3430388340707994E-3</v>
      </c>
      <c r="K297" s="91">
        <f>I297/'סכום נכסי הקרן'!$C$42</f>
        <v>-1.7981595686252962E-5</v>
      </c>
    </row>
    <row r="298" spans="2:11">
      <c r="B298" s="86" t="s">
        <v>2776</v>
      </c>
      <c r="C298" s="87" t="s">
        <v>2777</v>
      </c>
      <c r="D298" s="88" t="s">
        <v>677</v>
      </c>
      <c r="E298" s="88" t="s">
        <v>128</v>
      </c>
      <c r="F298" s="101">
        <v>44867</v>
      </c>
      <c r="G298" s="90">
        <v>380980.80019000004</v>
      </c>
      <c r="H298" s="102">
        <v>-0.408387</v>
      </c>
      <c r="I298" s="90">
        <v>-1.55587418</v>
      </c>
      <c r="J298" s="91">
        <f t="shared" si="4"/>
        <v>1.4587641722146825E-4</v>
      </c>
      <c r="K298" s="91">
        <f>I298/'סכום נכסי הקרן'!$C$42</f>
        <v>-1.9531011971447672E-6</v>
      </c>
    </row>
    <row r="299" spans="2:11">
      <c r="B299" s="86" t="s">
        <v>2639</v>
      </c>
      <c r="C299" s="87" t="s">
        <v>2778</v>
      </c>
      <c r="D299" s="88" t="s">
        <v>677</v>
      </c>
      <c r="E299" s="88" t="s">
        <v>128</v>
      </c>
      <c r="F299" s="101">
        <v>44867</v>
      </c>
      <c r="G299" s="90">
        <v>305021.097404</v>
      </c>
      <c r="H299" s="102">
        <v>-0.33054800000000001</v>
      </c>
      <c r="I299" s="90">
        <v>-1.0082420750000001</v>
      </c>
      <c r="J299" s="91">
        <f t="shared" si="4"/>
        <v>9.453125675813894E-5</v>
      </c>
      <c r="K299" s="91">
        <f>I299/'סכום נכסי הקרן'!$C$42</f>
        <v>-1.2656542726958966E-6</v>
      </c>
    </row>
    <row r="300" spans="2:11">
      <c r="B300" s="86" t="s">
        <v>2648</v>
      </c>
      <c r="C300" s="87" t="s">
        <v>2779</v>
      </c>
      <c r="D300" s="88" t="s">
        <v>677</v>
      </c>
      <c r="E300" s="88" t="s">
        <v>128</v>
      </c>
      <c r="F300" s="101">
        <v>44859</v>
      </c>
      <c r="G300" s="90">
        <v>152646.29268000001</v>
      </c>
      <c r="H300" s="102">
        <v>0.11323900000000001</v>
      </c>
      <c r="I300" s="90">
        <v>0.17285462999999998</v>
      </c>
      <c r="J300" s="91">
        <f t="shared" si="4"/>
        <v>-1.620658948433897E-5</v>
      </c>
      <c r="K300" s="91">
        <f>I300/'סכום נכסי הקרן'!$C$42</f>
        <v>2.1698578787715069E-7</v>
      </c>
    </row>
    <row r="301" spans="2:11">
      <c r="B301" s="86" t="s">
        <v>2657</v>
      </c>
      <c r="C301" s="87" t="s">
        <v>2780</v>
      </c>
      <c r="D301" s="88" t="s">
        <v>677</v>
      </c>
      <c r="E301" s="88" t="s">
        <v>128</v>
      </c>
      <c r="F301" s="101">
        <v>44865</v>
      </c>
      <c r="G301" s="90">
        <v>229297.85187000001</v>
      </c>
      <c r="H301" s="102">
        <v>-0.28478300000000001</v>
      </c>
      <c r="I301" s="90">
        <v>-0.653000829</v>
      </c>
      <c r="J301" s="91">
        <f t="shared" si="4"/>
        <v>6.1224373154112395E-5</v>
      </c>
      <c r="K301" s="91">
        <f>I301/'סכום נכסי הקרן'!$C$42</f>
        <v>-8.197171193215801E-7</v>
      </c>
    </row>
    <row r="302" spans="2:11">
      <c r="B302" s="86" t="s">
        <v>2667</v>
      </c>
      <c r="C302" s="87" t="s">
        <v>2781</v>
      </c>
      <c r="D302" s="88" t="s">
        <v>677</v>
      </c>
      <c r="E302" s="88" t="s">
        <v>128</v>
      </c>
      <c r="F302" s="101">
        <v>44859</v>
      </c>
      <c r="G302" s="90">
        <v>612616.95155200001</v>
      </c>
      <c r="H302" s="102">
        <v>-0.12973000000000001</v>
      </c>
      <c r="I302" s="90">
        <v>-0.79474736199999996</v>
      </c>
      <c r="J302" s="91">
        <f t="shared" si="4"/>
        <v>7.4514314367485194E-5</v>
      </c>
      <c r="K302" s="91">
        <f>I302/'סכום נכסי הקרן'!$C$42</f>
        <v>-9.9765266632925656E-7</v>
      </c>
    </row>
    <row r="303" spans="2:11">
      <c r="B303" s="86" t="s">
        <v>2782</v>
      </c>
      <c r="C303" s="87" t="s">
        <v>2783</v>
      </c>
      <c r="D303" s="88" t="s">
        <v>677</v>
      </c>
      <c r="E303" s="88" t="s">
        <v>128</v>
      </c>
      <c r="F303" s="101">
        <v>44859</v>
      </c>
      <c r="G303" s="90">
        <v>7877250</v>
      </c>
      <c r="H303" s="102">
        <v>-3.2488999999999997E-2</v>
      </c>
      <c r="I303" s="90">
        <v>-2.5592199999999998</v>
      </c>
      <c r="J303" s="91">
        <f t="shared" si="4"/>
        <v>2.3994860849321759E-4</v>
      </c>
      <c r="K303" s="91">
        <f>I303/'סכום נכסי הקרן'!$C$42</f>
        <v>-3.2126091621090025E-6</v>
      </c>
    </row>
    <row r="304" spans="2:11">
      <c r="B304" s="86" t="s">
        <v>2784</v>
      </c>
      <c r="C304" s="87" t="s">
        <v>2785</v>
      </c>
      <c r="D304" s="88" t="s">
        <v>677</v>
      </c>
      <c r="E304" s="88" t="s">
        <v>128</v>
      </c>
      <c r="F304" s="101">
        <v>44854</v>
      </c>
      <c r="G304" s="90">
        <v>460132.67587799998</v>
      </c>
      <c r="H304" s="102">
        <v>-5.2209999999999999E-2</v>
      </c>
      <c r="I304" s="90">
        <v>-0.24023623299999999</v>
      </c>
      <c r="J304" s="91">
        <f t="shared" si="4"/>
        <v>2.2524186985879447E-5</v>
      </c>
      <c r="K304" s="91">
        <f>I304/'סכום נכסי הקרן'!$C$42</f>
        <v>-3.0157044849850859E-7</v>
      </c>
    </row>
    <row r="305" spans="2:11">
      <c r="B305" s="86" t="s">
        <v>2786</v>
      </c>
      <c r="C305" s="87" t="s">
        <v>2787</v>
      </c>
      <c r="D305" s="88" t="s">
        <v>677</v>
      </c>
      <c r="E305" s="88" t="s">
        <v>128</v>
      </c>
      <c r="F305" s="101">
        <v>44924</v>
      </c>
      <c r="G305" s="90">
        <v>810014</v>
      </c>
      <c r="H305" s="102">
        <v>0.35861999999999999</v>
      </c>
      <c r="I305" s="90">
        <v>2.9048699999999998</v>
      </c>
      <c r="J305" s="91">
        <f t="shared" si="4"/>
        <v>-2.7235623133364578E-4</v>
      </c>
      <c r="K305" s="91">
        <f>I305/'סכום נכסי הקרן'!$C$42</f>
        <v>3.6465063483153375E-6</v>
      </c>
    </row>
    <row r="306" spans="2:11">
      <c r="B306" s="86" t="s">
        <v>2691</v>
      </c>
      <c r="C306" s="87" t="s">
        <v>2788</v>
      </c>
      <c r="D306" s="88" t="s">
        <v>677</v>
      </c>
      <c r="E306" s="88" t="s">
        <v>128</v>
      </c>
      <c r="F306" s="101">
        <v>44868</v>
      </c>
      <c r="G306" s="90">
        <v>616978.27419999999</v>
      </c>
      <c r="H306" s="102">
        <v>0.61880400000000002</v>
      </c>
      <c r="I306" s="90">
        <v>3.8178855569999999</v>
      </c>
      <c r="J306" s="91">
        <f t="shared" si="4"/>
        <v>-3.579591933434808E-4</v>
      </c>
      <c r="K306" s="91">
        <f>I306/'סכום נכסי הקרן'!$C$42</f>
        <v>4.7926220177639409E-6</v>
      </c>
    </row>
    <row r="307" spans="2:11">
      <c r="B307" s="86" t="s">
        <v>2693</v>
      </c>
      <c r="C307" s="87" t="s">
        <v>2789</v>
      </c>
      <c r="D307" s="88" t="s">
        <v>677</v>
      </c>
      <c r="E307" s="88" t="s">
        <v>128</v>
      </c>
      <c r="F307" s="101">
        <v>44868</v>
      </c>
      <c r="G307" s="90">
        <v>1763500</v>
      </c>
      <c r="H307" s="102">
        <v>0.74560099999999996</v>
      </c>
      <c r="I307" s="90">
        <v>13.148680000000001</v>
      </c>
      <c r="J307" s="91">
        <f t="shared" si="4"/>
        <v>-1.2328004116576928E-3</v>
      </c>
      <c r="K307" s="91">
        <f>I307/'סכום נכסי הקרן'!$C$42</f>
        <v>1.6505642280710295E-5</v>
      </c>
    </row>
    <row r="308" spans="2:11">
      <c r="B308" s="86" t="s">
        <v>2790</v>
      </c>
      <c r="C308" s="87" t="s">
        <v>2791</v>
      </c>
      <c r="D308" s="88" t="s">
        <v>677</v>
      </c>
      <c r="E308" s="88" t="s">
        <v>128</v>
      </c>
      <c r="F308" s="101">
        <v>44795</v>
      </c>
      <c r="G308" s="90">
        <v>1055700</v>
      </c>
      <c r="H308" s="102">
        <v>7.5747489999999997</v>
      </c>
      <c r="I308" s="90">
        <v>79.966630000000009</v>
      </c>
      <c r="J308" s="91">
        <f t="shared" si="4"/>
        <v>-7.4975506577754127E-3</v>
      </c>
      <c r="K308" s="91">
        <f>I308/'סכום נכסי הקרן'!$C$42</f>
        <v>1.0038274482107073E-4</v>
      </c>
    </row>
    <row r="309" spans="2:11">
      <c r="B309" s="86" t="s">
        <v>2792</v>
      </c>
      <c r="C309" s="87" t="s">
        <v>2793</v>
      </c>
      <c r="D309" s="88" t="s">
        <v>677</v>
      </c>
      <c r="E309" s="88" t="s">
        <v>128</v>
      </c>
      <c r="F309" s="101">
        <v>44825</v>
      </c>
      <c r="G309" s="90">
        <v>3167100</v>
      </c>
      <c r="H309" s="102">
        <v>2.3293590000000002</v>
      </c>
      <c r="I309" s="90">
        <v>73.773139999999998</v>
      </c>
      <c r="J309" s="91">
        <f t="shared" si="4"/>
        <v>-6.916858373713604E-3</v>
      </c>
      <c r="K309" s="91">
        <f>I309/'סכום נכסי הקרן'!$C$42</f>
        <v>9.260800770607847E-5</v>
      </c>
    </row>
    <row r="310" spans="2:11">
      <c r="B310" s="86" t="s">
        <v>2794</v>
      </c>
      <c r="C310" s="87" t="s">
        <v>2795</v>
      </c>
      <c r="D310" s="88" t="s">
        <v>677</v>
      </c>
      <c r="E310" s="88" t="s">
        <v>128</v>
      </c>
      <c r="F310" s="101">
        <v>44916</v>
      </c>
      <c r="G310" s="90">
        <v>1407600</v>
      </c>
      <c r="H310" s="102">
        <v>1.201295</v>
      </c>
      <c r="I310" s="90">
        <v>16.90943</v>
      </c>
      <c r="J310" s="91">
        <f t="shared" si="4"/>
        <v>-1.5854026613239458E-3</v>
      </c>
      <c r="K310" s="91">
        <f>I310/'סכום נכסי הקרן'!$C$42</f>
        <v>2.1226541580653807E-5</v>
      </c>
    </row>
    <row r="311" spans="2:11">
      <c r="B311" s="86" t="s">
        <v>2796</v>
      </c>
      <c r="C311" s="87" t="s">
        <v>2797</v>
      </c>
      <c r="D311" s="88" t="s">
        <v>677</v>
      </c>
      <c r="E311" s="88" t="s">
        <v>128</v>
      </c>
      <c r="F311" s="101">
        <v>44915</v>
      </c>
      <c r="G311" s="90">
        <v>2041020</v>
      </c>
      <c r="H311" s="102">
        <v>1.4995780000000001</v>
      </c>
      <c r="I311" s="90">
        <v>30.60669</v>
      </c>
      <c r="J311" s="91">
        <f t="shared" si="4"/>
        <v>-2.8696371066509632E-3</v>
      </c>
      <c r="K311" s="91">
        <f>I311/'סכום נכסי הקרן'!$C$42</f>
        <v>3.8420820685923829E-5</v>
      </c>
    </row>
    <row r="312" spans="2:11">
      <c r="B312" s="86" t="s">
        <v>2798</v>
      </c>
      <c r="C312" s="87" t="s">
        <v>2799</v>
      </c>
      <c r="D312" s="88" t="s">
        <v>677</v>
      </c>
      <c r="E312" s="88" t="s">
        <v>128</v>
      </c>
      <c r="F312" s="101">
        <v>44846</v>
      </c>
      <c r="G312" s="90">
        <v>1407600</v>
      </c>
      <c r="H312" s="102">
        <v>-0.70032799999999995</v>
      </c>
      <c r="I312" s="90">
        <v>-9.8578200000000002</v>
      </c>
      <c r="J312" s="91">
        <f t="shared" si="4"/>
        <v>9.2425433990692878E-4</v>
      </c>
      <c r="K312" s="91">
        <f>I312/'סכום נכסי הקרן'!$C$42</f>
        <v>-1.2374599624268866E-5</v>
      </c>
    </row>
    <row r="313" spans="2:11">
      <c r="B313" s="86" t="s">
        <v>2800</v>
      </c>
      <c r="C313" s="87" t="s">
        <v>2801</v>
      </c>
      <c r="D313" s="88" t="s">
        <v>677</v>
      </c>
      <c r="E313" s="88" t="s">
        <v>128</v>
      </c>
      <c r="F313" s="101">
        <v>44847</v>
      </c>
      <c r="G313" s="90">
        <v>3870900</v>
      </c>
      <c r="H313" s="102">
        <v>-0.89883100000000005</v>
      </c>
      <c r="I313" s="90">
        <v>-34.792830000000002</v>
      </c>
      <c r="J313" s="91">
        <f t="shared" si="4"/>
        <v>3.2621232813283252E-3</v>
      </c>
      <c r="K313" s="91">
        <f>I313/'סכום נכסי הקרן'!$C$42</f>
        <v>-4.3675715426458443E-5</v>
      </c>
    </row>
    <row r="314" spans="2:11">
      <c r="B314" s="92"/>
      <c r="C314" s="87"/>
      <c r="D314" s="87"/>
      <c r="E314" s="87"/>
      <c r="F314" s="87"/>
      <c r="G314" s="90"/>
      <c r="H314" s="102"/>
      <c r="I314" s="87"/>
      <c r="J314" s="91"/>
      <c r="K314" s="87"/>
    </row>
    <row r="315" spans="2:11">
      <c r="B315" s="85" t="s">
        <v>190</v>
      </c>
      <c r="C315" s="80"/>
      <c r="D315" s="81"/>
      <c r="E315" s="81"/>
      <c r="F315" s="99"/>
      <c r="G315" s="83"/>
      <c r="H315" s="100"/>
      <c r="I315" s="83">
        <v>-882.20544119800002</v>
      </c>
      <c r="J315" s="84">
        <f t="shared" si="4"/>
        <v>8.2714252006707206E-2</v>
      </c>
      <c r="K315" s="84">
        <f>I315/'סכום נכסי הקרן'!$C$42</f>
        <v>-1.1074394867401434E-3</v>
      </c>
    </row>
    <row r="316" spans="2:11">
      <c r="B316" s="86" t="s">
        <v>2802</v>
      </c>
      <c r="C316" s="87" t="s">
        <v>2803</v>
      </c>
      <c r="D316" s="88" t="s">
        <v>677</v>
      </c>
      <c r="E316" s="88" t="s">
        <v>128</v>
      </c>
      <c r="F316" s="101">
        <v>44753</v>
      </c>
      <c r="G316" s="90">
        <v>283413.39640799997</v>
      </c>
      <c r="H316" s="102">
        <v>-4.2522460000000004</v>
      </c>
      <c r="I316" s="90">
        <v>-12.051435703000001</v>
      </c>
      <c r="J316" s="91">
        <f t="shared" si="4"/>
        <v>1.1299244407594236E-3</v>
      </c>
      <c r="K316" s="91">
        <f>I316/'סכום נכסי הקרן'!$C$42</f>
        <v>-1.5128262812898207E-5</v>
      </c>
    </row>
    <row r="317" spans="2:11">
      <c r="B317" s="86" t="s">
        <v>2804</v>
      </c>
      <c r="C317" s="87" t="s">
        <v>2805</v>
      </c>
      <c r="D317" s="88" t="s">
        <v>677</v>
      </c>
      <c r="E317" s="88" t="s">
        <v>132</v>
      </c>
      <c r="F317" s="101">
        <v>44763</v>
      </c>
      <c r="G317" s="90">
        <v>1842241.260607</v>
      </c>
      <c r="H317" s="102">
        <v>0.96040099999999995</v>
      </c>
      <c r="I317" s="90">
        <v>17.692895897</v>
      </c>
      <c r="J317" s="91">
        <f t="shared" si="4"/>
        <v>-1.6588592425428486E-3</v>
      </c>
      <c r="K317" s="91">
        <f>I317/'סכום נכסי הקרן'!$C$42</f>
        <v>2.2210032534499955E-5</v>
      </c>
    </row>
    <row r="318" spans="2:11">
      <c r="B318" s="86" t="s">
        <v>2806</v>
      </c>
      <c r="C318" s="87" t="s">
        <v>2807</v>
      </c>
      <c r="D318" s="88" t="s">
        <v>677</v>
      </c>
      <c r="E318" s="88" t="s">
        <v>128</v>
      </c>
      <c r="F318" s="101">
        <v>44768</v>
      </c>
      <c r="G318" s="90">
        <v>619934.07453700004</v>
      </c>
      <c r="H318" s="102">
        <v>5.0507939999999998</v>
      </c>
      <c r="I318" s="90">
        <v>31.311593585000001</v>
      </c>
      <c r="J318" s="91">
        <f t="shared" si="4"/>
        <v>-2.9357278039503867E-3</v>
      </c>
      <c r="K318" s="91">
        <f>I318/'סכום נכסי הקרן'!$C$42</f>
        <v>3.9305691746471374E-5</v>
      </c>
    </row>
    <row r="319" spans="2:11">
      <c r="B319" s="86" t="s">
        <v>2808</v>
      </c>
      <c r="C319" s="87" t="s">
        <v>2809</v>
      </c>
      <c r="D319" s="88" t="s">
        <v>677</v>
      </c>
      <c r="E319" s="88" t="s">
        <v>128</v>
      </c>
      <c r="F319" s="101">
        <v>44768</v>
      </c>
      <c r="G319" s="90">
        <v>265306.539414</v>
      </c>
      <c r="H319" s="102">
        <v>4.9150239999999998</v>
      </c>
      <c r="I319" s="90">
        <v>13.039880479999999</v>
      </c>
      <c r="J319" s="91">
        <f t="shared" si="4"/>
        <v>-1.2225995327067897E-3</v>
      </c>
      <c r="K319" s="91">
        <f>I319/'סכום נכסי הקרן'!$C$42</f>
        <v>1.6369065380410567E-5</v>
      </c>
    </row>
    <row r="320" spans="2:11">
      <c r="B320" s="86" t="s">
        <v>2810</v>
      </c>
      <c r="C320" s="87" t="s">
        <v>2811</v>
      </c>
      <c r="D320" s="88" t="s">
        <v>677</v>
      </c>
      <c r="E320" s="88" t="s">
        <v>128</v>
      </c>
      <c r="F320" s="101">
        <v>44749</v>
      </c>
      <c r="G320" s="90">
        <v>87656.390641000005</v>
      </c>
      <c r="H320" s="102">
        <v>4.0701510000000001</v>
      </c>
      <c r="I320" s="90">
        <v>3.5677478659999995</v>
      </c>
      <c r="J320" s="91">
        <f t="shared" si="4"/>
        <v>-3.3450666058461033E-4</v>
      </c>
      <c r="K320" s="91">
        <f>I320/'סכום נכסי הקרן'!$C$42</f>
        <v>4.4786221905136882E-6</v>
      </c>
    </row>
    <row r="321" spans="2:11">
      <c r="B321" s="86" t="s">
        <v>2812</v>
      </c>
      <c r="C321" s="87" t="s">
        <v>2813</v>
      </c>
      <c r="D321" s="88" t="s">
        <v>677</v>
      </c>
      <c r="E321" s="88" t="s">
        <v>128</v>
      </c>
      <c r="F321" s="101">
        <v>44749</v>
      </c>
      <c r="G321" s="90">
        <v>87609.203655999998</v>
      </c>
      <c r="H321" s="102">
        <v>4.0185000000000004</v>
      </c>
      <c r="I321" s="90">
        <v>3.5205757389999994</v>
      </c>
      <c r="J321" s="91">
        <f t="shared" si="4"/>
        <v>-3.3008387308165423E-4</v>
      </c>
      <c r="K321" s="91">
        <f>I321/'סכום נכסי הקרן'!$C$42</f>
        <v>4.4194066453880756E-6</v>
      </c>
    </row>
    <row r="322" spans="2:11">
      <c r="B322" s="86" t="s">
        <v>2814</v>
      </c>
      <c r="C322" s="87" t="s">
        <v>2815</v>
      </c>
      <c r="D322" s="88" t="s">
        <v>677</v>
      </c>
      <c r="E322" s="88" t="s">
        <v>128</v>
      </c>
      <c r="F322" s="101">
        <v>44749</v>
      </c>
      <c r="G322" s="90">
        <v>3073324.9034310002</v>
      </c>
      <c r="H322" s="102">
        <v>3.9991669999999999</v>
      </c>
      <c r="I322" s="90">
        <v>122.907407596</v>
      </c>
      <c r="J322" s="91">
        <f t="shared" si="4"/>
        <v>-1.1523613220500356E-2</v>
      </c>
      <c r="K322" s="91">
        <f>I322/'סכום נכסי הקרן'!$C$42</f>
        <v>1.5428664348277022E-4</v>
      </c>
    </row>
    <row r="323" spans="2:11">
      <c r="B323" s="86" t="s">
        <v>2816</v>
      </c>
      <c r="C323" s="87" t="s">
        <v>2817</v>
      </c>
      <c r="D323" s="88" t="s">
        <v>677</v>
      </c>
      <c r="E323" s="88" t="s">
        <v>128</v>
      </c>
      <c r="F323" s="101">
        <v>44749</v>
      </c>
      <c r="G323" s="90">
        <v>262762.94833500002</v>
      </c>
      <c r="H323" s="102">
        <v>3.994888</v>
      </c>
      <c r="I323" s="90">
        <v>10.497084689999999</v>
      </c>
      <c r="J323" s="91">
        <f t="shared" si="4"/>
        <v>-9.8419083337929463E-4</v>
      </c>
      <c r="K323" s="91">
        <f>I323/'סכום נכסי הקרן'!$C$42</f>
        <v>1.3177073659368142E-5</v>
      </c>
    </row>
    <row r="324" spans="2:11">
      <c r="B324" s="86" t="s">
        <v>2818</v>
      </c>
      <c r="C324" s="87" t="s">
        <v>2819</v>
      </c>
      <c r="D324" s="88" t="s">
        <v>677</v>
      </c>
      <c r="E324" s="88" t="s">
        <v>128</v>
      </c>
      <c r="F324" s="101">
        <v>44804</v>
      </c>
      <c r="G324" s="90">
        <v>209840.770101</v>
      </c>
      <c r="H324" s="102">
        <v>3.2850470000000001</v>
      </c>
      <c r="I324" s="90">
        <v>6.8933680610000003</v>
      </c>
      <c r="J324" s="91">
        <f t="shared" si="4"/>
        <v>-6.4631179580830857E-4</v>
      </c>
      <c r="K324" s="91">
        <f>I324/'סכום נכסי הקרן'!$C$42</f>
        <v>8.6532995954072612E-6</v>
      </c>
    </row>
    <row r="325" spans="2:11">
      <c r="B325" s="86" t="s">
        <v>2820</v>
      </c>
      <c r="C325" s="87" t="s">
        <v>2821</v>
      </c>
      <c r="D325" s="88" t="s">
        <v>677</v>
      </c>
      <c r="E325" s="88" t="s">
        <v>130</v>
      </c>
      <c r="F325" s="101">
        <v>44832</v>
      </c>
      <c r="G325" s="90">
        <v>111476.526933</v>
      </c>
      <c r="H325" s="102">
        <v>-10.748732</v>
      </c>
      <c r="I325" s="90">
        <v>-11.982312995000001</v>
      </c>
      <c r="J325" s="91">
        <f t="shared" si="4"/>
        <v>1.1234435998782632E-3</v>
      </c>
      <c r="K325" s="91">
        <f>I325/'סכום נכסי הקרן'!$C$42</f>
        <v>-1.5041492529362371E-5</v>
      </c>
    </row>
    <row r="326" spans="2:11">
      <c r="B326" s="86" t="s">
        <v>2822</v>
      </c>
      <c r="C326" s="87" t="s">
        <v>2823</v>
      </c>
      <c r="D326" s="88" t="s">
        <v>677</v>
      </c>
      <c r="E326" s="88" t="s">
        <v>130</v>
      </c>
      <c r="F326" s="101">
        <v>44825</v>
      </c>
      <c r="G326" s="90">
        <v>423246.14507799997</v>
      </c>
      <c r="H326" s="102">
        <v>-6.69991</v>
      </c>
      <c r="I326" s="90">
        <v>-28.357109841</v>
      </c>
      <c r="J326" s="91">
        <f t="shared" si="4"/>
        <v>2.6587198627852538E-3</v>
      </c>
      <c r="K326" s="91">
        <f>I326/'סכום נכסי הקרן'!$C$42</f>
        <v>-3.5596904871846875E-5</v>
      </c>
    </row>
    <row r="327" spans="2:11">
      <c r="B327" s="86" t="s">
        <v>2824</v>
      </c>
      <c r="C327" s="87" t="s">
        <v>2825</v>
      </c>
      <c r="D327" s="88" t="s">
        <v>677</v>
      </c>
      <c r="E327" s="88" t="s">
        <v>130</v>
      </c>
      <c r="F327" s="101">
        <v>44811</v>
      </c>
      <c r="G327" s="90">
        <v>343425.45829799992</v>
      </c>
      <c r="H327" s="102">
        <v>-6.9852280000000002</v>
      </c>
      <c r="I327" s="90">
        <v>-23.989051435</v>
      </c>
      <c r="J327" s="91">
        <f t="shared" si="4"/>
        <v>2.249177292651853E-3</v>
      </c>
      <c r="K327" s="91">
        <f>I327/'סכום נכסי הקרן'!$C$42</f>
        <v>-3.0113646513541282E-5</v>
      </c>
    </row>
    <row r="328" spans="2:11">
      <c r="B328" s="86" t="s">
        <v>2826</v>
      </c>
      <c r="C328" s="87" t="s">
        <v>2827</v>
      </c>
      <c r="D328" s="88" t="s">
        <v>677</v>
      </c>
      <c r="E328" s="88" t="s">
        <v>130</v>
      </c>
      <c r="F328" s="101">
        <v>44811</v>
      </c>
      <c r="G328" s="90">
        <v>904758.70179299999</v>
      </c>
      <c r="H328" s="102">
        <v>-6.9373389999999997</v>
      </c>
      <c r="I328" s="90">
        <v>-62.766173794999993</v>
      </c>
      <c r="J328" s="91">
        <f t="shared" si="4"/>
        <v>5.8848618182702961E-3</v>
      </c>
      <c r="K328" s="91">
        <f>I328/'סכום נכסי הקרן'!$C$42</f>
        <v>-7.8790875737272666E-5</v>
      </c>
    </row>
    <row r="329" spans="2:11">
      <c r="B329" s="86" t="s">
        <v>2828</v>
      </c>
      <c r="C329" s="87" t="s">
        <v>2829</v>
      </c>
      <c r="D329" s="88" t="s">
        <v>677</v>
      </c>
      <c r="E329" s="88" t="s">
        <v>130</v>
      </c>
      <c r="F329" s="101">
        <v>44804</v>
      </c>
      <c r="G329" s="90">
        <v>610401.42822300002</v>
      </c>
      <c r="H329" s="102">
        <v>-5.8362429999999996</v>
      </c>
      <c r="I329" s="90">
        <v>-35.624509652</v>
      </c>
      <c r="J329" s="91">
        <f t="shared" si="4"/>
        <v>3.3401003115209318E-3</v>
      </c>
      <c r="K329" s="91">
        <f>I329/'סכום נכסי הקרן'!$C$42</f>
        <v>-4.4719729489319323E-5</v>
      </c>
    </row>
    <row r="330" spans="2:11">
      <c r="B330" s="86" t="s">
        <v>2830</v>
      </c>
      <c r="C330" s="87" t="s">
        <v>2831</v>
      </c>
      <c r="D330" s="88" t="s">
        <v>677</v>
      </c>
      <c r="E330" s="88" t="s">
        <v>130</v>
      </c>
      <c r="F330" s="101">
        <v>44755</v>
      </c>
      <c r="G330" s="90">
        <v>344871.18772699998</v>
      </c>
      <c r="H330" s="102">
        <v>-4.4255389999999997</v>
      </c>
      <c r="I330" s="90">
        <v>-15.262408102</v>
      </c>
      <c r="J330" s="91">
        <f t="shared" si="4"/>
        <v>1.4309803714922947E-3</v>
      </c>
      <c r="K330" s="91">
        <f>I330/'סכום נכסי הקרן'!$C$42</f>
        <v>-1.9159021930249009E-5</v>
      </c>
    </row>
    <row r="331" spans="2:11">
      <c r="B331" s="86" t="s">
        <v>2832</v>
      </c>
      <c r="C331" s="87" t="s">
        <v>2833</v>
      </c>
      <c r="D331" s="88" t="s">
        <v>677</v>
      </c>
      <c r="E331" s="88" t="s">
        <v>130</v>
      </c>
      <c r="F331" s="101">
        <v>44753</v>
      </c>
      <c r="G331" s="90">
        <v>469010.34574800002</v>
      </c>
      <c r="H331" s="102">
        <v>-4.3108890000000004</v>
      </c>
      <c r="I331" s="90">
        <v>-20.218515917000001</v>
      </c>
      <c r="J331" s="91">
        <f t="shared" si="4"/>
        <v>1.8956575675721985E-3</v>
      </c>
      <c r="K331" s="91">
        <f>I331/'סכום נכסי הקרן'!$C$42</f>
        <v>-2.5380463375247499E-5</v>
      </c>
    </row>
    <row r="332" spans="2:11">
      <c r="B332" s="86" t="s">
        <v>2834</v>
      </c>
      <c r="C332" s="87" t="s">
        <v>2835</v>
      </c>
      <c r="D332" s="88" t="s">
        <v>677</v>
      </c>
      <c r="E332" s="88" t="s">
        <v>130</v>
      </c>
      <c r="F332" s="101">
        <v>44769</v>
      </c>
      <c r="G332" s="90">
        <v>1315747.5695549999</v>
      </c>
      <c r="H332" s="102">
        <v>-3.8153990000000002</v>
      </c>
      <c r="I332" s="90">
        <v>-50.201019297999999</v>
      </c>
      <c r="J332" s="91">
        <f t="shared" ref="J332:J395" si="5">IFERROR(I332/$I$11,0)</f>
        <v>4.7067718779535417E-3</v>
      </c>
      <c r="K332" s="91">
        <f>I332/'סכום נכסי הקרן'!$C$42</f>
        <v>-6.3017737648176262E-5</v>
      </c>
    </row>
    <row r="333" spans="2:11">
      <c r="B333" s="86" t="s">
        <v>2836</v>
      </c>
      <c r="C333" s="87" t="s">
        <v>2837</v>
      </c>
      <c r="D333" s="88" t="s">
        <v>677</v>
      </c>
      <c r="E333" s="88" t="s">
        <v>130</v>
      </c>
      <c r="F333" s="101">
        <v>44763</v>
      </c>
      <c r="G333" s="90">
        <v>283038.49086299998</v>
      </c>
      <c r="H333" s="102">
        <v>-3.4954079999999998</v>
      </c>
      <c r="I333" s="90">
        <v>-9.8933501530000001</v>
      </c>
      <c r="J333" s="91">
        <f t="shared" si="5"/>
        <v>9.2758559348102602E-4</v>
      </c>
      <c r="K333" s="91">
        <f>I333/'סכום נכסי הקרן'!$C$42</f>
        <v>-1.2419200907104627E-5</v>
      </c>
    </row>
    <row r="334" spans="2:11">
      <c r="B334" s="86" t="s">
        <v>2838</v>
      </c>
      <c r="C334" s="87" t="s">
        <v>2839</v>
      </c>
      <c r="D334" s="88" t="s">
        <v>677</v>
      </c>
      <c r="E334" s="88" t="s">
        <v>130</v>
      </c>
      <c r="F334" s="101">
        <v>44769</v>
      </c>
      <c r="G334" s="90">
        <v>1453276.3827360002</v>
      </c>
      <c r="H334" s="102">
        <v>-3.765266</v>
      </c>
      <c r="I334" s="90">
        <v>-54.719721296000003</v>
      </c>
      <c r="J334" s="91">
        <f t="shared" si="5"/>
        <v>5.1304385641374661E-3</v>
      </c>
      <c r="K334" s="91">
        <f>I334/'סכום נכסי הקרן'!$C$42</f>
        <v>-6.8690100102211115E-5</v>
      </c>
    </row>
    <row r="335" spans="2:11">
      <c r="B335" s="86" t="s">
        <v>2840</v>
      </c>
      <c r="C335" s="87" t="s">
        <v>2841</v>
      </c>
      <c r="D335" s="88" t="s">
        <v>677</v>
      </c>
      <c r="E335" s="88" t="s">
        <v>130</v>
      </c>
      <c r="F335" s="101">
        <v>44777</v>
      </c>
      <c r="G335" s="90">
        <v>153667.95448399999</v>
      </c>
      <c r="H335" s="102">
        <v>-3.4096000000000002</v>
      </c>
      <c r="I335" s="90">
        <v>-5.239463239</v>
      </c>
      <c r="J335" s="91">
        <f t="shared" si="5"/>
        <v>4.9124417340026133E-4</v>
      </c>
      <c r="K335" s="91">
        <f>I335/'סכום נכסי הקרן'!$C$42</f>
        <v>-6.5771397559196597E-6</v>
      </c>
    </row>
    <row r="336" spans="2:11">
      <c r="B336" s="86" t="s">
        <v>2842</v>
      </c>
      <c r="C336" s="87" t="s">
        <v>2843</v>
      </c>
      <c r="D336" s="88" t="s">
        <v>677</v>
      </c>
      <c r="E336" s="88" t="s">
        <v>130</v>
      </c>
      <c r="F336" s="101">
        <v>44784</v>
      </c>
      <c r="G336" s="90">
        <v>598777.33287299995</v>
      </c>
      <c r="H336" s="102">
        <v>-2.1307990000000001</v>
      </c>
      <c r="I336" s="90">
        <v>-12.758744233</v>
      </c>
      <c r="J336" s="91">
        <f t="shared" si="5"/>
        <v>1.1962406220759508E-3</v>
      </c>
      <c r="K336" s="91">
        <f>I336/'סכום נכסי הקרן'!$C$42</f>
        <v>-1.6016152819976868E-5</v>
      </c>
    </row>
    <row r="337" spans="2:11">
      <c r="B337" s="86" t="s">
        <v>2844</v>
      </c>
      <c r="C337" s="87" t="s">
        <v>2845</v>
      </c>
      <c r="D337" s="88" t="s">
        <v>677</v>
      </c>
      <c r="E337" s="88" t="s">
        <v>130</v>
      </c>
      <c r="F337" s="101">
        <v>44728</v>
      </c>
      <c r="G337" s="90">
        <v>303333.23743199999</v>
      </c>
      <c r="H337" s="102">
        <v>-0.59475699999999998</v>
      </c>
      <c r="I337" s="90">
        <v>-1.804096964</v>
      </c>
      <c r="J337" s="91">
        <f t="shared" si="5"/>
        <v>1.6914941118725176E-4</v>
      </c>
      <c r="K337" s="91">
        <f>I337/'סכום נכסי הקרן'!$C$42</f>
        <v>-2.2646972264515888E-6</v>
      </c>
    </row>
    <row r="338" spans="2:11">
      <c r="B338" s="86" t="s">
        <v>2846</v>
      </c>
      <c r="C338" s="87" t="s">
        <v>2847</v>
      </c>
      <c r="D338" s="88" t="s">
        <v>677</v>
      </c>
      <c r="E338" s="88" t="s">
        <v>130</v>
      </c>
      <c r="F338" s="101">
        <v>44732</v>
      </c>
      <c r="G338" s="90">
        <v>515928.42313500005</v>
      </c>
      <c r="H338" s="102">
        <v>7.1401999999999993E-2</v>
      </c>
      <c r="I338" s="90">
        <v>0.36838294900000002</v>
      </c>
      <c r="J338" s="91">
        <f t="shared" si="5"/>
        <v>-3.4539029862683922E-5</v>
      </c>
      <c r="K338" s="91">
        <f>I338/'סכום נכסי הקרן'!$C$42</f>
        <v>4.6243403737159507E-7</v>
      </c>
    </row>
    <row r="339" spans="2:11">
      <c r="B339" s="86" t="s">
        <v>2848</v>
      </c>
      <c r="C339" s="87" t="s">
        <v>2849</v>
      </c>
      <c r="D339" s="88" t="s">
        <v>677</v>
      </c>
      <c r="E339" s="88" t="s">
        <v>130</v>
      </c>
      <c r="F339" s="101">
        <v>44732</v>
      </c>
      <c r="G339" s="90">
        <v>549967.75251100003</v>
      </c>
      <c r="H339" s="102">
        <v>0.13101699999999999</v>
      </c>
      <c r="I339" s="90">
        <v>0.72055058599999988</v>
      </c>
      <c r="J339" s="91">
        <f t="shared" si="5"/>
        <v>-6.7557736521155849E-5</v>
      </c>
      <c r="K339" s="91">
        <f>I339/'סכום נכסי הקרן'!$C$42</f>
        <v>9.0451286499269715E-7</v>
      </c>
    </row>
    <row r="340" spans="2:11">
      <c r="B340" s="86" t="s">
        <v>2850</v>
      </c>
      <c r="C340" s="87" t="s">
        <v>2851</v>
      </c>
      <c r="D340" s="88" t="s">
        <v>677</v>
      </c>
      <c r="E340" s="88" t="s">
        <v>130</v>
      </c>
      <c r="F340" s="101">
        <v>44732</v>
      </c>
      <c r="G340" s="90">
        <v>305546.184481</v>
      </c>
      <c r="H340" s="102">
        <v>0.13381000000000001</v>
      </c>
      <c r="I340" s="90">
        <v>0.40885008600000006</v>
      </c>
      <c r="J340" s="91">
        <f t="shared" si="5"/>
        <v>-3.8333167612800918E-5</v>
      </c>
      <c r="K340" s="91">
        <f>I340/'סכום נכסי הקרן'!$C$42</f>
        <v>5.1323275537572141E-7</v>
      </c>
    </row>
    <row r="341" spans="2:11">
      <c r="B341" s="86" t="s">
        <v>2852</v>
      </c>
      <c r="C341" s="87" t="s">
        <v>2853</v>
      </c>
      <c r="D341" s="88" t="s">
        <v>677</v>
      </c>
      <c r="E341" s="88" t="s">
        <v>130</v>
      </c>
      <c r="F341" s="101">
        <v>44732</v>
      </c>
      <c r="G341" s="90">
        <v>244603.274622</v>
      </c>
      <c r="H341" s="102">
        <v>5.3280000000000001E-2</v>
      </c>
      <c r="I341" s="90">
        <v>0.13032428100000001</v>
      </c>
      <c r="J341" s="91">
        <f t="shared" si="5"/>
        <v>-1.2219008087944405E-5</v>
      </c>
      <c r="K341" s="91">
        <f>I341/'סכום נכסי הקרן'!$C$42</f>
        <v>1.6359710348694848E-7</v>
      </c>
    </row>
    <row r="342" spans="2:11">
      <c r="B342" s="86" t="s">
        <v>2854</v>
      </c>
      <c r="C342" s="87" t="s">
        <v>2855</v>
      </c>
      <c r="D342" s="88" t="s">
        <v>677</v>
      </c>
      <c r="E342" s="88" t="s">
        <v>130</v>
      </c>
      <c r="F342" s="101">
        <v>44732</v>
      </c>
      <c r="G342" s="90">
        <v>366925.41800599999</v>
      </c>
      <c r="H342" s="102">
        <v>5.8866000000000002E-2</v>
      </c>
      <c r="I342" s="90">
        <v>0.215992511</v>
      </c>
      <c r="J342" s="91">
        <f t="shared" si="5"/>
        <v>-2.0251132165037001E-5</v>
      </c>
      <c r="K342" s="91">
        <f>I342/'סכום נכסי הקרן'!$C$42</f>
        <v>2.7113711200503649E-7</v>
      </c>
    </row>
    <row r="343" spans="2:11">
      <c r="B343" s="86" t="s">
        <v>2856</v>
      </c>
      <c r="C343" s="87" t="s">
        <v>2857</v>
      </c>
      <c r="D343" s="88" t="s">
        <v>677</v>
      </c>
      <c r="E343" s="88" t="s">
        <v>130</v>
      </c>
      <c r="F343" s="101">
        <v>44732</v>
      </c>
      <c r="G343" s="90">
        <v>882212.27448200004</v>
      </c>
      <c r="H343" s="102">
        <v>0.23913200000000001</v>
      </c>
      <c r="I343" s="90">
        <v>2.1096533150000001</v>
      </c>
      <c r="J343" s="91">
        <f t="shared" si="5"/>
        <v>-1.9779791394931021E-4</v>
      </c>
      <c r="K343" s="91">
        <f>I343/'סכום נכסי הקרן'!$C$42</f>
        <v>2.6482645371021756E-6</v>
      </c>
    </row>
    <row r="344" spans="2:11">
      <c r="B344" s="86" t="s">
        <v>2858</v>
      </c>
      <c r="C344" s="87" t="s">
        <v>2859</v>
      </c>
      <c r="D344" s="88" t="s">
        <v>677</v>
      </c>
      <c r="E344" s="88" t="s">
        <v>130</v>
      </c>
      <c r="F344" s="101">
        <v>44740</v>
      </c>
      <c r="G344" s="90">
        <v>458204.90562899999</v>
      </c>
      <c r="H344" s="102">
        <v>0.648922</v>
      </c>
      <c r="I344" s="90">
        <v>2.9733934789999998</v>
      </c>
      <c r="J344" s="91">
        <f t="shared" si="5"/>
        <v>-2.7878088940726361E-4</v>
      </c>
      <c r="K344" s="91">
        <f>I344/'סכום נכסי הקרן'!$C$42</f>
        <v>3.7325244149352388E-6</v>
      </c>
    </row>
    <row r="345" spans="2:11">
      <c r="B345" s="86" t="s">
        <v>2860</v>
      </c>
      <c r="C345" s="87" t="s">
        <v>2861</v>
      </c>
      <c r="D345" s="88" t="s">
        <v>677</v>
      </c>
      <c r="E345" s="88" t="s">
        <v>131</v>
      </c>
      <c r="F345" s="101">
        <v>44781</v>
      </c>
      <c r="G345" s="90">
        <v>555108.5111</v>
      </c>
      <c r="H345" s="102">
        <v>0.88769699999999996</v>
      </c>
      <c r="I345" s="90">
        <v>4.9276822579999999</v>
      </c>
      <c r="J345" s="91">
        <f t="shared" si="5"/>
        <v>-4.6201205871469292E-4</v>
      </c>
      <c r="K345" s="91">
        <f>I345/'סכום נכסי הקרן'!$C$42</f>
        <v>6.1857586178651224E-6</v>
      </c>
    </row>
    <row r="346" spans="2:11">
      <c r="B346" s="86" t="s">
        <v>2862</v>
      </c>
      <c r="C346" s="87" t="s">
        <v>2863</v>
      </c>
      <c r="D346" s="88" t="s">
        <v>677</v>
      </c>
      <c r="E346" s="88" t="s">
        <v>131</v>
      </c>
      <c r="F346" s="101">
        <v>44781</v>
      </c>
      <c r="G346" s="90">
        <v>139111.24005200001</v>
      </c>
      <c r="H346" s="102">
        <v>0.98929500000000004</v>
      </c>
      <c r="I346" s="90">
        <v>1.3762204069999999</v>
      </c>
      <c r="J346" s="91">
        <f t="shared" si="5"/>
        <v>-1.290323503409709E-4</v>
      </c>
      <c r="K346" s="91">
        <f>I346/'סכום נכסי הקרן'!$C$42</f>
        <v>1.7275803911385423E-6</v>
      </c>
    </row>
    <row r="347" spans="2:11">
      <c r="B347" s="86" t="s">
        <v>2864</v>
      </c>
      <c r="C347" s="87" t="s">
        <v>2865</v>
      </c>
      <c r="D347" s="88" t="s">
        <v>677</v>
      </c>
      <c r="E347" s="88" t="s">
        <v>131</v>
      </c>
      <c r="F347" s="101">
        <v>44725</v>
      </c>
      <c r="G347" s="90">
        <v>186192.78333100001</v>
      </c>
      <c r="H347" s="102">
        <v>1.522994</v>
      </c>
      <c r="I347" s="90">
        <v>2.8357040759999999</v>
      </c>
      <c r="J347" s="91">
        <f t="shared" si="5"/>
        <v>-2.6587133858548516E-4</v>
      </c>
      <c r="K347" s="91">
        <f>I347/'סכום נכסי הקרן'!$C$42</f>
        <v>3.5596818153919723E-6</v>
      </c>
    </row>
    <row r="348" spans="2:11">
      <c r="B348" s="86" t="s">
        <v>2866</v>
      </c>
      <c r="C348" s="87" t="s">
        <v>2867</v>
      </c>
      <c r="D348" s="88" t="s">
        <v>677</v>
      </c>
      <c r="E348" s="88" t="s">
        <v>131</v>
      </c>
      <c r="F348" s="101">
        <v>44713</v>
      </c>
      <c r="G348" s="90">
        <v>358372.10709399998</v>
      </c>
      <c r="H348" s="102">
        <v>4.1839000000000004</v>
      </c>
      <c r="I348" s="90">
        <v>14.993929536</v>
      </c>
      <c r="J348" s="91">
        <f t="shared" si="5"/>
        <v>-1.4058082259471854E-3</v>
      </c>
      <c r="K348" s="91">
        <f>I348/'סכום נכסי הקרן'!$C$42</f>
        <v>1.8821998657157408E-5</v>
      </c>
    </row>
    <row r="349" spans="2:11">
      <c r="B349" s="86" t="s">
        <v>2868</v>
      </c>
      <c r="C349" s="87" t="s">
        <v>2869</v>
      </c>
      <c r="D349" s="88" t="s">
        <v>677</v>
      </c>
      <c r="E349" s="88" t="s">
        <v>131</v>
      </c>
      <c r="F349" s="101">
        <v>44714</v>
      </c>
      <c r="G349" s="90">
        <v>215117.250424</v>
      </c>
      <c r="H349" s="102">
        <v>4.2257619999999996</v>
      </c>
      <c r="I349" s="90">
        <v>9.0903438960000003</v>
      </c>
      <c r="J349" s="91">
        <f t="shared" si="5"/>
        <v>-8.5229693757082794E-4</v>
      </c>
      <c r="K349" s="91">
        <f>I349/'סכום נכסי הקרן'!$C$42</f>
        <v>1.1411180784384011E-5</v>
      </c>
    </row>
    <row r="350" spans="2:11">
      <c r="B350" s="86" t="s">
        <v>2870</v>
      </c>
      <c r="C350" s="87" t="s">
        <v>2871</v>
      </c>
      <c r="D350" s="88" t="s">
        <v>677</v>
      </c>
      <c r="E350" s="88" t="s">
        <v>131</v>
      </c>
      <c r="F350" s="101">
        <v>44712</v>
      </c>
      <c r="G350" s="90">
        <v>719478.35725999996</v>
      </c>
      <c r="H350" s="102">
        <v>4.5480179999999999</v>
      </c>
      <c r="I350" s="90">
        <v>32.722002144000001</v>
      </c>
      <c r="J350" s="91">
        <f t="shared" si="5"/>
        <v>-3.0679655838751194E-3</v>
      </c>
      <c r="K350" s="91">
        <f>I350/'סכום נכסי הקרן'!$C$42</f>
        <v>4.1076188795947528E-5</v>
      </c>
    </row>
    <row r="351" spans="2:11">
      <c r="B351" s="86" t="s">
        <v>2872</v>
      </c>
      <c r="C351" s="87" t="s">
        <v>2873</v>
      </c>
      <c r="D351" s="88" t="s">
        <v>677</v>
      </c>
      <c r="E351" s="88" t="s">
        <v>131</v>
      </c>
      <c r="F351" s="101">
        <v>44712</v>
      </c>
      <c r="G351" s="90">
        <v>791520.17915400001</v>
      </c>
      <c r="H351" s="102">
        <v>4.5593519999999996</v>
      </c>
      <c r="I351" s="90">
        <v>36.088188539000001</v>
      </c>
      <c r="J351" s="91">
        <f t="shared" si="5"/>
        <v>-3.3835741448464507E-3</v>
      </c>
      <c r="K351" s="91">
        <f>I351/'סכום נכסי הקרן'!$C$42</f>
        <v>4.5301789273414751E-5</v>
      </c>
    </row>
    <row r="352" spans="2:11">
      <c r="B352" s="86" t="s">
        <v>2874</v>
      </c>
      <c r="C352" s="87" t="s">
        <v>2875</v>
      </c>
      <c r="D352" s="88" t="s">
        <v>677</v>
      </c>
      <c r="E352" s="88" t="s">
        <v>131</v>
      </c>
      <c r="F352" s="101">
        <v>44712</v>
      </c>
      <c r="G352" s="90">
        <v>863544.91265399987</v>
      </c>
      <c r="H352" s="102">
        <v>4.5669060000000004</v>
      </c>
      <c r="I352" s="90">
        <v>39.437286508</v>
      </c>
      <c r="J352" s="91">
        <f t="shared" si="5"/>
        <v>-3.6975805207613822E-3</v>
      </c>
      <c r="K352" s="91">
        <f>I352/'סכום נכסי הקרן'!$C$42</f>
        <v>4.9505938514202979E-5</v>
      </c>
    </row>
    <row r="353" spans="2:11">
      <c r="B353" s="86" t="s">
        <v>2876</v>
      </c>
      <c r="C353" s="87" t="s">
        <v>2877</v>
      </c>
      <c r="D353" s="88" t="s">
        <v>677</v>
      </c>
      <c r="E353" s="88" t="s">
        <v>128</v>
      </c>
      <c r="F353" s="101">
        <v>44825</v>
      </c>
      <c r="G353" s="90">
        <v>438629.55740000005</v>
      </c>
      <c r="H353" s="102">
        <v>-7.6158260000000002</v>
      </c>
      <c r="I353" s="90">
        <v>-33.405263773000001</v>
      </c>
      <c r="J353" s="91">
        <f t="shared" si="5"/>
        <v>3.1320271640110043E-3</v>
      </c>
      <c r="K353" s="91">
        <f>I353/'סכום נכסי הקרן'!$C$42</f>
        <v>-4.1933892537494921E-5</v>
      </c>
    </row>
    <row r="354" spans="2:11">
      <c r="B354" s="86" t="s">
        <v>2878</v>
      </c>
      <c r="C354" s="87" t="s">
        <v>2879</v>
      </c>
      <c r="D354" s="88" t="s">
        <v>677</v>
      </c>
      <c r="E354" s="88" t="s">
        <v>128</v>
      </c>
      <c r="F354" s="101">
        <v>44833</v>
      </c>
      <c r="G354" s="90">
        <v>426689.11166699999</v>
      </c>
      <c r="H354" s="102">
        <v>-8.4040269999999992</v>
      </c>
      <c r="I354" s="90">
        <v>-35.859068864999998</v>
      </c>
      <c r="J354" s="91">
        <f t="shared" si="5"/>
        <v>3.3620922296712331E-3</v>
      </c>
      <c r="K354" s="91">
        <f>I354/'סכום נכסי הקרן'!$C$42</f>
        <v>-4.5014173529589745E-5</v>
      </c>
    </row>
    <row r="355" spans="2:11">
      <c r="B355" s="86" t="s">
        <v>2880</v>
      </c>
      <c r="C355" s="87" t="s">
        <v>2881</v>
      </c>
      <c r="D355" s="88" t="s">
        <v>677</v>
      </c>
      <c r="E355" s="88" t="s">
        <v>132</v>
      </c>
      <c r="F355" s="101">
        <v>44917</v>
      </c>
      <c r="G355" s="90">
        <v>309659.76741600002</v>
      </c>
      <c r="H355" s="102">
        <v>0.88697400000000004</v>
      </c>
      <c r="I355" s="90">
        <v>2.7466025629999997</v>
      </c>
      <c r="J355" s="91">
        <f t="shared" si="5"/>
        <v>-2.5751731507090244E-4</v>
      </c>
      <c r="K355" s="91">
        <f>I355/'סכום נכסי הקרן'!$C$42</f>
        <v>3.4478319794960448E-6</v>
      </c>
    </row>
    <row r="356" spans="2:11">
      <c r="B356" s="86" t="s">
        <v>2882</v>
      </c>
      <c r="C356" s="87" t="s">
        <v>2883</v>
      </c>
      <c r="D356" s="88" t="s">
        <v>677</v>
      </c>
      <c r="E356" s="88" t="s">
        <v>132</v>
      </c>
      <c r="F356" s="101">
        <v>44922</v>
      </c>
      <c r="G356" s="90">
        <v>200729.20273299998</v>
      </c>
      <c r="H356" s="102">
        <v>0.80015099999999995</v>
      </c>
      <c r="I356" s="90">
        <v>1.6061363420000001</v>
      </c>
      <c r="J356" s="91">
        <f t="shared" si="5"/>
        <v>-1.505889217469724E-4</v>
      </c>
      <c r="K356" s="91">
        <f>I356/'סכום נכסי הקרן'!$C$42</f>
        <v>2.0161956877116618E-6</v>
      </c>
    </row>
    <row r="357" spans="2:11">
      <c r="B357" s="86" t="s">
        <v>2884</v>
      </c>
      <c r="C357" s="87" t="s">
        <v>2885</v>
      </c>
      <c r="D357" s="88" t="s">
        <v>677</v>
      </c>
      <c r="E357" s="88" t="s">
        <v>132</v>
      </c>
      <c r="F357" s="101">
        <v>44889</v>
      </c>
      <c r="G357" s="90">
        <v>410910.769867</v>
      </c>
      <c r="H357" s="102">
        <v>0.62356100000000003</v>
      </c>
      <c r="I357" s="90">
        <v>2.5622779839999996</v>
      </c>
      <c r="J357" s="91">
        <f t="shared" si="5"/>
        <v>-2.4023532046233101E-4</v>
      </c>
      <c r="K357" s="91">
        <f>I357/'סכום נכסי הקרן'!$C$42</f>
        <v>3.2164478736758007E-6</v>
      </c>
    </row>
    <row r="358" spans="2:11">
      <c r="B358" s="86" t="s">
        <v>2886</v>
      </c>
      <c r="C358" s="87" t="s">
        <v>2887</v>
      </c>
      <c r="D358" s="88" t="s">
        <v>677</v>
      </c>
      <c r="E358" s="88" t="s">
        <v>132</v>
      </c>
      <c r="F358" s="101">
        <v>44910</v>
      </c>
      <c r="G358" s="90">
        <v>154829.88370800001</v>
      </c>
      <c r="H358" s="102">
        <v>0.31452799999999997</v>
      </c>
      <c r="I358" s="90">
        <v>0.48698323499999996</v>
      </c>
      <c r="J358" s="91">
        <f t="shared" si="5"/>
        <v>-4.5658813856477981E-5</v>
      </c>
      <c r="K358" s="91">
        <f>I358/'סכום נכסי הקרן'!$C$42</f>
        <v>6.1131391695691711E-7</v>
      </c>
    </row>
    <row r="359" spans="2:11">
      <c r="B359" s="86" t="s">
        <v>2888</v>
      </c>
      <c r="C359" s="87" t="s">
        <v>2889</v>
      </c>
      <c r="D359" s="88" t="s">
        <v>677</v>
      </c>
      <c r="E359" s="88" t="s">
        <v>132</v>
      </c>
      <c r="F359" s="101">
        <v>44909</v>
      </c>
      <c r="G359" s="90">
        <v>154829.88370800001</v>
      </c>
      <c r="H359" s="102">
        <v>-1.170301</v>
      </c>
      <c r="I359" s="90">
        <v>-1.811975398</v>
      </c>
      <c r="J359" s="91">
        <f t="shared" si="5"/>
        <v>1.6988808128025107E-4</v>
      </c>
      <c r="K359" s="91">
        <f>I359/'סכום נכסי הקרן'!$C$42</f>
        <v>-2.274587087132371E-6</v>
      </c>
    </row>
    <row r="360" spans="2:11">
      <c r="B360" s="86" t="s">
        <v>2890</v>
      </c>
      <c r="C360" s="87" t="s">
        <v>2891</v>
      </c>
      <c r="D360" s="88" t="s">
        <v>677</v>
      </c>
      <c r="E360" s="88" t="s">
        <v>128</v>
      </c>
      <c r="F360" s="101">
        <v>44889</v>
      </c>
      <c r="G360" s="90">
        <v>206790.64505699999</v>
      </c>
      <c r="H360" s="102">
        <v>-1.634639</v>
      </c>
      <c r="I360" s="90">
        <v>-3.380280881</v>
      </c>
      <c r="J360" s="91">
        <f t="shared" si="5"/>
        <v>3.1693003872749418E-4</v>
      </c>
      <c r="K360" s="91">
        <f>I360/'סכום נכסי הקרן'!$C$42</f>
        <v>-4.2432933975205299E-6</v>
      </c>
    </row>
    <row r="361" spans="2:11">
      <c r="B361" s="86" t="s">
        <v>2892</v>
      </c>
      <c r="C361" s="87" t="s">
        <v>2893</v>
      </c>
      <c r="D361" s="88" t="s">
        <v>677</v>
      </c>
      <c r="E361" s="88" t="s">
        <v>128</v>
      </c>
      <c r="F361" s="101">
        <v>44907</v>
      </c>
      <c r="G361" s="90">
        <v>84061.237827999998</v>
      </c>
      <c r="H361" s="102">
        <v>0.81554499999999996</v>
      </c>
      <c r="I361" s="90">
        <v>0.68555697999999987</v>
      </c>
      <c r="J361" s="91">
        <f t="shared" si="5"/>
        <v>-6.4276788784790908E-5</v>
      </c>
      <c r="K361" s="91">
        <f>I361/'סכום נכסי הקרן'!$C$42</f>
        <v>8.6058511386116777E-7</v>
      </c>
    </row>
    <row r="362" spans="2:11">
      <c r="B362" s="86" t="s">
        <v>2894</v>
      </c>
      <c r="C362" s="87" t="s">
        <v>2895</v>
      </c>
      <c r="D362" s="88" t="s">
        <v>677</v>
      </c>
      <c r="E362" s="88" t="s">
        <v>128</v>
      </c>
      <c r="F362" s="101">
        <v>44852</v>
      </c>
      <c r="G362" s="90">
        <v>390859.53752900002</v>
      </c>
      <c r="H362" s="102">
        <v>1.2457130000000001</v>
      </c>
      <c r="I362" s="90">
        <v>4.8689870469999992</v>
      </c>
      <c r="J362" s="91">
        <f t="shared" si="5"/>
        <v>-4.565088842300195E-4</v>
      </c>
      <c r="K362" s="91">
        <f>I362/'סכום נכסי הקרן'!$C$42</f>
        <v>6.1120780540095237E-6</v>
      </c>
    </row>
    <row r="363" spans="2:11">
      <c r="B363" s="86" t="s">
        <v>2896</v>
      </c>
      <c r="C363" s="87" t="s">
        <v>2897</v>
      </c>
      <c r="D363" s="88" t="s">
        <v>677</v>
      </c>
      <c r="E363" s="88" t="s">
        <v>128</v>
      </c>
      <c r="F363" s="101">
        <v>44858</v>
      </c>
      <c r="G363" s="90">
        <v>214381.37483300001</v>
      </c>
      <c r="H363" s="102">
        <v>1.2529110000000001</v>
      </c>
      <c r="I363" s="90">
        <v>2.6860068930000001</v>
      </c>
      <c r="J363" s="91">
        <f t="shared" si="5"/>
        <v>-2.5183595641583797E-4</v>
      </c>
      <c r="K363" s="91">
        <f>I363/'סכום נכסי הקרן'!$C$42</f>
        <v>3.3717657543859986E-6</v>
      </c>
    </row>
    <row r="364" spans="2:11">
      <c r="B364" s="86" t="s">
        <v>2898</v>
      </c>
      <c r="C364" s="87" t="s">
        <v>2899</v>
      </c>
      <c r="D364" s="88" t="s">
        <v>677</v>
      </c>
      <c r="E364" s="88" t="s">
        <v>130</v>
      </c>
      <c r="F364" s="101">
        <v>44896</v>
      </c>
      <c r="G364" s="90">
        <v>182247.06860999999</v>
      </c>
      <c r="H364" s="102">
        <v>1.851761</v>
      </c>
      <c r="I364" s="90">
        <v>3.3747808039999998</v>
      </c>
      <c r="J364" s="91">
        <f t="shared" si="5"/>
        <v>-3.1641435980080731E-4</v>
      </c>
      <c r="K364" s="91">
        <f>I364/'סכום נכסי הקרן'!$C$42</f>
        <v>4.2363891072436077E-6</v>
      </c>
    </row>
    <row r="365" spans="2:11">
      <c r="B365" s="86" t="s">
        <v>2900</v>
      </c>
      <c r="C365" s="87" t="s">
        <v>2901</v>
      </c>
      <c r="D365" s="88" t="s">
        <v>677</v>
      </c>
      <c r="E365" s="88" t="s">
        <v>130</v>
      </c>
      <c r="F365" s="101">
        <v>44922</v>
      </c>
      <c r="G365" s="90">
        <v>182247.06860999999</v>
      </c>
      <c r="H365" s="102">
        <v>3.882E-2</v>
      </c>
      <c r="I365" s="90">
        <v>7.0748347999999989E-2</v>
      </c>
      <c r="J365" s="91">
        <f t="shared" si="5"/>
        <v>-6.6332584364743597E-6</v>
      </c>
      <c r="K365" s="91">
        <f>I365/'סכום נכסי הקרן'!$C$42</f>
        <v>8.8810962320111639E-8</v>
      </c>
    </row>
    <row r="366" spans="2:11">
      <c r="B366" s="86" t="s">
        <v>2902</v>
      </c>
      <c r="C366" s="87" t="s">
        <v>2903</v>
      </c>
      <c r="D366" s="88" t="s">
        <v>677</v>
      </c>
      <c r="E366" s="88" t="s">
        <v>130</v>
      </c>
      <c r="F366" s="101">
        <v>44910</v>
      </c>
      <c r="G366" s="90">
        <v>607490.22869999998</v>
      </c>
      <c r="H366" s="102">
        <v>-0.66090300000000002</v>
      </c>
      <c r="I366" s="90">
        <v>-4.0149199180000004</v>
      </c>
      <c r="J366" s="91">
        <f t="shared" si="5"/>
        <v>3.7643283794898576E-4</v>
      </c>
      <c r="K366" s="91">
        <f>I366/'סכום נכסי הקרן'!$C$42</f>
        <v>-5.0399608137247782E-6</v>
      </c>
    </row>
    <row r="367" spans="2:11">
      <c r="B367" s="86" t="s">
        <v>2904</v>
      </c>
      <c r="C367" s="87" t="s">
        <v>2905</v>
      </c>
      <c r="D367" s="88" t="s">
        <v>677</v>
      </c>
      <c r="E367" s="88" t="s">
        <v>131</v>
      </c>
      <c r="F367" s="101">
        <v>44896</v>
      </c>
      <c r="G367" s="90">
        <v>411558.847824</v>
      </c>
      <c r="H367" s="102">
        <v>-1.2577590000000001</v>
      </c>
      <c r="I367" s="90">
        <v>-5.176419804</v>
      </c>
      <c r="J367" s="91">
        <f t="shared" si="5"/>
        <v>4.8533331598945548E-4</v>
      </c>
      <c r="K367" s="91">
        <f>I367/'סכום נכסי הקרן'!$C$42</f>
        <v>-6.4980008319929069E-6</v>
      </c>
    </row>
    <row r="368" spans="2:11">
      <c r="B368" s="86" t="s">
        <v>2906</v>
      </c>
      <c r="C368" s="87" t="s">
        <v>2907</v>
      </c>
      <c r="D368" s="88" t="s">
        <v>677</v>
      </c>
      <c r="E368" s="88" t="s">
        <v>128</v>
      </c>
      <c r="F368" s="101">
        <v>44917</v>
      </c>
      <c r="G368" s="90">
        <v>1122424.39218</v>
      </c>
      <c r="H368" s="102">
        <v>-1.7715000000000002E-2</v>
      </c>
      <c r="I368" s="90">
        <v>-0.198833284</v>
      </c>
      <c r="J368" s="91">
        <f t="shared" si="5"/>
        <v>1.8642308913628664E-5</v>
      </c>
      <c r="K368" s="91">
        <f>I368/'סכום נכסי הקרן'!$C$42</f>
        <v>-2.495969982692466E-7</v>
      </c>
    </row>
    <row r="369" spans="2:11">
      <c r="B369" s="86" t="s">
        <v>2908</v>
      </c>
      <c r="C369" s="87" t="s">
        <v>2909</v>
      </c>
      <c r="D369" s="88" t="s">
        <v>677</v>
      </c>
      <c r="E369" s="88" t="s">
        <v>128</v>
      </c>
      <c r="F369" s="101">
        <v>44917</v>
      </c>
      <c r="G369" s="90">
        <v>802965.14209800004</v>
      </c>
      <c r="H369" s="102">
        <v>3.7190000000000001E-2</v>
      </c>
      <c r="I369" s="90">
        <v>0.29862180100000002</v>
      </c>
      <c r="J369" s="91">
        <f t="shared" si="5"/>
        <v>-2.7998329809742242E-5</v>
      </c>
      <c r="K369" s="91">
        <f>I369/'סכום נכסי הקרן'!$C$42</f>
        <v>3.7486231504055587E-7</v>
      </c>
    </row>
    <row r="370" spans="2:11">
      <c r="B370" s="86" t="s">
        <v>2910</v>
      </c>
      <c r="C370" s="87" t="s">
        <v>2911</v>
      </c>
      <c r="D370" s="88" t="s">
        <v>677</v>
      </c>
      <c r="E370" s="88" t="s">
        <v>128</v>
      </c>
      <c r="F370" s="101">
        <v>44922</v>
      </c>
      <c r="G370" s="90">
        <v>604382.36502000003</v>
      </c>
      <c r="H370" s="102">
        <v>0.61936400000000003</v>
      </c>
      <c r="I370" s="90">
        <v>3.743324876</v>
      </c>
      <c r="J370" s="91">
        <f t="shared" si="5"/>
        <v>-3.5096849631303533E-4</v>
      </c>
      <c r="K370" s="91">
        <f>I370/'סכום נכסי הקרן'!$C$42</f>
        <v>4.6990254035949019E-6</v>
      </c>
    </row>
    <row r="371" spans="2:11">
      <c r="B371" s="86" t="s">
        <v>2912</v>
      </c>
      <c r="C371" s="87" t="s">
        <v>2913</v>
      </c>
      <c r="D371" s="88" t="s">
        <v>677</v>
      </c>
      <c r="E371" s="88" t="s">
        <v>128</v>
      </c>
      <c r="F371" s="101">
        <v>44917</v>
      </c>
      <c r="G371" s="90">
        <v>604373.73098600004</v>
      </c>
      <c r="H371" s="102">
        <v>0.29716500000000001</v>
      </c>
      <c r="I371" s="90">
        <v>1.795988742</v>
      </c>
      <c r="J371" s="91">
        <f t="shared" si="5"/>
        <v>-1.6838919651783918E-4</v>
      </c>
      <c r="K371" s="91">
        <f>I371/'סכום נכסי הקרן'!$C$42</f>
        <v>2.254518911072054E-6</v>
      </c>
    </row>
    <row r="372" spans="2:11">
      <c r="B372" s="86" t="s">
        <v>2914</v>
      </c>
      <c r="C372" s="87" t="s">
        <v>2915</v>
      </c>
      <c r="D372" s="88" t="s">
        <v>677</v>
      </c>
      <c r="E372" s="88" t="s">
        <v>128</v>
      </c>
      <c r="F372" s="101">
        <v>44922</v>
      </c>
      <c r="G372" s="90">
        <v>507422.16560299997</v>
      </c>
      <c r="H372" s="102">
        <v>0.94197399999999998</v>
      </c>
      <c r="I372" s="90">
        <v>4.7797860499999993</v>
      </c>
      <c r="J372" s="91">
        <f t="shared" si="5"/>
        <v>-4.4814553324559547E-4</v>
      </c>
      <c r="K372" s="91">
        <f>I372/'סכום נכסי הקרן'!$C$42</f>
        <v>6.0001033350594307E-6</v>
      </c>
    </row>
    <row r="373" spans="2:11">
      <c r="B373" s="86" t="s">
        <v>2916</v>
      </c>
      <c r="C373" s="87" t="s">
        <v>2917</v>
      </c>
      <c r="D373" s="88" t="s">
        <v>677</v>
      </c>
      <c r="E373" s="88" t="s">
        <v>128</v>
      </c>
      <c r="F373" s="101">
        <v>44909</v>
      </c>
      <c r="G373" s="90">
        <v>431701.68929999997</v>
      </c>
      <c r="H373" s="102">
        <v>1.9069119999999999</v>
      </c>
      <c r="I373" s="90">
        <v>8.2321702430000006</v>
      </c>
      <c r="J373" s="91">
        <f t="shared" si="5"/>
        <v>-7.7183586979123449E-4</v>
      </c>
      <c r="K373" s="91">
        <f>I373/'סכום נכסי הקרן'!$C$42</f>
        <v>1.0333908591954929E-5</v>
      </c>
    </row>
    <row r="374" spans="2:11">
      <c r="B374" s="86" t="s">
        <v>2918</v>
      </c>
      <c r="C374" s="87" t="s">
        <v>2919</v>
      </c>
      <c r="D374" s="88" t="s">
        <v>677</v>
      </c>
      <c r="E374" s="88" t="s">
        <v>128</v>
      </c>
      <c r="F374" s="101">
        <v>44910</v>
      </c>
      <c r="G374" s="90">
        <v>497406.68641099997</v>
      </c>
      <c r="H374" s="102">
        <v>3.2096640000000001</v>
      </c>
      <c r="I374" s="90">
        <v>15.96508148</v>
      </c>
      <c r="J374" s="91">
        <f t="shared" si="5"/>
        <v>-1.4968619679460301E-3</v>
      </c>
      <c r="K374" s="91">
        <f>I374/'סכום נכסי הקרן'!$C$42</f>
        <v>2.004109339426261E-5</v>
      </c>
    </row>
    <row r="375" spans="2:11">
      <c r="B375" s="86" t="s">
        <v>2920</v>
      </c>
      <c r="C375" s="87" t="s">
        <v>2921</v>
      </c>
      <c r="D375" s="88" t="s">
        <v>677</v>
      </c>
      <c r="E375" s="88" t="s">
        <v>132</v>
      </c>
      <c r="F375" s="101">
        <v>44860</v>
      </c>
      <c r="G375" s="90">
        <v>25688.813821</v>
      </c>
      <c r="H375" s="102">
        <v>-4.8083340000000003</v>
      </c>
      <c r="I375" s="90">
        <v>-1.235203974</v>
      </c>
      <c r="J375" s="91">
        <f t="shared" si="5"/>
        <v>1.1581086220277762E-4</v>
      </c>
      <c r="K375" s="91">
        <f>I375/'סכום נכסי הקרן'!$C$42</f>
        <v>-1.5505613444509851E-6</v>
      </c>
    </row>
    <row r="376" spans="2:11">
      <c r="B376" s="86" t="s">
        <v>2922</v>
      </c>
      <c r="C376" s="87" t="s">
        <v>2923</v>
      </c>
      <c r="D376" s="88" t="s">
        <v>677</v>
      </c>
      <c r="E376" s="88" t="s">
        <v>128</v>
      </c>
      <c r="F376" s="101">
        <v>44909</v>
      </c>
      <c r="G376" s="90">
        <v>168170.09712699999</v>
      </c>
      <c r="H376" s="102">
        <v>-2.947E-3</v>
      </c>
      <c r="I376" s="90">
        <v>-4.9552620000000002E-3</v>
      </c>
      <c r="J376" s="91">
        <f t="shared" si="5"/>
        <v>4.6459789374079543E-7</v>
      </c>
      <c r="K376" s="91">
        <f>I376/'סכום נכסי הקרן'!$C$42</f>
        <v>-6.220379686721181E-9</v>
      </c>
    </row>
    <row r="377" spans="2:11">
      <c r="B377" s="86" t="s">
        <v>2924</v>
      </c>
      <c r="C377" s="87" t="s">
        <v>2925</v>
      </c>
      <c r="D377" s="88" t="s">
        <v>677</v>
      </c>
      <c r="E377" s="88" t="s">
        <v>130</v>
      </c>
      <c r="F377" s="101">
        <v>44845</v>
      </c>
      <c r="G377" s="90">
        <v>190763.440619</v>
      </c>
      <c r="H377" s="102">
        <v>-9.1412250000000004</v>
      </c>
      <c r="I377" s="90">
        <v>-17.438114883999997</v>
      </c>
      <c r="J377" s="91">
        <f t="shared" si="5"/>
        <v>1.6349713589143043E-3</v>
      </c>
      <c r="K377" s="91">
        <f>I377/'סכום נכסי הקרן'!$C$42</f>
        <v>-2.1890203908318848E-5</v>
      </c>
    </row>
    <row r="378" spans="2:11">
      <c r="B378" s="86" t="s">
        <v>2926</v>
      </c>
      <c r="C378" s="87" t="s">
        <v>2927</v>
      </c>
      <c r="D378" s="88" t="s">
        <v>677</v>
      </c>
      <c r="E378" s="88" t="s">
        <v>130</v>
      </c>
      <c r="F378" s="101">
        <v>44837</v>
      </c>
      <c r="G378" s="90">
        <v>389298.49496099999</v>
      </c>
      <c r="H378" s="102">
        <v>-8.3659789999999994</v>
      </c>
      <c r="I378" s="90">
        <v>-32.568631660999998</v>
      </c>
      <c r="J378" s="91">
        <f t="shared" si="5"/>
        <v>3.0535857986359514E-3</v>
      </c>
      <c r="K378" s="91">
        <f>I378/'סכום נכסי הקרן'!$C$42</f>
        <v>-4.0883661612320134E-5</v>
      </c>
    </row>
    <row r="379" spans="2:11">
      <c r="B379" s="86" t="s">
        <v>2928</v>
      </c>
      <c r="C379" s="87" t="s">
        <v>2929</v>
      </c>
      <c r="D379" s="88" t="s">
        <v>677</v>
      </c>
      <c r="E379" s="88" t="s">
        <v>130</v>
      </c>
      <c r="F379" s="101">
        <v>44854</v>
      </c>
      <c r="G379" s="90">
        <v>268826.00506400003</v>
      </c>
      <c r="H379" s="102">
        <v>-8.2455890000000007</v>
      </c>
      <c r="I379" s="90">
        <v>-22.166286635000002</v>
      </c>
      <c r="J379" s="91">
        <f t="shared" si="5"/>
        <v>2.0782776133079833E-3</v>
      </c>
      <c r="K379" s="91">
        <f>I379/'סכום נכסי הקרן'!$C$42</f>
        <v>-2.7825515404512054E-5</v>
      </c>
    </row>
    <row r="380" spans="2:11">
      <c r="B380" s="86" t="s">
        <v>2930</v>
      </c>
      <c r="C380" s="87" t="s">
        <v>2931</v>
      </c>
      <c r="D380" s="88" t="s">
        <v>677</v>
      </c>
      <c r="E380" s="88" t="s">
        <v>130</v>
      </c>
      <c r="F380" s="101">
        <v>44860</v>
      </c>
      <c r="G380" s="90">
        <v>206620.86152499999</v>
      </c>
      <c r="H380" s="102">
        <v>-5.7143620000000004</v>
      </c>
      <c r="I380" s="90">
        <v>-11.807064510999998</v>
      </c>
      <c r="J380" s="91">
        <f t="shared" si="5"/>
        <v>1.1070125662522574E-3</v>
      </c>
      <c r="K380" s="91">
        <f>I380/'סכום נכסי הקרן'!$C$42</f>
        <v>-1.4821501717574356E-5</v>
      </c>
    </row>
    <row r="381" spans="2:11">
      <c r="B381" s="86" t="s">
        <v>2932</v>
      </c>
      <c r="C381" s="87" t="s">
        <v>2933</v>
      </c>
      <c r="D381" s="88" t="s">
        <v>677</v>
      </c>
      <c r="E381" s="88" t="s">
        <v>130</v>
      </c>
      <c r="F381" s="101">
        <v>44861</v>
      </c>
      <c r="G381" s="90">
        <v>208987.64342400001</v>
      </c>
      <c r="H381" s="102">
        <v>-5.3425859999999998</v>
      </c>
      <c r="I381" s="90">
        <v>-11.165344336999999</v>
      </c>
      <c r="J381" s="91">
        <f t="shared" si="5"/>
        <v>1.0468458503023487E-3</v>
      </c>
      <c r="K381" s="91">
        <f>I381/'סכום נכסי הקרן'!$C$42</f>
        <v>-1.4015945293936459E-5</v>
      </c>
    </row>
    <row r="382" spans="2:11">
      <c r="B382" s="86" t="s">
        <v>2934</v>
      </c>
      <c r="C382" s="87" t="s">
        <v>2935</v>
      </c>
      <c r="D382" s="88" t="s">
        <v>677</v>
      </c>
      <c r="E382" s="88" t="s">
        <v>130</v>
      </c>
      <c r="F382" s="101">
        <v>44880</v>
      </c>
      <c r="G382" s="90">
        <v>660190.17357300001</v>
      </c>
      <c r="H382" s="102">
        <v>-2.1192959999999998</v>
      </c>
      <c r="I382" s="90">
        <v>-13.991384996000001</v>
      </c>
      <c r="J382" s="91">
        <f t="shared" si="5"/>
        <v>1.3118111614800927E-3</v>
      </c>
      <c r="K382" s="91">
        <f>I382/'סכום נכסי הקרן'!$C$42</f>
        <v>-1.7563496545331793E-5</v>
      </c>
    </row>
    <row r="383" spans="2:11">
      <c r="B383" s="86" t="s">
        <v>2936</v>
      </c>
      <c r="C383" s="87" t="s">
        <v>2937</v>
      </c>
      <c r="D383" s="88" t="s">
        <v>677</v>
      </c>
      <c r="E383" s="88" t="s">
        <v>130</v>
      </c>
      <c r="F383" s="101">
        <v>44880</v>
      </c>
      <c r="G383" s="90">
        <v>240194.46891699999</v>
      </c>
      <c r="H383" s="102">
        <v>-2.0660180000000001</v>
      </c>
      <c r="I383" s="90">
        <v>-4.9624614860000005</v>
      </c>
      <c r="J383" s="91">
        <f t="shared" si="5"/>
        <v>4.6527290669300998E-4</v>
      </c>
      <c r="K383" s="91">
        <f>I383/'סכום נכסי הקרן'!$C$42</f>
        <v>-6.2294172585931091E-6</v>
      </c>
    </row>
    <row r="384" spans="2:11">
      <c r="B384" s="86" t="s">
        <v>2938</v>
      </c>
      <c r="C384" s="87" t="s">
        <v>2939</v>
      </c>
      <c r="D384" s="88" t="s">
        <v>677</v>
      </c>
      <c r="E384" s="88" t="s">
        <v>130</v>
      </c>
      <c r="F384" s="101">
        <v>44880</v>
      </c>
      <c r="G384" s="90">
        <v>1309494.470426</v>
      </c>
      <c r="H384" s="102">
        <v>-2.032143</v>
      </c>
      <c r="I384" s="90">
        <v>-26.610800203</v>
      </c>
      <c r="J384" s="91">
        <f t="shared" si="5"/>
        <v>2.4949885041539539E-3</v>
      </c>
      <c r="K384" s="91">
        <f>I384/'סכום נכסי הקרן'!$C$42</f>
        <v>-3.3404748534010323E-5</v>
      </c>
    </row>
    <row r="385" spans="2:11">
      <c r="B385" s="86" t="s">
        <v>2938</v>
      </c>
      <c r="C385" s="87" t="s">
        <v>2940</v>
      </c>
      <c r="D385" s="88" t="s">
        <v>677</v>
      </c>
      <c r="E385" s="88" t="s">
        <v>130</v>
      </c>
      <c r="F385" s="101">
        <v>44880</v>
      </c>
      <c r="G385" s="90">
        <v>23994.553769000002</v>
      </c>
      <c r="H385" s="102">
        <v>-2.032143</v>
      </c>
      <c r="I385" s="90">
        <v>-0.48760362800000001</v>
      </c>
      <c r="J385" s="91">
        <f t="shared" si="5"/>
        <v>4.5716980968750059E-5</v>
      </c>
      <c r="K385" s="91">
        <f>I385/'סכום נכסי הקרן'!$C$42</f>
        <v>-6.1209270120989596E-7</v>
      </c>
    </row>
    <row r="386" spans="2:11">
      <c r="B386" s="86" t="s">
        <v>2941</v>
      </c>
      <c r="C386" s="87" t="s">
        <v>2942</v>
      </c>
      <c r="D386" s="88" t="s">
        <v>677</v>
      </c>
      <c r="E386" s="88" t="s">
        <v>130</v>
      </c>
      <c r="F386" s="101">
        <v>44903</v>
      </c>
      <c r="G386" s="90">
        <v>435253.70399399998</v>
      </c>
      <c r="H386" s="102">
        <v>-1.160765</v>
      </c>
      <c r="I386" s="90">
        <v>-5.0522715270000003</v>
      </c>
      <c r="J386" s="91">
        <f t="shared" si="5"/>
        <v>4.7369336072457767E-4</v>
      </c>
      <c r="K386" s="91">
        <f>I386/'סכום נכסי הקרן'!$C$42</f>
        <v>-6.3421565153064768E-6</v>
      </c>
    </row>
    <row r="387" spans="2:11">
      <c r="B387" s="86" t="s">
        <v>2943</v>
      </c>
      <c r="C387" s="87" t="s">
        <v>2944</v>
      </c>
      <c r="D387" s="88" t="s">
        <v>677</v>
      </c>
      <c r="E387" s="88" t="s">
        <v>130</v>
      </c>
      <c r="F387" s="101">
        <v>44907</v>
      </c>
      <c r="G387" s="90">
        <v>376786.56068699999</v>
      </c>
      <c r="H387" s="102">
        <v>-0.70161799999999996</v>
      </c>
      <c r="I387" s="90">
        <v>-2.6436028779999998</v>
      </c>
      <c r="J387" s="91">
        <f t="shared" si="5"/>
        <v>2.4786021990480116E-4</v>
      </c>
      <c r="K387" s="91">
        <f>I387/'סכום נכסי הקרן'!$C$42</f>
        <v>-3.3185356580678986E-6</v>
      </c>
    </row>
    <row r="388" spans="2:11">
      <c r="B388" s="86" t="s">
        <v>2945</v>
      </c>
      <c r="C388" s="87" t="s">
        <v>2946</v>
      </c>
      <c r="D388" s="88" t="s">
        <v>677</v>
      </c>
      <c r="E388" s="88" t="s">
        <v>130</v>
      </c>
      <c r="F388" s="101">
        <v>44900</v>
      </c>
      <c r="G388" s="90">
        <v>243395.69476500002</v>
      </c>
      <c r="H388" s="102">
        <v>-0.63571900000000003</v>
      </c>
      <c r="I388" s="90">
        <v>-1.547311702</v>
      </c>
      <c r="J388" s="91">
        <f t="shared" si="5"/>
        <v>1.4507361219440773E-4</v>
      </c>
      <c r="K388" s="91">
        <f>I388/'סכום נכסי הקרן'!$C$42</f>
        <v>-1.9423526506059168E-6</v>
      </c>
    </row>
    <row r="389" spans="2:11">
      <c r="B389" s="86" t="s">
        <v>2947</v>
      </c>
      <c r="C389" s="87" t="s">
        <v>2948</v>
      </c>
      <c r="D389" s="88" t="s">
        <v>677</v>
      </c>
      <c r="E389" s="88" t="s">
        <v>130</v>
      </c>
      <c r="F389" s="101">
        <v>44907</v>
      </c>
      <c r="G389" s="90">
        <v>1182005.1384030001</v>
      </c>
      <c r="H389" s="102">
        <v>-0.74277899999999997</v>
      </c>
      <c r="I389" s="90">
        <v>-8.7796889319999991</v>
      </c>
      <c r="J389" s="91">
        <f t="shared" si="5"/>
        <v>8.2317039654140856E-4</v>
      </c>
      <c r="K389" s="91">
        <f>I389/'סכום נכסי הקרן'!$C$42</f>
        <v>-1.1021213144399544E-5</v>
      </c>
    </row>
    <row r="390" spans="2:11">
      <c r="B390" s="86" t="s">
        <v>2949</v>
      </c>
      <c r="C390" s="87" t="s">
        <v>2950</v>
      </c>
      <c r="D390" s="88" t="s">
        <v>677</v>
      </c>
      <c r="E390" s="88" t="s">
        <v>130</v>
      </c>
      <c r="F390" s="101">
        <v>44907</v>
      </c>
      <c r="G390" s="90">
        <v>304780.05480799999</v>
      </c>
      <c r="H390" s="102">
        <v>-0.69664999999999999</v>
      </c>
      <c r="I390" s="90">
        <v>-2.1232512219999999</v>
      </c>
      <c r="J390" s="91">
        <f t="shared" si="5"/>
        <v>1.9907283320715836E-4</v>
      </c>
      <c r="K390" s="91">
        <f>I390/'סכום נכסי הקרן'!$C$42</f>
        <v>-2.6653340975986181E-6</v>
      </c>
    </row>
    <row r="391" spans="2:11">
      <c r="B391" s="86" t="s">
        <v>2951</v>
      </c>
      <c r="C391" s="87" t="s">
        <v>2952</v>
      </c>
      <c r="D391" s="88" t="s">
        <v>677</v>
      </c>
      <c r="E391" s="88" t="s">
        <v>130</v>
      </c>
      <c r="F391" s="101">
        <v>44909</v>
      </c>
      <c r="G391" s="90">
        <v>990412.56889600004</v>
      </c>
      <c r="H391" s="102">
        <v>0.03</v>
      </c>
      <c r="I391" s="90">
        <v>0.297120088</v>
      </c>
      <c r="J391" s="91">
        <f t="shared" si="5"/>
        <v>-2.7857531463095146E-5</v>
      </c>
      <c r="K391" s="91">
        <f>I391/'סכום נכסי הקרן'!$C$42</f>
        <v>3.7297720280219484E-7</v>
      </c>
    </row>
    <row r="392" spans="2:11">
      <c r="B392" s="86" t="s">
        <v>2953</v>
      </c>
      <c r="C392" s="87" t="s">
        <v>2954</v>
      </c>
      <c r="D392" s="88" t="s">
        <v>677</v>
      </c>
      <c r="E392" s="88" t="s">
        <v>130</v>
      </c>
      <c r="F392" s="101">
        <v>44910</v>
      </c>
      <c r="G392" s="90">
        <v>539054.53436000005</v>
      </c>
      <c r="H392" s="102">
        <v>-0.20318600000000001</v>
      </c>
      <c r="I392" s="90">
        <v>-1.0952842279999999</v>
      </c>
      <c r="J392" s="91">
        <f t="shared" si="5"/>
        <v>1.0269219778415613E-4</v>
      </c>
      <c r="K392" s="91">
        <f>I392/'סכום נכסי הקרן'!$C$42</f>
        <v>-1.3749189776518961E-6</v>
      </c>
    </row>
    <row r="393" spans="2:11">
      <c r="B393" s="86" t="s">
        <v>2955</v>
      </c>
      <c r="C393" s="87" t="s">
        <v>2956</v>
      </c>
      <c r="D393" s="88" t="s">
        <v>677</v>
      </c>
      <c r="E393" s="88" t="s">
        <v>131</v>
      </c>
      <c r="F393" s="101">
        <v>44860</v>
      </c>
      <c r="G393" s="90">
        <v>58490.975927</v>
      </c>
      <c r="H393" s="102">
        <v>-3.7925270000000002</v>
      </c>
      <c r="I393" s="90">
        <v>-2.2182858729999997</v>
      </c>
      <c r="J393" s="91">
        <f t="shared" si="5"/>
        <v>2.0798313879483293E-4</v>
      </c>
      <c r="K393" s="91">
        <f>I393/'סכום נכסי הקרן'!$C$42</f>
        <v>-2.7846318486791937E-6</v>
      </c>
    </row>
    <row r="394" spans="2:11">
      <c r="B394" s="86" t="s">
        <v>2957</v>
      </c>
      <c r="C394" s="87" t="s">
        <v>2958</v>
      </c>
      <c r="D394" s="88" t="s">
        <v>677</v>
      </c>
      <c r="E394" s="88" t="s">
        <v>131</v>
      </c>
      <c r="F394" s="101">
        <v>44888</v>
      </c>
      <c r="G394" s="90">
        <v>586861.02598200005</v>
      </c>
      <c r="H394" s="102">
        <v>-0.848966</v>
      </c>
      <c r="I394" s="90">
        <v>-4.9822477970000003</v>
      </c>
      <c r="J394" s="91">
        <f t="shared" si="5"/>
        <v>4.6712804137922842E-4</v>
      </c>
      <c r="K394" s="91">
        <f>I394/'סכום נכסי הקרן'!$C$42</f>
        <v>-6.2542551717084089E-6</v>
      </c>
    </row>
    <row r="395" spans="2:11">
      <c r="B395" s="86" t="s">
        <v>2959</v>
      </c>
      <c r="C395" s="87" t="s">
        <v>2960</v>
      </c>
      <c r="D395" s="88" t="s">
        <v>677</v>
      </c>
      <c r="E395" s="88" t="s">
        <v>131</v>
      </c>
      <c r="F395" s="101">
        <v>44888</v>
      </c>
      <c r="G395" s="90">
        <v>272958.616736</v>
      </c>
      <c r="H395" s="102">
        <v>-0.848966</v>
      </c>
      <c r="I395" s="90">
        <v>-2.3173245539999998</v>
      </c>
      <c r="J395" s="91">
        <f t="shared" si="5"/>
        <v>2.172688561981643E-4</v>
      </c>
      <c r="K395" s="91">
        <f>I395/'סכום נכסי הקרן'!$C$42</f>
        <v>-2.9089558903730658E-6</v>
      </c>
    </row>
    <row r="396" spans="2:11">
      <c r="B396" s="86" t="s">
        <v>2961</v>
      </c>
      <c r="C396" s="87" t="s">
        <v>2962</v>
      </c>
      <c r="D396" s="88" t="s">
        <v>677</v>
      </c>
      <c r="E396" s="88" t="s">
        <v>131</v>
      </c>
      <c r="F396" s="101">
        <v>44888</v>
      </c>
      <c r="G396" s="90">
        <v>477876.94388699991</v>
      </c>
      <c r="H396" s="102">
        <v>-0.80689299999999997</v>
      </c>
      <c r="I396" s="90">
        <v>-3.8559533700000004</v>
      </c>
      <c r="J396" s="91">
        <f t="shared" ref="J396:J459" si="6">IFERROR(I396/$I$11,0)</f>
        <v>3.6152837409297877E-4</v>
      </c>
      <c r="K396" s="91">
        <f>I396/'סכום נכסי הקרן'!$C$42</f>
        <v>-4.8404088453228272E-6</v>
      </c>
    </row>
    <row r="397" spans="2:11">
      <c r="B397" s="86" t="s">
        <v>2963</v>
      </c>
      <c r="C397" s="87" t="s">
        <v>2964</v>
      </c>
      <c r="D397" s="88" t="s">
        <v>677</v>
      </c>
      <c r="E397" s="88" t="s">
        <v>131</v>
      </c>
      <c r="F397" s="101">
        <v>44909</v>
      </c>
      <c r="G397" s="90">
        <v>353744.00033100002</v>
      </c>
      <c r="H397" s="102">
        <v>2.7277</v>
      </c>
      <c r="I397" s="90">
        <v>9.6490737180000004</v>
      </c>
      <c r="J397" s="91">
        <f t="shared" si="6"/>
        <v>-9.0468260324730874E-4</v>
      </c>
      <c r="K397" s="91">
        <f>I397/'סכום נכסי הקרן'!$C$42</f>
        <v>1.2112558760994358E-5</v>
      </c>
    </row>
    <row r="398" spans="2:11">
      <c r="B398" s="86" t="s">
        <v>2965</v>
      </c>
      <c r="C398" s="87" t="s">
        <v>2966</v>
      </c>
      <c r="D398" s="88" t="s">
        <v>677</v>
      </c>
      <c r="E398" s="88" t="s">
        <v>131</v>
      </c>
      <c r="F398" s="101">
        <v>44908</v>
      </c>
      <c r="G398" s="90">
        <v>496314.18200599996</v>
      </c>
      <c r="H398" s="102">
        <v>3.0033310000000002</v>
      </c>
      <c r="I398" s="90">
        <v>14.905956759999999</v>
      </c>
      <c r="J398" s="91">
        <f t="shared" si="6"/>
        <v>-1.3975600311118505E-3</v>
      </c>
      <c r="K398" s="91">
        <f>I398/'סכום נכסי הקרן'!$C$42</f>
        <v>1.8711565733769124E-5</v>
      </c>
    </row>
    <row r="399" spans="2:11">
      <c r="B399" s="86" t="s">
        <v>2967</v>
      </c>
      <c r="C399" s="87" t="s">
        <v>2968</v>
      </c>
      <c r="D399" s="88" t="s">
        <v>677</v>
      </c>
      <c r="E399" s="88" t="s">
        <v>130</v>
      </c>
      <c r="F399" s="101">
        <v>44867</v>
      </c>
      <c r="G399" s="90">
        <v>180771.569154</v>
      </c>
      <c r="H399" s="102">
        <v>6.608975</v>
      </c>
      <c r="I399" s="90">
        <v>11.947147683999999</v>
      </c>
      <c r="J399" s="91">
        <f t="shared" si="6"/>
        <v>-1.1201465533399891E-3</v>
      </c>
      <c r="K399" s="91">
        <f>I399/'סכום נכסי הקרן'!$C$42</f>
        <v>1.4997349235582618E-5</v>
      </c>
    </row>
    <row r="400" spans="2:11">
      <c r="B400" s="86" t="s">
        <v>2969</v>
      </c>
      <c r="C400" s="87" t="s">
        <v>2970</v>
      </c>
      <c r="D400" s="88" t="s">
        <v>677</v>
      </c>
      <c r="E400" s="88" t="s">
        <v>130</v>
      </c>
      <c r="F400" s="101">
        <v>44788</v>
      </c>
      <c r="G400" s="90">
        <v>262940.464224</v>
      </c>
      <c r="H400" s="102">
        <v>3.158423</v>
      </c>
      <c r="I400" s="90">
        <v>8.3047730479999995</v>
      </c>
      <c r="J400" s="91">
        <f t="shared" si="6"/>
        <v>-7.7864299931994013E-4</v>
      </c>
      <c r="K400" s="91">
        <f>I400/'סכום נכסי הקרן'!$C$42</f>
        <v>1.0425047468854068E-5</v>
      </c>
    </row>
    <row r="401" spans="2:11">
      <c r="B401" s="86" t="s">
        <v>2971</v>
      </c>
      <c r="C401" s="87" t="s">
        <v>2605</v>
      </c>
      <c r="D401" s="88" t="s">
        <v>677</v>
      </c>
      <c r="E401" s="88" t="s">
        <v>131</v>
      </c>
      <c r="F401" s="101">
        <v>44732</v>
      </c>
      <c r="G401" s="90">
        <v>278336.45863200002</v>
      </c>
      <c r="H401" s="102">
        <v>-1.930402</v>
      </c>
      <c r="I401" s="90">
        <v>-5.3730121820000001</v>
      </c>
      <c r="J401" s="91">
        <f t="shared" si="6"/>
        <v>5.0376552093528762E-4</v>
      </c>
      <c r="K401" s="91">
        <f>I401/'סכום נכסי הקרן'!$C$42</f>
        <v>-6.7447848031886607E-6</v>
      </c>
    </row>
    <row r="402" spans="2:11">
      <c r="B402" s="86" t="s">
        <v>2804</v>
      </c>
      <c r="C402" s="87" t="s">
        <v>2972</v>
      </c>
      <c r="D402" s="88" t="s">
        <v>677</v>
      </c>
      <c r="E402" s="88" t="s">
        <v>132</v>
      </c>
      <c r="F402" s="101">
        <v>44763</v>
      </c>
      <c r="G402" s="90">
        <v>967710.92</v>
      </c>
      <c r="H402" s="102">
        <v>0.96040000000000003</v>
      </c>
      <c r="I402" s="90">
        <v>9.2938999999999989</v>
      </c>
      <c r="J402" s="91">
        <f t="shared" si="6"/>
        <v>-8.7138205096674566E-4</v>
      </c>
      <c r="K402" s="91">
        <f>I402/'סכום נכסי הקרן'!$C$42</f>
        <v>1.1666706376053976E-5</v>
      </c>
    </row>
    <row r="403" spans="2:11">
      <c r="B403" s="86" t="s">
        <v>2973</v>
      </c>
      <c r="C403" s="87" t="s">
        <v>2974</v>
      </c>
      <c r="D403" s="88" t="s">
        <v>677</v>
      </c>
      <c r="E403" s="88" t="s">
        <v>132</v>
      </c>
      <c r="F403" s="101">
        <v>44763</v>
      </c>
      <c r="G403" s="90">
        <v>152434.42000000001</v>
      </c>
      <c r="H403" s="102">
        <v>0.97336299999999998</v>
      </c>
      <c r="I403" s="90">
        <v>1.4837400000000001</v>
      </c>
      <c r="J403" s="91">
        <f t="shared" si="6"/>
        <v>-1.3911322526618527E-4</v>
      </c>
      <c r="K403" s="91">
        <f>I403/'סכום נכסי הקרן'!$C$42</f>
        <v>1.8625505889245988E-6</v>
      </c>
    </row>
    <row r="404" spans="2:11">
      <c r="B404" s="86" t="s">
        <v>2975</v>
      </c>
      <c r="C404" s="87" t="s">
        <v>2976</v>
      </c>
      <c r="D404" s="88" t="s">
        <v>677</v>
      </c>
      <c r="E404" s="88" t="s">
        <v>130</v>
      </c>
      <c r="F404" s="101">
        <v>44832</v>
      </c>
      <c r="G404" s="90">
        <v>267309.43</v>
      </c>
      <c r="H404" s="102">
        <v>-10.741873</v>
      </c>
      <c r="I404" s="90">
        <v>-28.714040000000001</v>
      </c>
      <c r="J404" s="91">
        <f t="shared" si="6"/>
        <v>2.6921850963256733E-3</v>
      </c>
      <c r="K404" s="91">
        <f>I404/'סכום נכסי הקרן'!$C$42</f>
        <v>-3.604496213110416E-5</v>
      </c>
    </row>
    <row r="405" spans="2:11">
      <c r="B405" s="86" t="s">
        <v>2977</v>
      </c>
      <c r="C405" s="87" t="s">
        <v>2978</v>
      </c>
      <c r="D405" s="88" t="s">
        <v>677</v>
      </c>
      <c r="E405" s="88" t="s">
        <v>130</v>
      </c>
      <c r="F405" s="101">
        <v>44810</v>
      </c>
      <c r="G405" s="90">
        <v>809531.87</v>
      </c>
      <c r="H405" s="102">
        <v>-6.9737549999999997</v>
      </c>
      <c r="I405" s="90">
        <v>-56.454769999999996</v>
      </c>
      <c r="J405" s="91">
        <f t="shared" si="6"/>
        <v>5.293114114575787E-3</v>
      </c>
      <c r="K405" s="91">
        <f>I405/'סכום נכסי הקרן'!$C$42</f>
        <v>-7.086812050029167E-5</v>
      </c>
    </row>
    <row r="406" spans="2:11">
      <c r="B406" s="86" t="s">
        <v>2826</v>
      </c>
      <c r="C406" s="87" t="s">
        <v>2979</v>
      </c>
      <c r="D406" s="88" t="s">
        <v>677</v>
      </c>
      <c r="E406" s="88" t="s">
        <v>130</v>
      </c>
      <c r="F406" s="101">
        <v>44811</v>
      </c>
      <c r="G406" s="90">
        <v>2416215.4300000002</v>
      </c>
      <c r="H406" s="102">
        <v>-6.9373379999999996</v>
      </c>
      <c r="I406" s="90">
        <v>-167.62104000000002</v>
      </c>
      <c r="J406" s="91">
        <f t="shared" si="6"/>
        <v>1.5715895976971879E-2</v>
      </c>
      <c r="K406" s="91">
        <f>I406/'סכום נכסי הקרן'!$C$42</f>
        <v>-2.1041602084472601E-4</v>
      </c>
    </row>
    <row r="407" spans="2:11">
      <c r="B407" s="86" t="s">
        <v>2980</v>
      </c>
      <c r="C407" s="87" t="s">
        <v>2981</v>
      </c>
      <c r="D407" s="88" t="s">
        <v>677</v>
      </c>
      <c r="E407" s="88" t="s">
        <v>130</v>
      </c>
      <c r="F407" s="101">
        <v>44811</v>
      </c>
      <c r="G407" s="90">
        <v>619693.60915899999</v>
      </c>
      <c r="H407" s="102">
        <v>-6.9267019999999997</v>
      </c>
      <c r="I407" s="90">
        <v>-42.924330914999999</v>
      </c>
      <c r="J407" s="91">
        <f t="shared" si="6"/>
        <v>4.0245205467121436E-3</v>
      </c>
      <c r="K407" s="91">
        <f>I407/'סכום נכסי הקרן'!$C$42</f>
        <v>-5.3883253012608415E-5</v>
      </c>
    </row>
    <row r="408" spans="2:11">
      <c r="B408" s="86" t="s">
        <v>2982</v>
      </c>
      <c r="C408" s="87" t="s">
        <v>2983</v>
      </c>
      <c r="D408" s="88" t="s">
        <v>677</v>
      </c>
      <c r="E408" s="88" t="s">
        <v>130</v>
      </c>
      <c r="F408" s="101">
        <v>44811</v>
      </c>
      <c r="G408" s="90">
        <v>464908.88904799998</v>
      </c>
      <c r="H408" s="102">
        <v>-6.894806</v>
      </c>
      <c r="I408" s="90">
        <v>-32.054566018999999</v>
      </c>
      <c r="J408" s="91">
        <f t="shared" si="6"/>
        <v>3.0053877791331061E-3</v>
      </c>
      <c r="K408" s="91">
        <f>I408/'סכום נכסי הקרן'!$C$42</f>
        <v>-4.0238350935076819E-5</v>
      </c>
    </row>
    <row r="409" spans="2:11">
      <c r="B409" s="86" t="s">
        <v>2984</v>
      </c>
      <c r="C409" s="87" t="s">
        <v>2985</v>
      </c>
      <c r="D409" s="88" t="s">
        <v>677</v>
      </c>
      <c r="E409" s="88" t="s">
        <v>130</v>
      </c>
      <c r="F409" s="101">
        <v>44823</v>
      </c>
      <c r="G409" s="90">
        <v>802698.19</v>
      </c>
      <c r="H409" s="102">
        <v>-6.0082129999999996</v>
      </c>
      <c r="I409" s="90">
        <v>-48.227820000000001</v>
      </c>
      <c r="J409" s="91">
        <f t="shared" si="6"/>
        <v>4.5217676868973241E-3</v>
      </c>
      <c r="K409" s="91">
        <f>I409/'סכום נכסי הקרן'!$C$42</f>
        <v>-6.0540764920774222E-5</v>
      </c>
    </row>
    <row r="410" spans="2:11">
      <c r="B410" s="86" t="s">
        <v>2986</v>
      </c>
      <c r="C410" s="87" t="s">
        <v>2987</v>
      </c>
      <c r="D410" s="88" t="s">
        <v>677</v>
      </c>
      <c r="E410" s="88" t="s">
        <v>130</v>
      </c>
      <c r="F410" s="101">
        <v>44810</v>
      </c>
      <c r="G410" s="90">
        <v>344526.13235899998</v>
      </c>
      <c r="H410" s="102">
        <v>-6.1960620000000004</v>
      </c>
      <c r="I410" s="90">
        <v>-21.347054367000002</v>
      </c>
      <c r="J410" s="91">
        <f t="shared" si="6"/>
        <v>2.0014676310714649E-3</v>
      </c>
      <c r="K410" s="91">
        <f>I410/'סכום נכסי הקרן'!$C$42</f>
        <v>-2.6797126641501394E-5</v>
      </c>
    </row>
    <row r="411" spans="2:11">
      <c r="B411" s="86" t="s">
        <v>2988</v>
      </c>
      <c r="C411" s="87" t="s">
        <v>2989</v>
      </c>
      <c r="D411" s="88" t="s">
        <v>677</v>
      </c>
      <c r="E411" s="88" t="s">
        <v>130</v>
      </c>
      <c r="F411" s="101">
        <v>44753</v>
      </c>
      <c r="G411" s="90">
        <v>397062.485598</v>
      </c>
      <c r="H411" s="102">
        <v>-4.1600979999999996</v>
      </c>
      <c r="I411" s="90">
        <v>-16.518189261</v>
      </c>
      <c r="J411" s="91">
        <f t="shared" si="6"/>
        <v>1.5487205195350772E-3</v>
      </c>
      <c r="K411" s="91">
        <f>I411/'סכום נכסי הקרן'!$C$42</f>
        <v>-2.0735413978219588E-5</v>
      </c>
    </row>
    <row r="412" spans="2:11">
      <c r="B412" s="86" t="s">
        <v>2990</v>
      </c>
      <c r="C412" s="87" t="s">
        <v>2991</v>
      </c>
      <c r="D412" s="88" t="s">
        <v>677</v>
      </c>
      <c r="E412" s="88" t="s">
        <v>130</v>
      </c>
      <c r="F412" s="101">
        <v>44753</v>
      </c>
      <c r="G412" s="90">
        <v>1106320.29</v>
      </c>
      <c r="H412" s="102">
        <v>-4.1550450000000003</v>
      </c>
      <c r="I412" s="90">
        <v>-45.968110000000003</v>
      </c>
      <c r="J412" s="91">
        <f t="shared" si="6"/>
        <v>4.309900684412892E-3</v>
      </c>
      <c r="K412" s="91">
        <f>I412/'סכום נכסי הקרן'!$C$42</f>
        <v>-5.7704133036954413E-5</v>
      </c>
    </row>
    <row r="413" spans="2:11">
      <c r="B413" s="86" t="s">
        <v>2992</v>
      </c>
      <c r="C413" s="87" t="s">
        <v>2993</v>
      </c>
      <c r="D413" s="88" t="s">
        <v>677</v>
      </c>
      <c r="E413" s="88" t="s">
        <v>130</v>
      </c>
      <c r="F413" s="101">
        <v>44753</v>
      </c>
      <c r="G413" s="90">
        <v>2160770.48</v>
      </c>
      <c r="H413" s="102">
        <v>-4.1550459999999996</v>
      </c>
      <c r="I413" s="90">
        <v>-89.781000000000006</v>
      </c>
      <c r="J413" s="91">
        <f t="shared" si="6"/>
        <v>8.417731191194806E-3</v>
      </c>
      <c r="K413" s="91">
        <f>I413/'סכום נכסי הקרן'!$C$42</f>
        <v>-1.1270280131575573E-4</v>
      </c>
    </row>
    <row r="414" spans="2:11">
      <c r="B414" s="86" t="s">
        <v>2994</v>
      </c>
      <c r="C414" s="87" t="s">
        <v>2995</v>
      </c>
      <c r="D414" s="88" t="s">
        <v>677</v>
      </c>
      <c r="E414" s="88" t="s">
        <v>130</v>
      </c>
      <c r="F414" s="101">
        <v>44769</v>
      </c>
      <c r="G414" s="90">
        <v>249815.63497799999</v>
      </c>
      <c r="H414" s="102">
        <v>-3.8455020000000002</v>
      </c>
      <c r="I414" s="90">
        <v>-9.6066652979999994</v>
      </c>
      <c r="J414" s="91">
        <f t="shared" si="6"/>
        <v>9.0070645373011363E-4</v>
      </c>
      <c r="K414" s="91">
        <f>I414/'סכום נכסי הקרן'!$C$42</f>
        <v>-1.2059323135044822E-5</v>
      </c>
    </row>
    <row r="415" spans="2:11">
      <c r="B415" s="86" t="s">
        <v>2996</v>
      </c>
      <c r="C415" s="87" t="s">
        <v>2997</v>
      </c>
      <c r="D415" s="88" t="s">
        <v>677</v>
      </c>
      <c r="E415" s="88" t="s">
        <v>130</v>
      </c>
      <c r="F415" s="101">
        <v>44777</v>
      </c>
      <c r="G415" s="90">
        <v>910453.28</v>
      </c>
      <c r="H415" s="102">
        <v>-3.5254099999999999</v>
      </c>
      <c r="I415" s="90">
        <v>-32.097209999999997</v>
      </c>
      <c r="J415" s="91">
        <f t="shared" si="6"/>
        <v>3.0093860144944896E-3</v>
      </c>
      <c r="K415" s="91">
        <f>I415/'סכום נכסי הקרן'!$C$42</f>
        <v>-4.0291882262617785E-5</v>
      </c>
    </row>
    <row r="416" spans="2:11">
      <c r="B416" s="86" t="s">
        <v>2834</v>
      </c>
      <c r="C416" s="87" t="s">
        <v>2998</v>
      </c>
      <c r="D416" s="88" t="s">
        <v>677</v>
      </c>
      <c r="E416" s="88" t="s">
        <v>130</v>
      </c>
      <c r="F416" s="101">
        <v>44769</v>
      </c>
      <c r="G416" s="90">
        <v>3084615.7</v>
      </c>
      <c r="H416" s="102">
        <v>-3.8153990000000002</v>
      </c>
      <c r="I416" s="90">
        <v>-117.6904</v>
      </c>
      <c r="J416" s="91">
        <f t="shared" si="6"/>
        <v>1.1034474454329904E-2</v>
      </c>
      <c r="K416" s="91">
        <f>I416/'סכום נכסי הקרן'!$C$42</f>
        <v>-1.4773769247359482E-4</v>
      </c>
    </row>
    <row r="417" spans="2:11">
      <c r="B417" s="86" t="s">
        <v>2999</v>
      </c>
      <c r="C417" s="87" t="s">
        <v>3000</v>
      </c>
      <c r="D417" s="88" t="s">
        <v>677</v>
      </c>
      <c r="E417" s="88" t="s">
        <v>130</v>
      </c>
      <c r="F417" s="101">
        <v>44748</v>
      </c>
      <c r="G417" s="90">
        <v>208251.32258499999</v>
      </c>
      <c r="H417" s="102">
        <v>-2.9195359999999999</v>
      </c>
      <c r="I417" s="90">
        <v>-6.0799724680000002</v>
      </c>
      <c r="J417" s="91">
        <f t="shared" si="6"/>
        <v>5.7004905141944573E-4</v>
      </c>
      <c r="K417" s="91">
        <f>I417/'סכום נכסי הקרן'!$C$42</f>
        <v>-7.6322376568123433E-6</v>
      </c>
    </row>
    <row r="418" spans="2:11">
      <c r="B418" s="86" t="s">
        <v>3001</v>
      </c>
      <c r="C418" s="87" t="s">
        <v>3002</v>
      </c>
      <c r="D418" s="88" t="s">
        <v>677</v>
      </c>
      <c r="E418" s="88" t="s">
        <v>130</v>
      </c>
      <c r="F418" s="101">
        <v>44888</v>
      </c>
      <c r="G418" s="90">
        <v>644348.21863400005</v>
      </c>
      <c r="H418" s="102">
        <v>-2.9251930000000002</v>
      </c>
      <c r="I418" s="90">
        <v>-18.848426743000001</v>
      </c>
      <c r="J418" s="91">
        <f t="shared" si="6"/>
        <v>1.7672000723928383E-3</v>
      </c>
      <c r="K418" s="91">
        <f>I418/'סכום נכסי הקרן'!$C$42</f>
        <v>-2.3660579569518114E-5</v>
      </c>
    </row>
    <row r="419" spans="2:11">
      <c r="B419" s="86" t="s">
        <v>3003</v>
      </c>
      <c r="C419" s="87" t="s">
        <v>3004</v>
      </c>
      <c r="D419" s="88" t="s">
        <v>677</v>
      </c>
      <c r="E419" s="88" t="s">
        <v>130</v>
      </c>
      <c r="F419" s="101">
        <v>44747</v>
      </c>
      <c r="G419" s="90">
        <v>147432.01999999999</v>
      </c>
      <c r="H419" s="102">
        <v>-2.1530939999999998</v>
      </c>
      <c r="I419" s="90">
        <v>-3.17435</v>
      </c>
      <c r="J419" s="91">
        <f t="shared" si="6"/>
        <v>2.9762226982066618E-4</v>
      </c>
      <c r="K419" s="91">
        <f>I419/'סכום נכסי הקרן'!$C$42</f>
        <v>-3.9847867294490952E-6</v>
      </c>
    </row>
    <row r="420" spans="2:11">
      <c r="B420" s="86" t="s">
        <v>3005</v>
      </c>
      <c r="C420" s="87" t="s">
        <v>3006</v>
      </c>
      <c r="D420" s="88" t="s">
        <v>677</v>
      </c>
      <c r="E420" s="88" t="s">
        <v>130</v>
      </c>
      <c r="F420" s="101">
        <v>44895</v>
      </c>
      <c r="G420" s="90">
        <v>242323.992879</v>
      </c>
      <c r="H420" s="102">
        <v>-2.6306720000000001</v>
      </c>
      <c r="I420" s="90">
        <v>-6.374749142999999</v>
      </c>
      <c r="J420" s="91">
        <f t="shared" si="6"/>
        <v>5.9768686801298099E-4</v>
      </c>
      <c r="K420" s="91">
        <f>I420/'סכום נכסי הקרן'!$C$42</f>
        <v>-8.0022731546910038E-6</v>
      </c>
    </row>
    <row r="421" spans="2:11">
      <c r="B421" s="86" t="s">
        <v>3007</v>
      </c>
      <c r="C421" s="87" t="s">
        <v>3008</v>
      </c>
      <c r="D421" s="88" t="s">
        <v>677</v>
      </c>
      <c r="E421" s="88" t="s">
        <v>130</v>
      </c>
      <c r="F421" s="101">
        <v>44880</v>
      </c>
      <c r="G421" s="90">
        <v>314363.88</v>
      </c>
      <c r="H421" s="102">
        <v>-2.1521780000000001</v>
      </c>
      <c r="I421" s="90">
        <v>-6.7656700000000001</v>
      </c>
      <c r="J421" s="91">
        <f t="shared" si="6"/>
        <v>6.3433901814783701E-4</v>
      </c>
      <c r="K421" s="91">
        <f>I421/'סכום נכסי הקרן'!$C$42</f>
        <v>-8.4929992067137698E-6</v>
      </c>
    </row>
    <row r="422" spans="2:11">
      <c r="B422" s="86" t="s">
        <v>3009</v>
      </c>
      <c r="C422" s="87" t="s">
        <v>3010</v>
      </c>
      <c r="D422" s="88" t="s">
        <v>677</v>
      </c>
      <c r="E422" s="88" t="s">
        <v>130</v>
      </c>
      <c r="F422" s="101">
        <v>44907</v>
      </c>
      <c r="G422" s="90">
        <v>393475.23</v>
      </c>
      <c r="H422" s="102">
        <v>-0.758571</v>
      </c>
      <c r="I422" s="90">
        <v>-2.9847899999999998</v>
      </c>
      <c r="J422" s="91">
        <f t="shared" si="6"/>
        <v>2.7984941003292838E-4</v>
      </c>
      <c r="K422" s="91">
        <f>I422/'סכום נכסי הקרן'!$C$42</f>
        <v>-3.746830558127605E-6</v>
      </c>
    </row>
    <row r="423" spans="2:11">
      <c r="B423" s="86" t="s">
        <v>3011</v>
      </c>
      <c r="C423" s="87" t="s">
        <v>3012</v>
      </c>
      <c r="D423" s="88" t="s">
        <v>677</v>
      </c>
      <c r="E423" s="88" t="s">
        <v>130</v>
      </c>
      <c r="F423" s="101">
        <v>44728</v>
      </c>
      <c r="G423" s="90">
        <v>1382820.9562270001</v>
      </c>
      <c r="H423" s="102">
        <v>-0.52396900000000002</v>
      </c>
      <c r="I423" s="90">
        <v>-7.2455562640000002</v>
      </c>
      <c r="J423" s="91">
        <f t="shared" si="6"/>
        <v>6.7933243070393188E-4</v>
      </c>
      <c r="K423" s="91">
        <f>I423/'סכום נכסי הקרן'!$C$42</f>
        <v>-9.0954042396912644E-6</v>
      </c>
    </row>
    <row r="424" spans="2:11">
      <c r="B424" s="86" t="s">
        <v>2943</v>
      </c>
      <c r="C424" s="87" t="s">
        <v>3013</v>
      </c>
      <c r="D424" s="88" t="s">
        <v>677</v>
      </c>
      <c r="E424" s="88" t="s">
        <v>130</v>
      </c>
      <c r="F424" s="101">
        <v>44907</v>
      </c>
      <c r="G424" s="90">
        <v>82200.008902999994</v>
      </c>
      <c r="H424" s="102">
        <v>-0.70161799999999996</v>
      </c>
      <c r="I424" s="90">
        <v>-0.57673018499999995</v>
      </c>
      <c r="J424" s="91">
        <f t="shared" si="6"/>
        <v>5.4073352571012237E-5</v>
      </c>
      <c r="K424" s="91">
        <f>I424/'סכום נכסי הקרן'!$C$42</f>
        <v>-7.2397397503763644E-7</v>
      </c>
    </row>
    <row r="425" spans="2:11">
      <c r="B425" s="86" t="s">
        <v>2947</v>
      </c>
      <c r="C425" s="87" t="s">
        <v>3014</v>
      </c>
      <c r="D425" s="88" t="s">
        <v>677</v>
      </c>
      <c r="E425" s="88" t="s">
        <v>130</v>
      </c>
      <c r="F425" s="101">
        <v>44907</v>
      </c>
      <c r="G425" s="90">
        <v>477984.46118300001</v>
      </c>
      <c r="H425" s="102">
        <v>-0.74277899999999997</v>
      </c>
      <c r="I425" s="90">
        <v>-3.5503694260000001</v>
      </c>
      <c r="J425" s="91">
        <f t="shared" si="6"/>
        <v>3.3287728425284411E-4</v>
      </c>
      <c r="K425" s="91">
        <f>I425/'סכום נכסי הקרן'!$C$42</f>
        <v>-4.4568068969605115E-6</v>
      </c>
    </row>
    <row r="426" spans="2:11">
      <c r="B426" s="86" t="s">
        <v>3015</v>
      </c>
      <c r="C426" s="87" t="s">
        <v>3016</v>
      </c>
      <c r="D426" s="88" t="s">
        <v>677</v>
      </c>
      <c r="E426" s="88" t="s">
        <v>130</v>
      </c>
      <c r="F426" s="101">
        <v>44907</v>
      </c>
      <c r="G426" s="90">
        <v>530772.6</v>
      </c>
      <c r="H426" s="102">
        <v>-0.73524500000000004</v>
      </c>
      <c r="I426" s="90">
        <v>-3.9024800000000002</v>
      </c>
      <c r="J426" s="91">
        <f t="shared" si="6"/>
        <v>3.6589064077047374E-4</v>
      </c>
      <c r="K426" s="91">
        <f>I426/'סכום נכסי הקרן'!$C$42</f>
        <v>-4.8988140929451713E-6</v>
      </c>
    </row>
    <row r="427" spans="2:11">
      <c r="B427" s="86" t="s">
        <v>2846</v>
      </c>
      <c r="C427" s="87" t="s">
        <v>3017</v>
      </c>
      <c r="D427" s="88" t="s">
        <v>677</v>
      </c>
      <c r="E427" s="88" t="s">
        <v>130</v>
      </c>
      <c r="F427" s="101">
        <v>44732</v>
      </c>
      <c r="G427" s="90">
        <v>848901.57</v>
      </c>
      <c r="H427" s="102">
        <v>7.1401999999999993E-2</v>
      </c>
      <c r="I427" s="90">
        <v>0.60612999999999995</v>
      </c>
      <c r="J427" s="91">
        <f t="shared" si="6"/>
        <v>-5.682983489734918E-5</v>
      </c>
      <c r="K427" s="91">
        <f>I427/'סכום נכסי הקרן'!$C$42</f>
        <v>7.6087979596483677E-7</v>
      </c>
    </row>
    <row r="428" spans="2:11">
      <c r="B428" s="86" t="s">
        <v>3018</v>
      </c>
      <c r="C428" s="87" t="s">
        <v>3019</v>
      </c>
      <c r="D428" s="88" t="s">
        <v>677</v>
      </c>
      <c r="E428" s="88" t="s">
        <v>130</v>
      </c>
      <c r="F428" s="101">
        <v>44734</v>
      </c>
      <c r="G428" s="90">
        <v>181327.03</v>
      </c>
      <c r="H428" s="102">
        <v>4.8625000000000002E-2</v>
      </c>
      <c r="I428" s="90">
        <v>8.8169999999999998E-2</v>
      </c>
      <c r="J428" s="91">
        <f t="shared" si="6"/>
        <v>-8.2666862602070137E-6</v>
      </c>
      <c r="K428" s="91">
        <f>I428/'סכום נכסי הקרן'!$C$42</f>
        <v>1.1068050023958501E-7</v>
      </c>
    </row>
    <row r="429" spans="2:11">
      <c r="B429" s="86" t="s">
        <v>2852</v>
      </c>
      <c r="C429" s="87" t="s">
        <v>3020</v>
      </c>
      <c r="D429" s="88" t="s">
        <v>677</v>
      </c>
      <c r="E429" s="88" t="s">
        <v>130</v>
      </c>
      <c r="F429" s="101">
        <v>44732</v>
      </c>
      <c r="G429" s="90">
        <v>165424.72501299999</v>
      </c>
      <c r="H429" s="102">
        <v>5.3280000000000001E-2</v>
      </c>
      <c r="I429" s="90">
        <v>8.8138082999999992E-2</v>
      </c>
      <c r="J429" s="91">
        <f t="shared" si="6"/>
        <v>-8.2636937704104038E-6</v>
      </c>
      <c r="K429" s="91">
        <f>I429/'סכום נכסי הקרן'!$C$42</f>
        <v>1.1064043457636455E-7</v>
      </c>
    </row>
    <row r="430" spans="2:11">
      <c r="B430" s="86" t="s">
        <v>2856</v>
      </c>
      <c r="C430" s="87" t="s">
        <v>3021</v>
      </c>
      <c r="D430" s="88" t="s">
        <v>677</v>
      </c>
      <c r="E430" s="88" t="s">
        <v>130</v>
      </c>
      <c r="F430" s="101">
        <v>44732</v>
      </c>
      <c r="G430" s="90">
        <v>1362549.76</v>
      </c>
      <c r="H430" s="102">
        <v>0.23913200000000001</v>
      </c>
      <c r="I430" s="90">
        <v>3.2582900000000001</v>
      </c>
      <c r="J430" s="91">
        <f t="shared" si="6"/>
        <v>-3.0549235765872651E-4</v>
      </c>
      <c r="K430" s="91">
        <f>I430/'סכום נכסי הקרן'!$C$42</f>
        <v>4.0901572771423102E-6</v>
      </c>
    </row>
    <row r="431" spans="2:11">
      <c r="B431" s="86" t="s">
        <v>2856</v>
      </c>
      <c r="C431" s="87" t="s">
        <v>3022</v>
      </c>
      <c r="D431" s="88" t="s">
        <v>677</v>
      </c>
      <c r="E431" s="88" t="s">
        <v>130</v>
      </c>
      <c r="F431" s="101">
        <v>44732</v>
      </c>
      <c r="G431" s="90">
        <v>207249.001005</v>
      </c>
      <c r="H431" s="102">
        <v>0.23913200000000001</v>
      </c>
      <c r="I431" s="90">
        <v>0.49559903000000011</v>
      </c>
      <c r="J431" s="91">
        <f t="shared" si="6"/>
        <v>-4.6466617805068902E-5</v>
      </c>
      <c r="K431" s="91">
        <f>I431/'סכום נכסי הקרן'!$C$42</f>
        <v>6.2212939274870263E-7</v>
      </c>
    </row>
    <row r="432" spans="2:11">
      <c r="B432" s="86" t="s">
        <v>3023</v>
      </c>
      <c r="C432" s="87" t="s">
        <v>3024</v>
      </c>
      <c r="D432" s="88" t="s">
        <v>677</v>
      </c>
      <c r="E432" s="88" t="s">
        <v>130</v>
      </c>
      <c r="F432" s="101">
        <v>44740</v>
      </c>
      <c r="G432" s="90">
        <v>1220277.44</v>
      </c>
      <c r="H432" s="102">
        <v>0.64707700000000001</v>
      </c>
      <c r="I432" s="90">
        <v>7.8961399999999999</v>
      </c>
      <c r="J432" s="91">
        <f t="shared" si="6"/>
        <v>-7.4033018086277667E-4</v>
      </c>
      <c r="K432" s="91">
        <f>I432/'סכום נכסי הקרן'!$C$42</f>
        <v>9.9120871630009847E-6</v>
      </c>
    </row>
    <row r="433" spans="2:11">
      <c r="B433" s="86" t="s">
        <v>2858</v>
      </c>
      <c r="C433" s="87" t="s">
        <v>3025</v>
      </c>
      <c r="D433" s="88" t="s">
        <v>677</v>
      </c>
      <c r="E433" s="88" t="s">
        <v>130</v>
      </c>
      <c r="F433" s="101">
        <v>44740</v>
      </c>
      <c r="G433" s="90">
        <v>2698303.32</v>
      </c>
      <c r="H433" s="102">
        <v>0.648922</v>
      </c>
      <c r="I433" s="90">
        <v>17.509889999999999</v>
      </c>
      <c r="J433" s="91">
        <f t="shared" si="6"/>
        <v>-1.6417008855703322E-3</v>
      </c>
      <c r="K433" s="91">
        <f>I433/'סכום נכסי הקרן'!$C$42</f>
        <v>2.1980303780652231E-5</v>
      </c>
    </row>
    <row r="434" spans="2:11">
      <c r="B434" s="86" t="s">
        <v>3026</v>
      </c>
      <c r="C434" s="87" t="s">
        <v>3027</v>
      </c>
      <c r="D434" s="88" t="s">
        <v>677</v>
      </c>
      <c r="E434" s="88" t="s">
        <v>131</v>
      </c>
      <c r="F434" s="101">
        <v>44811</v>
      </c>
      <c r="G434" s="90">
        <v>88879.867157999979</v>
      </c>
      <c r="H434" s="102">
        <v>-4.512308</v>
      </c>
      <c r="I434" s="90">
        <v>-4.0105337169999995</v>
      </c>
      <c r="J434" s="91">
        <f t="shared" si="6"/>
        <v>3.7602159435659366E-4</v>
      </c>
      <c r="K434" s="91">
        <f>I434/'סכום נכסי הקרן'!$C$42</f>
        <v>-5.0344547808243415E-6</v>
      </c>
    </row>
    <row r="435" spans="2:11">
      <c r="B435" s="86" t="s">
        <v>3028</v>
      </c>
      <c r="C435" s="87" t="s">
        <v>3029</v>
      </c>
      <c r="D435" s="88" t="s">
        <v>677</v>
      </c>
      <c r="E435" s="88" t="s">
        <v>131</v>
      </c>
      <c r="F435" s="101">
        <v>44810</v>
      </c>
      <c r="G435" s="90">
        <v>268118.878043</v>
      </c>
      <c r="H435" s="102">
        <v>-3.935689</v>
      </c>
      <c r="I435" s="90">
        <v>-10.552324625999999</v>
      </c>
      <c r="J435" s="91">
        <f t="shared" si="6"/>
        <v>9.8937004648971664E-4</v>
      </c>
      <c r="K435" s="91">
        <f>I435/'סכום נכסי הקרן'!$C$42</f>
        <v>-1.3246416789113891E-5</v>
      </c>
    </row>
    <row r="436" spans="2:11">
      <c r="B436" s="86" t="s">
        <v>3030</v>
      </c>
      <c r="C436" s="87" t="s">
        <v>3031</v>
      </c>
      <c r="D436" s="88" t="s">
        <v>677</v>
      </c>
      <c r="E436" s="88" t="s">
        <v>131</v>
      </c>
      <c r="F436" s="101">
        <v>44796</v>
      </c>
      <c r="G436" s="90">
        <v>365526.42019500001</v>
      </c>
      <c r="H436" s="102">
        <v>-2.1593490000000002</v>
      </c>
      <c r="I436" s="90">
        <v>-7.8929913699999998</v>
      </c>
      <c r="J436" s="91">
        <f t="shared" si="6"/>
        <v>7.4003497006137615E-4</v>
      </c>
      <c r="K436" s="91">
        <f>I436/'סכום נכסי הקרן'!$C$42</f>
        <v>-9.9081346627915097E-6</v>
      </c>
    </row>
    <row r="437" spans="2:11">
      <c r="B437" s="86" t="s">
        <v>2959</v>
      </c>
      <c r="C437" s="87" t="s">
        <v>3032</v>
      </c>
      <c r="D437" s="88" t="s">
        <v>677</v>
      </c>
      <c r="E437" s="88" t="s">
        <v>131</v>
      </c>
      <c r="F437" s="101">
        <v>44888</v>
      </c>
      <c r="G437" s="90">
        <v>2065723.38</v>
      </c>
      <c r="H437" s="102">
        <v>-0.848966</v>
      </c>
      <c r="I437" s="90">
        <v>-17.537279999999999</v>
      </c>
      <c r="J437" s="91">
        <f t="shared" si="6"/>
        <v>1.6442689306726014E-3</v>
      </c>
      <c r="K437" s="91">
        <f>I437/'סכום נכסי הקרן'!$C$42</f>
        <v>-2.2014686664870925E-5</v>
      </c>
    </row>
    <row r="438" spans="2:11">
      <c r="B438" s="86" t="s">
        <v>2860</v>
      </c>
      <c r="C438" s="87" t="s">
        <v>3033</v>
      </c>
      <c r="D438" s="88" t="s">
        <v>677</v>
      </c>
      <c r="E438" s="88" t="s">
        <v>131</v>
      </c>
      <c r="F438" s="101">
        <v>44781</v>
      </c>
      <c r="G438" s="90">
        <v>857348.05</v>
      </c>
      <c r="H438" s="102">
        <v>0.88769699999999996</v>
      </c>
      <c r="I438" s="90">
        <v>7.6106499999999997</v>
      </c>
      <c r="J438" s="91">
        <f t="shared" si="6"/>
        <v>-7.1356306891510166E-4</v>
      </c>
      <c r="K438" s="91">
        <f>I438/'סכום נכסי הקרן'!$C$42</f>
        <v>9.5537093018985777E-6</v>
      </c>
    </row>
    <row r="439" spans="2:11">
      <c r="B439" s="86" t="s">
        <v>2862</v>
      </c>
      <c r="C439" s="87" t="s">
        <v>3034</v>
      </c>
      <c r="D439" s="88" t="s">
        <v>677</v>
      </c>
      <c r="E439" s="88" t="s">
        <v>131</v>
      </c>
      <c r="F439" s="101">
        <v>44781</v>
      </c>
      <c r="G439" s="90">
        <v>3475822.57</v>
      </c>
      <c r="H439" s="102">
        <v>0.98929500000000004</v>
      </c>
      <c r="I439" s="90">
        <v>34.386139999999997</v>
      </c>
      <c r="J439" s="91">
        <f t="shared" si="6"/>
        <v>-3.2239926401219782E-3</v>
      </c>
      <c r="K439" s="91">
        <f>I439/'סכום נכסי הקרן'!$C$42</f>
        <v>4.3165194244169256E-5</v>
      </c>
    </row>
    <row r="440" spans="2:11">
      <c r="B440" s="86" t="s">
        <v>3035</v>
      </c>
      <c r="C440" s="87" t="s">
        <v>3036</v>
      </c>
      <c r="D440" s="88" t="s">
        <v>677</v>
      </c>
      <c r="E440" s="88" t="s">
        <v>131</v>
      </c>
      <c r="F440" s="101">
        <v>44901</v>
      </c>
      <c r="G440" s="90">
        <v>934131.28229999985</v>
      </c>
      <c r="H440" s="102">
        <v>1.19591</v>
      </c>
      <c r="I440" s="90">
        <v>11.17136831</v>
      </c>
      <c r="J440" s="91">
        <f t="shared" si="6"/>
        <v>-1.0474106489280828E-3</v>
      </c>
      <c r="K440" s="91">
        <f>I440/'סכום נכסי הקרן'!$C$42</f>
        <v>1.4023507235016984E-5</v>
      </c>
    </row>
    <row r="441" spans="2:11">
      <c r="B441" s="86" t="s">
        <v>3037</v>
      </c>
      <c r="C441" s="87" t="s">
        <v>3038</v>
      </c>
      <c r="D441" s="88" t="s">
        <v>677</v>
      </c>
      <c r="E441" s="88" t="s">
        <v>131</v>
      </c>
      <c r="F441" s="101">
        <v>44739</v>
      </c>
      <c r="G441" s="90">
        <v>382136.89320400002</v>
      </c>
      <c r="H441" s="102">
        <v>2.2812459999999999</v>
      </c>
      <c r="I441" s="90">
        <v>8.7174815949999989</v>
      </c>
      <c r="J441" s="91">
        <f t="shared" si="6"/>
        <v>-8.1733793041844185E-4</v>
      </c>
      <c r="K441" s="91">
        <f>I441/'סכום נכסי הקרן'!$C$42</f>
        <v>1.0943123780922937E-5</v>
      </c>
    </row>
    <row r="442" spans="2:11">
      <c r="B442" s="86" t="s">
        <v>3039</v>
      </c>
      <c r="C442" s="87" t="s">
        <v>2461</v>
      </c>
      <c r="D442" s="88" t="s">
        <v>677</v>
      </c>
      <c r="E442" s="88" t="s">
        <v>131</v>
      </c>
      <c r="F442" s="101">
        <v>44713</v>
      </c>
      <c r="G442" s="90">
        <v>290620.06147199997</v>
      </c>
      <c r="H442" s="102">
        <v>4.1115050000000002</v>
      </c>
      <c r="I442" s="90">
        <v>11.948858802999998</v>
      </c>
      <c r="J442" s="91">
        <f t="shared" si="6"/>
        <v>-1.1203069852774609E-3</v>
      </c>
      <c r="K442" s="91">
        <f>I442/'סכום נכסי הקרן'!$C$42</f>
        <v>1.499949721683349E-5</v>
      </c>
    </row>
    <row r="443" spans="2:11">
      <c r="B443" s="86" t="s">
        <v>3040</v>
      </c>
      <c r="C443" s="87" t="s">
        <v>3041</v>
      </c>
      <c r="D443" s="88" t="s">
        <v>677</v>
      </c>
      <c r="E443" s="88" t="s">
        <v>128</v>
      </c>
      <c r="F443" s="101">
        <v>44832</v>
      </c>
      <c r="G443" s="90">
        <v>399694.42</v>
      </c>
      <c r="H443" s="102">
        <v>-8.4949750000000002</v>
      </c>
      <c r="I443" s="90">
        <v>-33.953940000000003</v>
      </c>
      <c r="J443" s="91">
        <f t="shared" si="6"/>
        <v>3.1834702197787615E-3</v>
      </c>
      <c r="K443" s="91">
        <f>I443/'סכום נכסי הקרן'!$C$42</f>
        <v>-4.2622650156570894E-5</v>
      </c>
    </row>
    <row r="444" spans="2:11">
      <c r="B444" s="92"/>
      <c r="C444" s="87"/>
      <c r="D444" s="87"/>
      <c r="E444" s="87"/>
      <c r="F444" s="87"/>
      <c r="G444" s="90"/>
      <c r="H444" s="102"/>
      <c r="I444" s="87"/>
      <c r="J444" s="91"/>
      <c r="K444" s="87"/>
    </row>
    <row r="445" spans="2:11">
      <c r="B445" s="85" t="s">
        <v>188</v>
      </c>
      <c r="C445" s="80"/>
      <c r="D445" s="81"/>
      <c r="E445" s="81"/>
      <c r="F445" s="99"/>
      <c r="G445" s="83"/>
      <c r="H445" s="100"/>
      <c r="I445" s="83">
        <v>-3.2663278249999999</v>
      </c>
      <c r="J445" s="84">
        <f t="shared" si="6"/>
        <v>3.0624597201156132E-4</v>
      </c>
      <c r="K445" s="84">
        <f>I445/'סכום נכסי הקרן'!$C$42</f>
        <v>-4.1002472226094552E-6</v>
      </c>
    </row>
    <row r="446" spans="2:11">
      <c r="B446" s="86" t="s">
        <v>3042</v>
      </c>
      <c r="C446" s="87" t="s">
        <v>3043</v>
      </c>
      <c r="D446" s="88" t="s">
        <v>677</v>
      </c>
      <c r="E446" s="88" t="s">
        <v>129</v>
      </c>
      <c r="F446" s="101">
        <v>44923</v>
      </c>
      <c r="G446" s="90">
        <v>925059</v>
      </c>
      <c r="H446" s="102">
        <v>-0.35309400000000002</v>
      </c>
      <c r="I446" s="90">
        <v>-3.2663278249999999</v>
      </c>
      <c r="J446" s="91">
        <f t="shared" si="6"/>
        <v>3.0624597201156132E-4</v>
      </c>
      <c r="K446" s="91">
        <f>I446/'סכום נכסי הקרן'!$C$42</f>
        <v>-4.1002472226094552E-6</v>
      </c>
    </row>
    <row r="447" spans="2:11">
      <c r="B447" s="92"/>
      <c r="C447" s="87"/>
      <c r="D447" s="87"/>
      <c r="E447" s="87"/>
      <c r="F447" s="87"/>
      <c r="G447" s="90"/>
      <c r="H447" s="102"/>
      <c r="I447" s="87"/>
      <c r="J447" s="91"/>
      <c r="K447" s="87"/>
    </row>
    <row r="448" spans="2:11">
      <c r="B448" s="79" t="s">
        <v>197</v>
      </c>
      <c r="C448" s="80"/>
      <c r="D448" s="81"/>
      <c r="E448" s="81"/>
      <c r="F448" s="99"/>
      <c r="G448" s="83"/>
      <c r="H448" s="100"/>
      <c r="I448" s="83">
        <v>-2226.3636979399998</v>
      </c>
      <c r="J448" s="84">
        <f t="shared" si="6"/>
        <v>0.20874050348173162</v>
      </c>
      <c r="K448" s="84">
        <f>I448/'סכום נכסי הקרן'!$C$42</f>
        <v>-2.7947720063882446E-3</v>
      </c>
    </row>
    <row r="449" spans="2:11">
      <c r="B449" s="85" t="s">
        <v>187</v>
      </c>
      <c r="C449" s="80"/>
      <c r="D449" s="81"/>
      <c r="E449" s="81"/>
      <c r="F449" s="99"/>
      <c r="G449" s="83"/>
      <c r="H449" s="100"/>
      <c r="I449" s="83">
        <v>-2259.7334249630003</v>
      </c>
      <c r="J449" s="84">
        <f t="shared" si="6"/>
        <v>0.2118691987736438</v>
      </c>
      <c r="K449" s="84">
        <f>I449/'סכום נכסי הקרן'!$C$42</f>
        <v>-2.8366612893616378E-3</v>
      </c>
    </row>
    <row r="450" spans="2:11">
      <c r="B450" s="86" t="s">
        <v>3044</v>
      </c>
      <c r="C450" s="87" t="s">
        <v>3045</v>
      </c>
      <c r="D450" s="88" t="s">
        <v>677</v>
      </c>
      <c r="E450" s="88" t="s">
        <v>128</v>
      </c>
      <c r="F450" s="101">
        <v>44788</v>
      </c>
      <c r="G450" s="90">
        <v>5753264.9258160004</v>
      </c>
      <c r="H450" s="102">
        <v>-10.348387000000001</v>
      </c>
      <c r="I450" s="90">
        <v>-595.37010017700004</v>
      </c>
      <c r="J450" s="91">
        <f t="shared" si="6"/>
        <v>5.5821002913363726E-2</v>
      </c>
      <c r="K450" s="91">
        <f>I450/'סכום נכסי הקרן'!$C$42</f>
        <v>-7.4737280838473637E-4</v>
      </c>
    </row>
    <row r="451" spans="2:11">
      <c r="B451" s="86" t="s">
        <v>3044</v>
      </c>
      <c r="C451" s="87" t="s">
        <v>3046</v>
      </c>
      <c r="D451" s="88" t="s">
        <v>677</v>
      </c>
      <c r="E451" s="88" t="s">
        <v>128</v>
      </c>
      <c r="F451" s="101">
        <v>44712</v>
      </c>
      <c r="G451" s="90">
        <v>7968788.1655700002</v>
      </c>
      <c r="H451" s="102">
        <v>-6.4723560000000004</v>
      </c>
      <c r="I451" s="90">
        <v>-515.76835753699993</v>
      </c>
      <c r="J451" s="91">
        <f t="shared" si="6"/>
        <v>4.8357663544296887E-2</v>
      </c>
      <c r="K451" s="91">
        <f>I451/'סכום נכסי הקרן'!$C$42</f>
        <v>-6.474481095604433E-4</v>
      </c>
    </row>
    <row r="452" spans="2:11">
      <c r="B452" s="86" t="s">
        <v>3044</v>
      </c>
      <c r="C452" s="87" t="s">
        <v>3047</v>
      </c>
      <c r="D452" s="88" t="s">
        <v>677</v>
      </c>
      <c r="E452" s="88" t="s">
        <v>128</v>
      </c>
      <c r="F452" s="101">
        <v>44788</v>
      </c>
      <c r="G452" s="90">
        <v>5830415.6971519999</v>
      </c>
      <c r="H452" s="102">
        <v>-10.487501999999999</v>
      </c>
      <c r="I452" s="90">
        <v>-611.46498754100003</v>
      </c>
      <c r="J452" s="91">
        <f t="shared" si="6"/>
        <v>5.7330035285276602E-2</v>
      </c>
      <c r="K452" s="91">
        <f>I452/'סכום נכסי הקרן'!$C$42</f>
        <v>-7.6757684813462065E-4</v>
      </c>
    </row>
    <row r="453" spans="2:11">
      <c r="B453" s="86" t="s">
        <v>3044</v>
      </c>
      <c r="C453" s="87" t="s">
        <v>3048</v>
      </c>
      <c r="D453" s="88" t="s">
        <v>677</v>
      </c>
      <c r="E453" s="88" t="s">
        <v>128</v>
      </c>
      <c r="F453" s="101">
        <v>44782</v>
      </c>
      <c r="G453" s="90">
        <v>3773533.6905140001</v>
      </c>
      <c r="H453" s="102">
        <v>-6.7236520000000004</v>
      </c>
      <c r="I453" s="90">
        <v>-253.71926033600005</v>
      </c>
      <c r="J453" s="91">
        <f t="shared" si="6"/>
        <v>2.3788335299642714E-2</v>
      </c>
      <c r="K453" s="91">
        <f>I453/'סכום נכסי הקרן'!$C$42</f>
        <v>-3.1849579964166936E-4</v>
      </c>
    </row>
    <row r="454" spans="2:11">
      <c r="B454" s="86" t="s">
        <v>3049</v>
      </c>
      <c r="C454" s="87" t="s">
        <v>3050</v>
      </c>
      <c r="D454" s="88" t="s">
        <v>677</v>
      </c>
      <c r="E454" s="88" t="s">
        <v>128</v>
      </c>
      <c r="F454" s="101">
        <v>44743</v>
      </c>
      <c r="G454" s="90">
        <v>1019024.104418</v>
      </c>
      <c r="H454" s="102">
        <v>-8.6671630000000004</v>
      </c>
      <c r="I454" s="90">
        <v>-88.320477658000016</v>
      </c>
      <c r="J454" s="91">
        <f t="shared" si="6"/>
        <v>8.2807948185358894E-3</v>
      </c>
      <c r="K454" s="91">
        <f>I454/'סכום נכסי הקרן'!$C$42</f>
        <v>-1.1086939603704813E-4</v>
      </c>
    </row>
    <row r="455" spans="2:11">
      <c r="B455" s="86" t="s">
        <v>3051</v>
      </c>
      <c r="C455" s="87" t="s">
        <v>3052</v>
      </c>
      <c r="D455" s="88" t="s">
        <v>677</v>
      </c>
      <c r="E455" s="88" t="s">
        <v>137</v>
      </c>
      <c r="F455" s="101">
        <v>44715</v>
      </c>
      <c r="G455" s="90">
        <v>1341128.667836</v>
      </c>
      <c r="H455" s="102">
        <v>-0.72754399999999997</v>
      </c>
      <c r="I455" s="90">
        <v>-9.7572993730000004</v>
      </c>
      <c r="J455" s="91">
        <f t="shared" si="6"/>
        <v>9.148296774810664E-4</v>
      </c>
      <c r="K455" s="91">
        <f>I455/'סכום נכסי הקרן'!$C$42</f>
        <v>-1.2248415284008498E-5</v>
      </c>
    </row>
    <row r="456" spans="2:11">
      <c r="B456" s="86" t="s">
        <v>3053</v>
      </c>
      <c r="C456" s="87" t="s">
        <v>3054</v>
      </c>
      <c r="D456" s="88" t="s">
        <v>677</v>
      </c>
      <c r="E456" s="88" t="s">
        <v>137</v>
      </c>
      <c r="F456" s="101">
        <v>44909</v>
      </c>
      <c r="G456" s="90">
        <v>2241409.1058260002</v>
      </c>
      <c r="H456" s="102">
        <v>-6.8233620000000004</v>
      </c>
      <c r="I456" s="90">
        <v>-152.939450647</v>
      </c>
      <c r="J456" s="91">
        <f t="shared" si="6"/>
        <v>1.4339372295646633E-2</v>
      </c>
      <c r="K456" s="91">
        <f>I456/'סכום נכסי הקרן'!$C$42</f>
        <v>-1.9198610529632849E-4</v>
      </c>
    </row>
    <row r="457" spans="2:11">
      <c r="B457" s="86" t="s">
        <v>3053</v>
      </c>
      <c r="C457" s="87" t="s">
        <v>3055</v>
      </c>
      <c r="D457" s="88" t="s">
        <v>677</v>
      </c>
      <c r="E457" s="88" t="s">
        <v>137</v>
      </c>
      <c r="F457" s="101">
        <v>44910</v>
      </c>
      <c r="G457" s="90">
        <v>3009833.474229</v>
      </c>
      <c r="H457" s="102">
        <v>-5.0480140000000002</v>
      </c>
      <c r="I457" s="90">
        <v>-151.93682701899999</v>
      </c>
      <c r="J457" s="91">
        <f t="shared" si="6"/>
        <v>1.4245367816007907E-2</v>
      </c>
      <c r="K457" s="91">
        <f>I457/'סכום נכסי הקרן'!$C$42</f>
        <v>-1.9072750390470927E-4</v>
      </c>
    </row>
    <row r="458" spans="2:11">
      <c r="B458" s="86" t="s">
        <v>3056</v>
      </c>
      <c r="C458" s="87" t="s">
        <v>3057</v>
      </c>
      <c r="D458" s="88" t="s">
        <v>677</v>
      </c>
      <c r="E458" s="88" t="s">
        <v>128</v>
      </c>
      <c r="F458" s="101">
        <v>44868</v>
      </c>
      <c r="G458" s="90">
        <v>1282437.4484639999</v>
      </c>
      <c r="H458" s="102">
        <v>3.7911830000000002</v>
      </c>
      <c r="I458" s="90">
        <v>48.619548191999996</v>
      </c>
      <c r="J458" s="91">
        <f t="shared" si="6"/>
        <v>-4.5584955315445064E-3</v>
      </c>
      <c r="K458" s="91">
        <f>I458/'סכום נכסי הקרן'!$C$42</f>
        <v>6.103250442682512E-5</v>
      </c>
    </row>
    <row r="459" spans="2:11">
      <c r="B459" s="86" t="s">
        <v>3058</v>
      </c>
      <c r="C459" s="87" t="s">
        <v>3059</v>
      </c>
      <c r="D459" s="88" t="s">
        <v>677</v>
      </c>
      <c r="E459" s="88" t="s">
        <v>128</v>
      </c>
      <c r="F459" s="101">
        <v>44860</v>
      </c>
      <c r="G459" s="90">
        <v>950545.25295599992</v>
      </c>
      <c r="H459" s="102">
        <v>7.461379</v>
      </c>
      <c r="I459" s="90">
        <v>70.923787133000005</v>
      </c>
      <c r="J459" s="91">
        <f t="shared" si="6"/>
        <v>-6.6497073450631529E-3</v>
      </c>
      <c r="K459" s="91">
        <f>I459/'סכום נכסי הקרן'!$C$42</f>
        <v>8.9031192455101316E-5</v>
      </c>
    </row>
    <row r="460" spans="2:11">
      <c r="B460" s="92"/>
      <c r="C460" s="87"/>
      <c r="D460" s="87"/>
      <c r="E460" s="87"/>
      <c r="F460" s="87"/>
      <c r="G460" s="90"/>
      <c r="H460" s="102"/>
      <c r="I460" s="87"/>
      <c r="J460" s="91"/>
      <c r="K460" s="87"/>
    </row>
    <row r="461" spans="2:11">
      <c r="B461" s="92" t="s">
        <v>188</v>
      </c>
      <c r="C461" s="87"/>
      <c r="D461" s="88"/>
      <c r="E461" s="88"/>
      <c r="F461" s="101"/>
      <c r="G461" s="90"/>
      <c r="H461" s="102"/>
      <c r="I461" s="90">
        <v>33.369727023000003</v>
      </c>
      <c r="J461" s="91">
        <f t="shared" ref="J461:J462" si="7">IFERROR(I461/$I$11,0)</f>
        <v>-3.1286952919121337E-3</v>
      </c>
      <c r="K461" s="91">
        <f>I461/'סכום נכסי הקרן'!$C$42</f>
        <v>4.1889282973392743E-5</v>
      </c>
    </row>
    <row r="462" spans="2:11">
      <c r="B462" s="86" t="s">
        <v>3060</v>
      </c>
      <c r="C462" s="87" t="s">
        <v>3061</v>
      </c>
      <c r="D462" s="88" t="s">
        <v>677</v>
      </c>
      <c r="E462" s="88" t="s">
        <v>128</v>
      </c>
      <c r="F462" s="101">
        <v>44817</v>
      </c>
      <c r="G462" s="90">
        <v>3081826.1844000001</v>
      </c>
      <c r="H462" s="102">
        <v>1.0827910000000001</v>
      </c>
      <c r="I462" s="90">
        <v>33.369727023000003</v>
      </c>
      <c r="J462" s="91">
        <f t="shared" si="7"/>
        <v>-3.1286952919121337E-3</v>
      </c>
      <c r="K462" s="91">
        <f>I462/'סכום נכסי הקרן'!$C$42</f>
        <v>4.1889282973392743E-5</v>
      </c>
    </row>
    <row r="463" spans="2:11">
      <c r="B463" s="93"/>
      <c r="C463" s="94"/>
      <c r="D463" s="94"/>
      <c r="E463" s="94"/>
      <c r="F463" s="94"/>
      <c r="G463" s="94"/>
      <c r="H463" s="94"/>
      <c r="I463" s="94"/>
      <c r="J463" s="94"/>
      <c r="K463" s="94"/>
    </row>
    <row r="464" spans="2:11">
      <c r="B464" s="93"/>
      <c r="C464" s="94"/>
      <c r="D464" s="94"/>
      <c r="E464" s="94"/>
      <c r="F464" s="94"/>
      <c r="G464" s="94"/>
      <c r="H464" s="94"/>
      <c r="I464" s="94"/>
      <c r="J464" s="94"/>
      <c r="K464" s="94"/>
    </row>
    <row r="465" spans="2:11">
      <c r="B465" s="93"/>
      <c r="C465" s="94"/>
      <c r="D465" s="94"/>
      <c r="E465" s="94"/>
      <c r="F465" s="94"/>
      <c r="G465" s="94"/>
      <c r="H465" s="94"/>
      <c r="I465" s="94"/>
      <c r="J465" s="94"/>
      <c r="K465" s="94"/>
    </row>
    <row r="466" spans="2:11">
      <c r="B466" s="109" t="s">
        <v>215</v>
      </c>
      <c r="C466" s="94"/>
      <c r="D466" s="94"/>
      <c r="E466" s="94"/>
      <c r="F466" s="94"/>
      <c r="G466" s="94"/>
      <c r="H466" s="94"/>
      <c r="I466" s="94"/>
      <c r="J466" s="94"/>
      <c r="K466" s="94"/>
    </row>
    <row r="467" spans="2:11">
      <c r="B467" s="109" t="s">
        <v>109</v>
      </c>
      <c r="C467" s="94"/>
      <c r="D467" s="94"/>
      <c r="E467" s="94"/>
      <c r="F467" s="94"/>
      <c r="G467" s="94"/>
      <c r="H467" s="94"/>
      <c r="I467" s="94"/>
      <c r="J467" s="94"/>
      <c r="K467" s="94"/>
    </row>
    <row r="468" spans="2:11">
      <c r="B468" s="109" t="s">
        <v>198</v>
      </c>
      <c r="C468" s="94"/>
      <c r="D468" s="94"/>
      <c r="E468" s="94"/>
      <c r="F468" s="94"/>
      <c r="G468" s="94"/>
      <c r="H468" s="94"/>
      <c r="I468" s="94"/>
      <c r="J468" s="94"/>
      <c r="K468" s="94"/>
    </row>
    <row r="469" spans="2:11">
      <c r="B469" s="109" t="s">
        <v>206</v>
      </c>
      <c r="C469" s="94"/>
      <c r="D469" s="94"/>
      <c r="E469" s="94"/>
      <c r="F469" s="94"/>
      <c r="G469" s="94"/>
      <c r="H469" s="94"/>
      <c r="I469" s="94"/>
      <c r="J469" s="94"/>
      <c r="K469" s="94"/>
    </row>
    <row r="470" spans="2:11">
      <c r="B470" s="93"/>
      <c r="C470" s="94"/>
      <c r="D470" s="94"/>
      <c r="E470" s="94"/>
      <c r="F470" s="94"/>
      <c r="G470" s="94"/>
      <c r="H470" s="94"/>
      <c r="I470" s="94"/>
      <c r="J470" s="94"/>
      <c r="K470" s="94"/>
    </row>
    <row r="471" spans="2:11">
      <c r="B471" s="93"/>
      <c r="C471" s="94"/>
      <c r="D471" s="94"/>
      <c r="E471" s="94"/>
      <c r="F471" s="94"/>
      <c r="G471" s="94"/>
      <c r="H471" s="94"/>
      <c r="I471" s="94"/>
      <c r="J471" s="94"/>
      <c r="K471" s="94"/>
    </row>
    <row r="472" spans="2:11">
      <c r="B472" s="93"/>
      <c r="C472" s="94"/>
      <c r="D472" s="94"/>
      <c r="E472" s="94"/>
      <c r="F472" s="94"/>
      <c r="G472" s="94"/>
      <c r="H472" s="94"/>
      <c r="I472" s="94"/>
      <c r="J472" s="94"/>
      <c r="K472" s="94"/>
    </row>
    <row r="473" spans="2:11">
      <c r="B473" s="93"/>
      <c r="C473" s="94"/>
      <c r="D473" s="94"/>
      <c r="E473" s="94"/>
      <c r="F473" s="94"/>
      <c r="G473" s="94"/>
      <c r="H473" s="94"/>
      <c r="I473" s="94"/>
      <c r="J473" s="94"/>
      <c r="K473" s="94"/>
    </row>
    <row r="474" spans="2:11">
      <c r="B474" s="93"/>
      <c r="C474" s="94"/>
      <c r="D474" s="94"/>
      <c r="E474" s="94"/>
      <c r="F474" s="94"/>
      <c r="G474" s="94"/>
      <c r="H474" s="94"/>
      <c r="I474" s="94"/>
      <c r="J474" s="94"/>
      <c r="K474" s="94"/>
    </row>
    <row r="475" spans="2:11">
      <c r="B475" s="93"/>
      <c r="C475" s="94"/>
      <c r="D475" s="94"/>
      <c r="E475" s="94"/>
      <c r="F475" s="94"/>
      <c r="G475" s="94"/>
      <c r="H475" s="94"/>
      <c r="I475" s="94"/>
      <c r="J475" s="94"/>
      <c r="K475" s="94"/>
    </row>
    <row r="476" spans="2:11">
      <c r="B476" s="93"/>
      <c r="C476" s="94"/>
      <c r="D476" s="94"/>
      <c r="E476" s="94"/>
      <c r="F476" s="94"/>
      <c r="G476" s="94"/>
      <c r="H476" s="94"/>
      <c r="I476" s="94"/>
      <c r="J476" s="94"/>
      <c r="K476" s="94"/>
    </row>
    <row r="477" spans="2:11">
      <c r="B477" s="93"/>
      <c r="C477" s="94"/>
      <c r="D477" s="94"/>
      <c r="E477" s="94"/>
      <c r="F477" s="94"/>
      <c r="G477" s="94"/>
      <c r="H477" s="94"/>
      <c r="I477" s="94"/>
      <c r="J477" s="94"/>
      <c r="K477" s="94"/>
    </row>
    <row r="478" spans="2:11">
      <c r="B478" s="93"/>
      <c r="C478" s="94"/>
      <c r="D478" s="94"/>
      <c r="E478" s="94"/>
      <c r="F478" s="94"/>
      <c r="G478" s="94"/>
      <c r="H478" s="94"/>
      <c r="I478" s="94"/>
      <c r="J478" s="94"/>
      <c r="K478" s="94"/>
    </row>
    <row r="479" spans="2:11">
      <c r="B479" s="93"/>
      <c r="C479" s="94"/>
      <c r="D479" s="94"/>
      <c r="E479" s="94"/>
      <c r="F479" s="94"/>
      <c r="G479" s="94"/>
      <c r="H479" s="94"/>
      <c r="I479" s="94"/>
      <c r="J479" s="94"/>
      <c r="K479" s="94"/>
    </row>
    <row r="480" spans="2:11">
      <c r="B480" s="93"/>
      <c r="C480" s="94"/>
      <c r="D480" s="94"/>
      <c r="E480" s="94"/>
      <c r="F480" s="94"/>
      <c r="G480" s="94"/>
      <c r="H480" s="94"/>
      <c r="I480" s="94"/>
      <c r="J480" s="94"/>
      <c r="K480" s="94"/>
    </row>
    <row r="481" spans="2:11">
      <c r="B481" s="94"/>
      <c r="C481" s="94"/>
      <c r="D481" s="94"/>
      <c r="E481" s="94"/>
      <c r="F481" s="94"/>
      <c r="G481" s="94"/>
      <c r="H481" s="94"/>
      <c r="I481" s="94"/>
      <c r="J481" s="94"/>
      <c r="K481" s="94"/>
    </row>
    <row r="482" spans="2:11">
      <c r="B482" s="94"/>
      <c r="C482" s="94"/>
      <c r="D482" s="94"/>
      <c r="E482" s="94"/>
      <c r="F482" s="94"/>
      <c r="G482" s="94"/>
      <c r="H482" s="94"/>
      <c r="I482" s="94"/>
      <c r="J482" s="94"/>
      <c r="K482" s="94"/>
    </row>
    <row r="483" spans="2:11">
      <c r="B483" s="94"/>
      <c r="C483" s="94"/>
      <c r="D483" s="94"/>
      <c r="E483" s="94"/>
      <c r="F483" s="94"/>
      <c r="G483" s="94"/>
      <c r="H483" s="94"/>
      <c r="I483" s="94"/>
      <c r="J483" s="94"/>
      <c r="K483" s="94"/>
    </row>
    <row r="484" spans="2:11">
      <c r="B484" s="94"/>
      <c r="C484" s="94"/>
      <c r="D484" s="94"/>
      <c r="E484" s="94"/>
      <c r="F484" s="94"/>
      <c r="G484" s="94"/>
      <c r="H484" s="94"/>
      <c r="I484" s="94"/>
      <c r="J484" s="94"/>
      <c r="K484" s="94"/>
    </row>
    <row r="485" spans="2:11">
      <c r="B485" s="94"/>
      <c r="C485" s="94"/>
      <c r="D485" s="94"/>
      <c r="E485" s="94"/>
      <c r="F485" s="94"/>
      <c r="G485" s="94"/>
      <c r="H485" s="94"/>
      <c r="I485" s="94"/>
      <c r="J485" s="94"/>
      <c r="K485" s="94"/>
    </row>
    <row r="486" spans="2:11">
      <c r="B486" s="94"/>
      <c r="C486" s="94"/>
      <c r="D486" s="94"/>
      <c r="E486" s="94"/>
      <c r="F486" s="94"/>
      <c r="G486" s="94"/>
      <c r="H486" s="94"/>
      <c r="I486" s="94"/>
      <c r="J486" s="94"/>
      <c r="K486" s="94"/>
    </row>
    <row r="487" spans="2:11">
      <c r="B487" s="94"/>
      <c r="C487" s="94"/>
      <c r="D487" s="94"/>
      <c r="E487" s="94"/>
      <c r="F487" s="94"/>
      <c r="G487" s="94"/>
      <c r="H487" s="94"/>
      <c r="I487" s="94"/>
      <c r="J487" s="94"/>
      <c r="K487" s="94"/>
    </row>
    <row r="488" spans="2:11">
      <c r="B488" s="94"/>
      <c r="C488" s="94"/>
      <c r="D488" s="94"/>
      <c r="E488" s="94"/>
      <c r="F488" s="94"/>
      <c r="G488" s="94"/>
      <c r="H488" s="94"/>
      <c r="I488" s="94"/>
      <c r="J488" s="94"/>
      <c r="K488" s="94"/>
    </row>
    <row r="489" spans="2:11">
      <c r="B489" s="94"/>
      <c r="C489" s="94"/>
      <c r="D489" s="94"/>
      <c r="E489" s="94"/>
      <c r="F489" s="94"/>
      <c r="G489" s="94"/>
      <c r="H489" s="94"/>
      <c r="I489" s="94"/>
      <c r="J489" s="94"/>
      <c r="K489" s="94"/>
    </row>
    <row r="490" spans="2:11">
      <c r="B490" s="94"/>
      <c r="C490" s="94"/>
      <c r="D490" s="94"/>
      <c r="E490" s="94"/>
      <c r="F490" s="94"/>
      <c r="G490" s="94"/>
      <c r="H490" s="94"/>
      <c r="I490" s="94"/>
      <c r="J490" s="94"/>
      <c r="K490" s="94"/>
    </row>
    <row r="491" spans="2:11">
      <c r="B491" s="94"/>
      <c r="C491" s="94"/>
      <c r="D491" s="94"/>
      <c r="E491" s="94"/>
      <c r="F491" s="94"/>
      <c r="G491" s="94"/>
      <c r="H491" s="94"/>
      <c r="I491" s="94"/>
      <c r="J491" s="94"/>
      <c r="K491" s="94"/>
    </row>
    <row r="492" spans="2:11">
      <c r="B492" s="94"/>
      <c r="C492" s="94"/>
      <c r="D492" s="94"/>
      <c r="E492" s="94"/>
      <c r="F492" s="94"/>
      <c r="G492" s="94"/>
      <c r="H492" s="94"/>
      <c r="I492" s="94"/>
      <c r="J492" s="94"/>
      <c r="K492" s="94"/>
    </row>
    <row r="493" spans="2:11">
      <c r="B493" s="94"/>
      <c r="C493" s="94"/>
      <c r="D493" s="94"/>
      <c r="E493" s="94"/>
      <c r="F493" s="94"/>
      <c r="G493" s="94"/>
      <c r="H493" s="94"/>
      <c r="I493" s="94"/>
      <c r="J493" s="94"/>
      <c r="K493" s="94"/>
    </row>
    <row r="494" spans="2:11">
      <c r="B494" s="94"/>
      <c r="C494" s="94"/>
      <c r="D494" s="94"/>
      <c r="E494" s="94"/>
      <c r="F494" s="94"/>
      <c r="G494" s="94"/>
      <c r="H494" s="94"/>
      <c r="I494" s="94"/>
      <c r="J494" s="94"/>
      <c r="K494" s="94"/>
    </row>
    <row r="495" spans="2:11">
      <c r="B495" s="94"/>
      <c r="C495" s="94"/>
      <c r="D495" s="94"/>
      <c r="E495" s="94"/>
      <c r="F495" s="94"/>
      <c r="G495" s="94"/>
      <c r="H495" s="94"/>
      <c r="I495" s="94"/>
      <c r="J495" s="94"/>
      <c r="K495" s="94"/>
    </row>
    <row r="496" spans="2:11">
      <c r="B496" s="94"/>
      <c r="C496" s="94"/>
      <c r="D496" s="94"/>
      <c r="E496" s="94"/>
      <c r="F496" s="94"/>
      <c r="G496" s="94"/>
      <c r="H496" s="94"/>
      <c r="I496" s="94"/>
      <c r="J496" s="94"/>
      <c r="K496" s="94"/>
    </row>
    <row r="497" spans="2:11">
      <c r="B497" s="94"/>
      <c r="C497" s="94"/>
      <c r="D497" s="94"/>
      <c r="E497" s="94"/>
      <c r="F497" s="94"/>
      <c r="G497" s="94"/>
      <c r="H497" s="94"/>
      <c r="I497" s="94"/>
      <c r="J497" s="94"/>
      <c r="K497" s="94"/>
    </row>
    <row r="498" spans="2:11">
      <c r="B498" s="94"/>
      <c r="C498" s="94"/>
      <c r="D498" s="94"/>
      <c r="E498" s="94"/>
      <c r="F498" s="94"/>
      <c r="G498" s="94"/>
      <c r="H498" s="94"/>
      <c r="I498" s="94"/>
      <c r="J498" s="94"/>
      <c r="K498" s="94"/>
    </row>
    <row r="499" spans="2:11">
      <c r="B499" s="94"/>
      <c r="C499" s="94"/>
      <c r="D499" s="94"/>
      <c r="E499" s="94"/>
      <c r="F499" s="94"/>
      <c r="G499" s="94"/>
      <c r="H499" s="94"/>
      <c r="I499" s="94"/>
      <c r="J499" s="94"/>
      <c r="K499" s="94"/>
    </row>
    <row r="500" spans="2:11">
      <c r="B500" s="94"/>
      <c r="C500" s="94"/>
      <c r="D500" s="94"/>
      <c r="E500" s="94"/>
      <c r="F500" s="94"/>
      <c r="G500" s="94"/>
      <c r="H500" s="94"/>
      <c r="I500" s="94"/>
      <c r="J500" s="94"/>
      <c r="K500" s="94"/>
    </row>
    <row r="501" spans="2:11">
      <c r="B501" s="94"/>
      <c r="C501" s="94"/>
      <c r="D501" s="94"/>
      <c r="E501" s="94"/>
      <c r="F501" s="94"/>
      <c r="G501" s="94"/>
      <c r="H501" s="94"/>
      <c r="I501" s="94"/>
      <c r="J501" s="94"/>
      <c r="K501" s="94"/>
    </row>
    <row r="502" spans="2:11">
      <c r="B502" s="94"/>
      <c r="C502" s="94"/>
      <c r="D502" s="94"/>
      <c r="E502" s="94"/>
      <c r="F502" s="94"/>
      <c r="G502" s="94"/>
      <c r="H502" s="94"/>
      <c r="I502" s="94"/>
      <c r="J502" s="94"/>
      <c r="K502" s="94"/>
    </row>
    <row r="503" spans="2:11">
      <c r="B503" s="94"/>
      <c r="C503" s="94"/>
      <c r="D503" s="94"/>
      <c r="E503" s="94"/>
      <c r="F503" s="94"/>
      <c r="G503" s="94"/>
      <c r="H503" s="94"/>
      <c r="I503" s="94"/>
      <c r="J503" s="94"/>
      <c r="K503" s="94"/>
    </row>
    <row r="504" spans="2:11">
      <c r="B504" s="94"/>
      <c r="C504" s="94"/>
      <c r="D504" s="94"/>
      <c r="E504" s="94"/>
      <c r="F504" s="94"/>
      <c r="G504" s="94"/>
      <c r="H504" s="94"/>
      <c r="I504" s="94"/>
      <c r="J504" s="94"/>
      <c r="K504" s="94"/>
    </row>
    <row r="505" spans="2:11">
      <c r="B505" s="94"/>
      <c r="C505" s="94"/>
      <c r="D505" s="94"/>
      <c r="E505" s="94"/>
      <c r="F505" s="94"/>
      <c r="G505" s="94"/>
      <c r="H505" s="94"/>
      <c r="I505" s="94"/>
      <c r="J505" s="94"/>
      <c r="K505" s="94"/>
    </row>
    <row r="506" spans="2:11">
      <c r="B506" s="94"/>
      <c r="C506" s="94"/>
      <c r="D506" s="94"/>
      <c r="E506" s="94"/>
      <c r="F506" s="94"/>
      <c r="G506" s="94"/>
      <c r="H506" s="94"/>
      <c r="I506" s="94"/>
      <c r="J506" s="94"/>
      <c r="K506" s="94"/>
    </row>
    <row r="507" spans="2:11">
      <c r="B507" s="94"/>
      <c r="C507" s="94"/>
      <c r="D507" s="94"/>
      <c r="E507" s="94"/>
      <c r="F507" s="94"/>
      <c r="G507" s="94"/>
      <c r="H507" s="94"/>
      <c r="I507" s="94"/>
      <c r="J507" s="94"/>
      <c r="K507" s="94"/>
    </row>
    <row r="508" spans="2:11">
      <c r="B508" s="94"/>
      <c r="C508" s="94"/>
      <c r="D508" s="94"/>
      <c r="E508" s="94"/>
      <c r="F508" s="94"/>
      <c r="G508" s="94"/>
      <c r="H508" s="94"/>
      <c r="I508" s="94"/>
      <c r="J508" s="94"/>
      <c r="K508" s="94"/>
    </row>
    <row r="509" spans="2:11">
      <c r="B509" s="94"/>
      <c r="C509" s="94"/>
      <c r="D509" s="94"/>
      <c r="E509" s="94"/>
      <c r="F509" s="94"/>
      <c r="G509" s="94"/>
      <c r="H509" s="94"/>
      <c r="I509" s="94"/>
      <c r="J509" s="94"/>
      <c r="K509" s="94"/>
    </row>
    <row r="510" spans="2:11">
      <c r="B510" s="94"/>
      <c r="C510" s="94"/>
      <c r="D510" s="94"/>
      <c r="E510" s="94"/>
      <c r="F510" s="94"/>
      <c r="G510" s="94"/>
      <c r="H510" s="94"/>
      <c r="I510" s="94"/>
      <c r="J510" s="94"/>
      <c r="K510" s="94"/>
    </row>
    <row r="511" spans="2:11">
      <c r="B511" s="94"/>
      <c r="C511" s="94"/>
      <c r="D511" s="94"/>
      <c r="E511" s="94"/>
      <c r="F511" s="94"/>
      <c r="G511" s="94"/>
      <c r="H511" s="94"/>
      <c r="I511" s="94"/>
      <c r="J511" s="94"/>
      <c r="K511" s="94"/>
    </row>
    <row r="512" spans="2:11">
      <c r="B512" s="94"/>
      <c r="C512" s="94"/>
      <c r="D512" s="94"/>
      <c r="E512" s="94"/>
      <c r="F512" s="94"/>
      <c r="G512" s="94"/>
      <c r="H512" s="94"/>
      <c r="I512" s="94"/>
      <c r="J512" s="94"/>
      <c r="K512" s="94"/>
    </row>
    <row r="513" spans="2:11">
      <c r="B513" s="94"/>
      <c r="C513" s="94"/>
      <c r="D513" s="94"/>
      <c r="E513" s="94"/>
      <c r="F513" s="94"/>
      <c r="G513" s="94"/>
      <c r="H513" s="94"/>
      <c r="I513" s="94"/>
      <c r="J513" s="94"/>
      <c r="K513" s="94"/>
    </row>
    <row r="514" spans="2:11">
      <c r="B514" s="94"/>
      <c r="C514" s="94"/>
      <c r="D514" s="94"/>
      <c r="E514" s="94"/>
      <c r="F514" s="94"/>
      <c r="G514" s="94"/>
      <c r="H514" s="94"/>
      <c r="I514" s="94"/>
      <c r="J514" s="94"/>
      <c r="K514" s="94"/>
    </row>
    <row r="515" spans="2:11">
      <c r="B515" s="94"/>
      <c r="C515" s="94"/>
      <c r="D515" s="94"/>
      <c r="E515" s="94"/>
      <c r="F515" s="94"/>
      <c r="G515" s="94"/>
      <c r="H515" s="94"/>
      <c r="I515" s="94"/>
      <c r="J515" s="94"/>
      <c r="K515" s="94"/>
    </row>
    <row r="516" spans="2:11">
      <c r="B516" s="94"/>
      <c r="C516" s="94"/>
      <c r="D516" s="94"/>
      <c r="E516" s="94"/>
      <c r="F516" s="94"/>
      <c r="G516" s="94"/>
      <c r="H516" s="94"/>
      <c r="I516" s="94"/>
      <c r="J516" s="94"/>
      <c r="K516" s="94"/>
    </row>
    <row r="517" spans="2:11">
      <c r="B517" s="94"/>
      <c r="C517" s="94"/>
      <c r="D517" s="94"/>
      <c r="E517" s="94"/>
      <c r="F517" s="94"/>
      <c r="G517" s="94"/>
      <c r="H517" s="94"/>
      <c r="I517" s="94"/>
      <c r="J517" s="94"/>
      <c r="K517" s="94"/>
    </row>
    <row r="518" spans="2:11">
      <c r="B518" s="94"/>
      <c r="C518" s="94"/>
      <c r="D518" s="94"/>
      <c r="E518" s="94"/>
      <c r="F518" s="94"/>
      <c r="G518" s="94"/>
      <c r="H518" s="94"/>
      <c r="I518" s="94"/>
      <c r="J518" s="94"/>
      <c r="K518" s="94"/>
    </row>
    <row r="519" spans="2:11">
      <c r="B519" s="94"/>
      <c r="C519" s="94"/>
      <c r="D519" s="94"/>
      <c r="E519" s="94"/>
      <c r="F519" s="94"/>
      <c r="G519" s="94"/>
      <c r="H519" s="94"/>
      <c r="I519" s="94"/>
      <c r="J519" s="94"/>
      <c r="K519" s="94"/>
    </row>
    <row r="520" spans="2:11">
      <c r="B520" s="94"/>
      <c r="C520" s="94"/>
      <c r="D520" s="94"/>
      <c r="E520" s="94"/>
      <c r="F520" s="94"/>
      <c r="G520" s="94"/>
      <c r="H520" s="94"/>
      <c r="I520" s="94"/>
      <c r="J520" s="94"/>
      <c r="K520" s="94"/>
    </row>
    <row r="521" spans="2:11">
      <c r="B521" s="94"/>
      <c r="C521" s="94"/>
      <c r="D521" s="94"/>
      <c r="E521" s="94"/>
      <c r="F521" s="94"/>
      <c r="G521" s="94"/>
      <c r="H521" s="94"/>
      <c r="I521" s="94"/>
      <c r="J521" s="94"/>
      <c r="K521" s="94"/>
    </row>
    <row r="522" spans="2:11">
      <c r="B522" s="94"/>
      <c r="C522" s="94"/>
      <c r="D522" s="94"/>
      <c r="E522" s="94"/>
      <c r="F522" s="94"/>
      <c r="G522" s="94"/>
      <c r="H522" s="94"/>
      <c r="I522" s="94"/>
      <c r="J522" s="94"/>
      <c r="K522" s="94"/>
    </row>
    <row r="523" spans="2:11">
      <c r="B523" s="94"/>
      <c r="C523" s="94"/>
      <c r="D523" s="94"/>
      <c r="E523" s="94"/>
      <c r="F523" s="94"/>
      <c r="G523" s="94"/>
      <c r="H523" s="94"/>
      <c r="I523" s="94"/>
      <c r="J523" s="94"/>
      <c r="K523" s="94"/>
    </row>
    <row r="524" spans="2:11">
      <c r="B524" s="94"/>
      <c r="C524" s="94"/>
      <c r="D524" s="94"/>
      <c r="E524" s="94"/>
      <c r="F524" s="94"/>
      <c r="G524" s="94"/>
      <c r="H524" s="94"/>
      <c r="I524" s="94"/>
      <c r="J524" s="94"/>
      <c r="K524" s="94"/>
    </row>
    <row r="525" spans="2:11">
      <c r="B525" s="94"/>
      <c r="C525" s="94"/>
      <c r="D525" s="94"/>
      <c r="E525" s="94"/>
      <c r="F525" s="94"/>
      <c r="G525" s="94"/>
      <c r="H525" s="94"/>
      <c r="I525" s="94"/>
      <c r="J525" s="94"/>
      <c r="K525" s="94"/>
    </row>
    <row r="526" spans="2:11">
      <c r="B526" s="94"/>
      <c r="C526" s="94"/>
      <c r="D526" s="94"/>
      <c r="E526" s="94"/>
      <c r="F526" s="94"/>
      <c r="G526" s="94"/>
      <c r="H526" s="94"/>
      <c r="I526" s="94"/>
      <c r="J526" s="94"/>
      <c r="K526" s="94"/>
    </row>
    <row r="527" spans="2:11">
      <c r="B527" s="94"/>
      <c r="C527" s="94"/>
      <c r="D527" s="94"/>
      <c r="E527" s="94"/>
      <c r="F527" s="94"/>
      <c r="G527" s="94"/>
      <c r="H527" s="94"/>
      <c r="I527" s="94"/>
      <c r="J527" s="94"/>
      <c r="K527" s="94"/>
    </row>
    <row r="528" spans="2:11">
      <c r="B528" s="94"/>
      <c r="C528" s="94"/>
      <c r="D528" s="94"/>
      <c r="E528" s="94"/>
      <c r="F528" s="94"/>
      <c r="G528" s="94"/>
      <c r="H528" s="94"/>
      <c r="I528" s="94"/>
      <c r="J528" s="94"/>
      <c r="K528" s="94"/>
    </row>
    <row r="529" spans="2:11">
      <c r="B529" s="94"/>
      <c r="C529" s="94"/>
      <c r="D529" s="94"/>
      <c r="E529" s="94"/>
      <c r="F529" s="94"/>
      <c r="G529" s="94"/>
      <c r="H529" s="94"/>
      <c r="I529" s="94"/>
      <c r="J529" s="94"/>
      <c r="K529" s="94"/>
    </row>
    <row r="530" spans="2:11">
      <c r="B530" s="94"/>
      <c r="C530" s="94"/>
      <c r="D530" s="94"/>
      <c r="E530" s="94"/>
      <c r="F530" s="94"/>
      <c r="G530" s="94"/>
      <c r="H530" s="94"/>
      <c r="I530" s="94"/>
      <c r="J530" s="94"/>
      <c r="K530" s="94"/>
    </row>
    <row r="531" spans="2:11">
      <c r="B531" s="94"/>
      <c r="C531" s="94"/>
      <c r="D531" s="94"/>
      <c r="E531" s="94"/>
      <c r="F531" s="94"/>
      <c r="G531" s="94"/>
      <c r="H531" s="94"/>
      <c r="I531" s="94"/>
      <c r="J531" s="94"/>
      <c r="K531" s="94"/>
    </row>
    <row r="532" spans="2:11">
      <c r="B532" s="94"/>
      <c r="C532" s="94"/>
      <c r="D532" s="94"/>
      <c r="E532" s="94"/>
      <c r="F532" s="94"/>
      <c r="G532" s="94"/>
      <c r="H532" s="94"/>
      <c r="I532" s="94"/>
      <c r="J532" s="94"/>
      <c r="K532" s="94"/>
    </row>
    <row r="533" spans="2:11">
      <c r="B533" s="94"/>
      <c r="C533" s="94"/>
      <c r="D533" s="94"/>
      <c r="E533" s="94"/>
      <c r="F533" s="94"/>
      <c r="G533" s="94"/>
      <c r="H533" s="94"/>
      <c r="I533" s="94"/>
      <c r="J533" s="94"/>
      <c r="K533" s="94"/>
    </row>
    <row r="534" spans="2:11">
      <c r="B534" s="94"/>
      <c r="C534" s="94"/>
      <c r="D534" s="94"/>
      <c r="E534" s="94"/>
      <c r="F534" s="94"/>
      <c r="G534" s="94"/>
      <c r="H534" s="94"/>
      <c r="I534" s="94"/>
      <c r="J534" s="94"/>
      <c r="K534" s="94"/>
    </row>
    <row r="535" spans="2:11">
      <c r="B535" s="94"/>
      <c r="C535" s="94"/>
      <c r="D535" s="94"/>
      <c r="E535" s="94"/>
      <c r="F535" s="94"/>
      <c r="G535" s="94"/>
      <c r="H535" s="94"/>
      <c r="I535" s="94"/>
      <c r="J535" s="94"/>
      <c r="K535" s="94"/>
    </row>
    <row r="536" spans="2:11">
      <c r="B536" s="94"/>
      <c r="C536" s="94"/>
      <c r="D536" s="94"/>
      <c r="E536" s="94"/>
      <c r="F536" s="94"/>
      <c r="G536" s="94"/>
      <c r="H536" s="94"/>
      <c r="I536" s="94"/>
      <c r="J536" s="94"/>
      <c r="K536" s="94"/>
    </row>
    <row r="537" spans="2:11">
      <c r="B537" s="94"/>
      <c r="C537" s="94"/>
      <c r="D537" s="94"/>
      <c r="E537" s="94"/>
      <c r="F537" s="94"/>
      <c r="G537" s="94"/>
      <c r="H537" s="94"/>
      <c r="I537" s="94"/>
      <c r="J537" s="94"/>
      <c r="K537" s="94"/>
    </row>
    <row r="538" spans="2:11">
      <c r="B538" s="94"/>
      <c r="C538" s="94"/>
      <c r="D538" s="94"/>
      <c r="E538" s="94"/>
      <c r="F538" s="94"/>
      <c r="G538" s="94"/>
      <c r="H538" s="94"/>
      <c r="I538" s="94"/>
      <c r="J538" s="94"/>
      <c r="K538" s="94"/>
    </row>
    <row r="539" spans="2:11">
      <c r="B539" s="94"/>
      <c r="C539" s="94"/>
      <c r="D539" s="94"/>
      <c r="E539" s="94"/>
      <c r="F539" s="94"/>
      <c r="G539" s="94"/>
      <c r="H539" s="94"/>
      <c r="I539" s="94"/>
      <c r="J539" s="94"/>
      <c r="K539" s="94"/>
    </row>
    <row r="540" spans="2:11">
      <c r="B540" s="94"/>
      <c r="C540" s="94"/>
      <c r="D540" s="94"/>
      <c r="E540" s="94"/>
      <c r="F540" s="94"/>
      <c r="G540" s="94"/>
      <c r="H540" s="94"/>
      <c r="I540" s="94"/>
      <c r="J540" s="94"/>
      <c r="K540" s="94"/>
    </row>
    <row r="541" spans="2:11">
      <c r="B541" s="94"/>
      <c r="C541" s="94"/>
      <c r="D541" s="94"/>
      <c r="E541" s="94"/>
      <c r="F541" s="94"/>
      <c r="G541" s="94"/>
      <c r="H541" s="94"/>
      <c r="I541" s="94"/>
      <c r="J541" s="94"/>
      <c r="K541" s="94"/>
    </row>
    <row r="542" spans="2:11">
      <c r="B542" s="94"/>
      <c r="C542" s="94"/>
      <c r="D542" s="94"/>
      <c r="E542" s="94"/>
      <c r="F542" s="94"/>
      <c r="G542" s="94"/>
      <c r="H542" s="94"/>
      <c r="I542" s="94"/>
      <c r="J542" s="94"/>
      <c r="K542" s="94"/>
    </row>
    <row r="543" spans="2:11">
      <c r="B543" s="94"/>
      <c r="C543" s="94"/>
      <c r="D543" s="94"/>
      <c r="E543" s="94"/>
      <c r="F543" s="94"/>
      <c r="G543" s="94"/>
      <c r="H543" s="94"/>
      <c r="I543" s="94"/>
      <c r="J543" s="94"/>
      <c r="K543" s="94"/>
    </row>
    <row r="544" spans="2:11">
      <c r="B544" s="94"/>
      <c r="C544" s="94"/>
      <c r="D544" s="94"/>
      <c r="E544" s="94"/>
      <c r="F544" s="94"/>
      <c r="G544" s="94"/>
      <c r="H544" s="94"/>
      <c r="I544" s="94"/>
      <c r="J544" s="94"/>
      <c r="K544" s="94"/>
    </row>
    <row r="545" spans="2:11">
      <c r="B545" s="94"/>
      <c r="C545" s="94"/>
      <c r="D545" s="94"/>
      <c r="E545" s="94"/>
      <c r="F545" s="94"/>
      <c r="G545" s="94"/>
      <c r="H545" s="94"/>
      <c r="I545" s="94"/>
      <c r="J545" s="94"/>
      <c r="K545" s="94"/>
    </row>
    <row r="546" spans="2:11">
      <c r="B546" s="94"/>
      <c r="C546" s="94"/>
      <c r="D546" s="94"/>
      <c r="E546" s="94"/>
      <c r="F546" s="94"/>
      <c r="G546" s="94"/>
      <c r="H546" s="94"/>
      <c r="I546" s="94"/>
      <c r="J546" s="94"/>
      <c r="K546" s="94"/>
    </row>
    <row r="547" spans="2:11">
      <c r="B547" s="94"/>
      <c r="C547" s="94"/>
      <c r="D547" s="94"/>
      <c r="E547" s="94"/>
      <c r="F547" s="94"/>
      <c r="G547" s="94"/>
      <c r="H547" s="94"/>
      <c r="I547" s="94"/>
      <c r="J547" s="94"/>
      <c r="K547" s="94"/>
    </row>
    <row r="548" spans="2:11">
      <c r="B548" s="94"/>
      <c r="C548" s="94"/>
      <c r="D548" s="94"/>
      <c r="E548" s="94"/>
      <c r="F548" s="94"/>
      <c r="G548" s="94"/>
      <c r="H548" s="94"/>
      <c r="I548" s="94"/>
      <c r="J548" s="94"/>
      <c r="K548" s="94"/>
    </row>
    <row r="549" spans="2:11">
      <c r="B549" s="94"/>
      <c r="C549" s="94"/>
      <c r="D549" s="94"/>
      <c r="E549" s="94"/>
      <c r="F549" s="94"/>
      <c r="G549" s="94"/>
      <c r="H549" s="94"/>
      <c r="I549" s="94"/>
      <c r="J549" s="94"/>
      <c r="K549" s="94"/>
    </row>
    <row r="550" spans="2:11">
      <c r="B550" s="94"/>
      <c r="C550" s="94"/>
      <c r="D550" s="94"/>
      <c r="E550" s="94"/>
      <c r="F550" s="94"/>
      <c r="G550" s="94"/>
      <c r="H550" s="94"/>
      <c r="I550" s="94"/>
      <c r="J550" s="94"/>
      <c r="K550" s="94"/>
    </row>
    <row r="551" spans="2:11">
      <c r="B551" s="94"/>
      <c r="C551" s="94"/>
      <c r="D551" s="94"/>
      <c r="E551" s="94"/>
      <c r="F551" s="94"/>
      <c r="G551" s="94"/>
      <c r="H551" s="94"/>
      <c r="I551" s="94"/>
      <c r="J551" s="94"/>
      <c r="K551" s="94"/>
    </row>
    <row r="552" spans="2:11">
      <c r="B552" s="94"/>
      <c r="C552" s="94"/>
      <c r="D552" s="94"/>
      <c r="E552" s="94"/>
      <c r="F552" s="94"/>
      <c r="G552" s="94"/>
      <c r="H552" s="94"/>
      <c r="I552" s="94"/>
      <c r="J552" s="94"/>
      <c r="K552" s="94"/>
    </row>
    <row r="553" spans="2:11">
      <c r="B553" s="94"/>
      <c r="C553" s="94"/>
      <c r="D553" s="94"/>
      <c r="E553" s="94"/>
      <c r="F553" s="94"/>
      <c r="G553" s="94"/>
      <c r="H553" s="94"/>
      <c r="I553" s="94"/>
      <c r="J553" s="94"/>
      <c r="K553" s="94"/>
    </row>
    <row r="554" spans="2:11">
      <c r="B554" s="94"/>
      <c r="C554" s="94"/>
      <c r="D554" s="94"/>
      <c r="E554" s="94"/>
      <c r="F554" s="94"/>
      <c r="G554" s="94"/>
      <c r="H554" s="94"/>
      <c r="I554" s="94"/>
      <c r="J554" s="94"/>
      <c r="K554" s="94"/>
    </row>
    <row r="555" spans="2:11">
      <c r="B555" s="94"/>
      <c r="C555" s="94"/>
      <c r="D555" s="94"/>
      <c r="E555" s="94"/>
      <c r="F555" s="94"/>
      <c r="G555" s="94"/>
      <c r="H555" s="94"/>
      <c r="I555" s="94"/>
      <c r="J555" s="94"/>
      <c r="K555" s="94"/>
    </row>
    <row r="556" spans="2:11">
      <c r="B556" s="94"/>
      <c r="C556" s="94"/>
      <c r="D556" s="94"/>
      <c r="E556" s="94"/>
      <c r="F556" s="94"/>
      <c r="G556" s="94"/>
      <c r="H556" s="94"/>
      <c r="I556" s="94"/>
      <c r="J556" s="94"/>
      <c r="K556" s="94"/>
    </row>
    <row r="557" spans="2:11">
      <c r="B557" s="94"/>
      <c r="C557" s="94"/>
      <c r="D557" s="94"/>
      <c r="E557" s="94"/>
      <c r="F557" s="94"/>
      <c r="G557" s="94"/>
      <c r="H557" s="94"/>
      <c r="I557" s="94"/>
      <c r="J557" s="94"/>
      <c r="K557" s="94"/>
    </row>
    <row r="558" spans="2:11">
      <c r="B558" s="94"/>
      <c r="C558" s="94"/>
      <c r="D558" s="94"/>
      <c r="E558" s="94"/>
      <c r="F558" s="94"/>
      <c r="G558" s="94"/>
      <c r="H558" s="94"/>
      <c r="I558" s="94"/>
      <c r="J558" s="94"/>
      <c r="K558" s="94"/>
    </row>
    <row r="559" spans="2:11">
      <c r="B559" s="94"/>
      <c r="C559" s="94"/>
      <c r="D559" s="94"/>
      <c r="E559" s="94"/>
      <c r="F559" s="94"/>
      <c r="G559" s="94"/>
      <c r="H559" s="94"/>
      <c r="I559" s="94"/>
      <c r="J559" s="94"/>
      <c r="K559" s="94"/>
    </row>
    <row r="560" spans="2:11">
      <c r="B560" s="94"/>
      <c r="C560" s="94"/>
      <c r="D560" s="94"/>
      <c r="E560" s="94"/>
      <c r="F560" s="94"/>
      <c r="G560" s="94"/>
      <c r="H560" s="94"/>
      <c r="I560" s="94"/>
      <c r="J560" s="94"/>
      <c r="K560" s="94"/>
    </row>
    <row r="561" spans="2:11">
      <c r="B561" s="94"/>
      <c r="C561" s="94"/>
      <c r="D561" s="94"/>
      <c r="E561" s="94"/>
      <c r="F561" s="94"/>
      <c r="G561" s="94"/>
      <c r="H561" s="94"/>
      <c r="I561" s="94"/>
      <c r="J561" s="94"/>
      <c r="K561" s="94"/>
    </row>
    <row r="562" spans="2:11">
      <c r="B562" s="94"/>
      <c r="C562" s="94"/>
      <c r="D562" s="94"/>
      <c r="E562" s="94"/>
      <c r="F562" s="94"/>
      <c r="G562" s="94"/>
      <c r="H562" s="94"/>
      <c r="I562" s="94"/>
      <c r="J562" s="94"/>
      <c r="K562" s="94"/>
    </row>
    <row r="563" spans="2:11">
      <c r="B563" s="94"/>
      <c r="C563" s="94"/>
      <c r="D563" s="94"/>
      <c r="E563" s="94"/>
      <c r="F563" s="94"/>
      <c r="G563" s="94"/>
      <c r="H563" s="94"/>
      <c r="I563" s="94"/>
      <c r="J563" s="94"/>
      <c r="K563" s="94"/>
    </row>
    <row r="564" spans="2:11">
      <c r="B564" s="94"/>
      <c r="C564" s="94"/>
      <c r="D564" s="94"/>
      <c r="E564" s="94"/>
      <c r="F564" s="94"/>
      <c r="G564" s="94"/>
      <c r="H564" s="94"/>
      <c r="I564" s="94"/>
      <c r="J564" s="94"/>
      <c r="K564" s="94"/>
    </row>
    <row r="565" spans="2:11">
      <c r="B565" s="94"/>
      <c r="C565" s="93"/>
      <c r="D565" s="93"/>
      <c r="E565" s="94"/>
      <c r="F565" s="94"/>
      <c r="G565" s="94"/>
      <c r="H565" s="94"/>
      <c r="I565" s="94"/>
      <c r="J565" s="94"/>
      <c r="K565" s="94"/>
    </row>
    <row r="566" spans="2:11">
      <c r="B566" s="94"/>
      <c r="C566" s="93"/>
      <c r="D566" s="93"/>
      <c r="E566" s="94"/>
      <c r="F566" s="94"/>
      <c r="G566" s="94"/>
      <c r="H566" s="94"/>
      <c r="I566" s="94"/>
      <c r="J566" s="94"/>
      <c r="K566" s="94"/>
    </row>
    <row r="567" spans="2:11">
      <c r="B567" s="94"/>
      <c r="C567" s="93"/>
      <c r="D567" s="93"/>
      <c r="E567" s="94"/>
      <c r="F567" s="94"/>
      <c r="G567" s="94"/>
      <c r="H567" s="94"/>
      <c r="I567" s="94"/>
      <c r="J567" s="94"/>
      <c r="K567" s="94"/>
    </row>
    <row r="568" spans="2:11">
      <c r="B568" s="94"/>
      <c r="C568" s="93"/>
      <c r="D568" s="93"/>
      <c r="E568" s="94"/>
      <c r="F568" s="94"/>
      <c r="G568" s="94"/>
      <c r="H568" s="94"/>
      <c r="I568" s="94"/>
      <c r="J568" s="94"/>
      <c r="K568" s="94"/>
    </row>
    <row r="569" spans="2:11">
      <c r="B569" s="94"/>
      <c r="C569" s="93"/>
      <c r="D569" s="93"/>
      <c r="E569" s="94"/>
      <c r="F569" s="94"/>
      <c r="G569" s="94"/>
      <c r="H569" s="94"/>
      <c r="I569" s="94"/>
      <c r="J569" s="94"/>
      <c r="K569" s="94"/>
    </row>
    <row r="570" spans="2:11">
      <c r="B570" s="94"/>
      <c r="C570" s="93"/>
      <c r="D570" s="93"/>
      <c r="E570" s="94"/>
      <c r="F570" s="94"/>
      <c r="G570" s="94"/>
      <c r="H570" s="94"/>
      <c r="I570" s="94"/>
      <c r="J570" s="94"/>
      <c r="K570" s="94"/>
    </row>
    <row r="571" spans="2:11">
      <c r="B571" s="94"/>
      <c r="C571" s="93"/>
      <c r="D571" s="93"/>
      <c r="E571" s="94"/>
      <c r="F571" s="94"/>
      <c r="G571" s="94"/>
      <c r="H571" s="94"/>
      <c r="I571" s="94"/>
      <c r="J571" s="94"/>
      <c r="K571" s="94"/>
    </row>
    <row r="572" spans="2:11">
      <c r="B572" s="94"/>
      <c r="C572" s="93"/>
      <c r="D572" s="93"/>
      <c r="E572" s="94"/>
      <c r="F572" s="94"/>
      <c r="G572" s="94"/>
      <c r="H572" s="94"/>
      <c r="I572" s="94"/>
      <c r="J572" s="94"/>
      <c r="K572" s="94"/>
    </row>
    <row r="573" spans="2:11">
      <c r="B573" s="94"/>
      <c r="C573" s="93"/>
      <c r="D573" s="93"/>
      <c r="E573" s="94"/>
      <c r="F573" s="94"/>
      <c r="G573" s="94"/>
      <c r="H573" s="94"/>
      <c r="I573" s="94"/>
      <c r="J573" s="94"/>
      <c r="K573" s="94"/>
    </row>
    <row r="574" spans="2:11">
      <c r="B574" s="94"/>
      <c r="C574" s="93"/>
      <c r="D574" s="93"/>
      <c r="E574" s="94"/>
      <c r="F574" s="94"/>
      <c r="G574" s="94"/>
      <c r="H574" s="94"/>
      <c r="I574" s="94"/>
      <c r="J574" s="94"/>
      <c r="K574" s="94"/>
    </row>
    <row r="575" spans="2:11">
      <c r="B575" s="94"/>
      <c r="C575" s="93"/>
      <c r="D575" s="93"/>
      <c r="E575" s="94"/>
      <c r="F575" s="94"/>
      <c r="G575" s="94"/>
      <c r="H575" s="94"/>
      <c r="I575" s="94"/>
      <c r="J575" s="94"/>
      <c r="K575" s="94"/>
    </row>
    <row r="576" spans="2:11">
      <c r="B576" s="94"/>
      <c r="C576" s="93"/>
      <c r="D576" s="93"/>
      <c r="E576" s="94"/>
      <c r="F576" s="94"/>
      <c r="G576" s="94"/>
      <c r="H576" s="94"/>
      <c r="I576" s="94"/>
      <c r="J576" s="94"/>
      <c r="K576" s="94"/>
    </row>
    <row r="577" spans="2:11">
      <c r="B577" s="94"/>
      <c r="C577" s="94"/>
      <c r="D577" s="94"/>
      <c r="E577" s="94"/>
      <c r="F577" s="94"/>
      <c r="G577" s="94"/>
      <c r="H577" s="94"/>
      <c r="I577" s="94"/>
      <c r="J577" s="94"/>
      <c r="K577" s="94"/>
    </row>
    <row r="578" spans="2:11">
      <c r="B578" s="94"/>
      <c r="C578" s="94"/>
      <c r="D578" s="94"/>
      <c r="E578" s="94"/>
      <c r="F578" s="94"/>
      <c r="G578" s="94"/>
      <c r="H578" s="94"/>
      <c r="I578" s="94"/>
      <c r="J578" s="94"/>
      <c r="K578" s="94"/>
    </row>
    <row r="579" spans="2:11">
      <c r="B579" s="94"/>
      <c r="C579" s="94"/>
      <c r="D579" s="94"/>
      <c r="E579" s="94"/>
      <c r="F579" s="94"/>
      <c r="G579" s="94"/>
      <c r="H579" s="94"/>
      <c r="I579" s="94"/>
      <c r="J579" s="94"/>
      <c r="K579" s="94"/>
    </row>
    <row r="580" spans="2:11">
      <c r="B580" s="94"/>
      <c r="C580" s="94"/>
      <c r="D580" s="94"/>
      <c r="E580" s="94"/>
      <c r="F580" s="94"/>
      <c r="G580" s="94"/>
      <c r="H580" s="94"/>
      <c r="I580" s="94"/>
      <c r="J580" s="94"/>
      <c r="K580" s="94"/>
    </row>
    <row r="581" spans="2:11">
      <c r="B581" s="94"/>
      <c r="C581" s="94"/>
      <c r="D581" s="94"/>
      <c r="E581" s="94"/>
      <c r="F581" s="94"/>
      <c r="G581" s="94"/>
      <c r="H581" s="94"/>
      <c r="I581" s="94"/>
      <c r="J581" s="94"/>
      <c r="K581" s="94"/>
    </row>
    <row r="582" spans="2:11">
      <c r="B582" s="94"/>
      <c r="C582" s="94"/>
      <c r="D582" s="94"/>
      <c r="E582" s="94"/>
      <c r="F582" s="94"/>
      <c r="G582" s="94"/>
      <c r="H582" s="94"/>
      <c r="I582" s="94"/>
      <c r="J582" s="94"/>
      <c r="K582" s="94"/>
    </row>
    <row r="583" spans="2:11">
      <c r="B583" s="94"/>
      <c r="C583" s="94"/>
      <c r="D583" s="94"/>
      <c r="E583" s="94"/>
      <c r="F583" s="94"/>
      <c r="G583" s="94"/>
      <c r="H583" s="94"/>
      <c r="I583" s="94"/>
      <c r="J583" s="94"/>
      <c r="K583" s="94"/>
    </row>
    <row r="584" spans="2:11">
      <c r="B584" s="94"/>
      <c r="C584" s="94"/>
      <c r="D584" s="94"/>
      <c r="E584" s="94"/>
      <c r="F584" s="94"/>
      <c r="G584" s="94"/>
      <c r="H584" s="94"/>
      <c r="I584" s="94"/>
      <c r="J584" s="94"/>
      <c r="K584" s="94"/>
    </row>
    <row r="585" spans="2:11">
      <c r="B585" s="94"/>
      <c r="C585" s="94"/>
      <c r="D585" s="94"/>
      <c r="E585" s="94"/>
      <c r="F585" s="94"/>
      <c r="G585" s="94"/>
      <c r="H585" s="94"/>
      <c r="I585" s="94"/>
      <c r="J585" s="94"/>
      <c r="K585" s="94"/>
    </row>
    <row r="586" spans="2:11">
      <c r="B586" s="94"/>
      <c r="C586" s="94"/>
      <c r="D586" s="94"/>
      <c r="E586" s="94"/>
      <c r="F586" s="94"/>
      <c r="G586" s="94"/>
      <c r="H586" s="94"/>
      <c r="I586" s="94"/>
      <c r="J586" s="94"/>
      <c r="K586" s="94"/>
    </row>
    <row r="587" spans="2:11">
      <c r="B587" s="94"/>
      <c r="C587" s="94"/>
      <c r="D587" s="94"/>
      <c r="E587" s="94"/>
      <c r="F587" s="94"/>
      <c r="G587" s="94"/>
      <c r="H587" s="94"/>
      <c r="I587" s="94"/>
      <c r="J587" s="94"/>
      <c r="K587" s="94"/>
    </row>
    <row r="588" spans="2:11">
      <c r="B588" s="94"/>
      <c r="C588" s="94"/>
      <c r="D588" s="94"/>
      <c r="E588" s="94"/>
      <c r="F588" s="94"/>
      <c r="G588" s="94"/>
      <c r="H588" s="94"/>
      <c r="I588" s="94"/>
      <c r="J588" s="94"/>
      <c r="K588" s="94"/>
    </row>
    <row r="589" spans="2:11">
      <c r="B589" s="94"/>
      <c r="C589" s="94"/>
      <c r="D589" s="94"/>
      <c r="E589" s="94"/>
      <c r="F589" s="94"/>
      <c r="G589" s="94"/>
      <c r="H589" s="94"/>
      <c r="I589" s="94"/>
      <c r="J589" s="94"/>
      <c r="K589" s="94"/>
    </row>
    <row r="590" spans="2:11">
      <c r="B590" s="94"/>
      <c r="C590" s="94"/>
      <c r="D590" s="94"/>
      <c r="E590" s="94"/>
      <c r="F590" s="94"/>
      <c r="G590" s="94"/>
      <c r="H590" s="94"/>
      <c r="I590" s="94"/>
      <c r="J590" s="94"/>
      <c r="K590" s="94"/>
    </row>
    <row r="591" spans="2:11">
      <c r="B591" s="94"/>
      <c r="C591" s="94"/>
      <c r="D591" s="94"/>
      <c r="E591" s="94"/>
      <c r="F591" s="94"/>
      <c r="G591" s="94"/>
      <c r="H591" s="94"/>
      <c r="I591" s="94"/>
      <c r="J591" s="94"/>
      <c r="K591" s="94"/>
    </row>
    <row r="592" spans="2:11">
      <c r="B592" s="94"/>
      <c r="C592" s="94"/>
      <c r="D592" s="94"/>
      <c r="E592" s="94"/>
      <c r="F592" s="94"/>
      <c r="G592" s="94"/>
      <c r="H592" s="94"/>
      <c r="I592" s="94"/>
      <c r="J592" s="94"/>
      <c r="K592" s="94"/>
    </row>
    <row r="593" spans="2:11">
      <c r="B593" s="94"/>
      <c r="C593" s="94"/>
      <c r="D593" s="94"/>
      <c r="E593" s="94"/>
      <c r="F593" s="94"/>
      <c r="G593" s="94"/>
      <c r="H593" s="94"/>
      <c r="I593" s="94"/>
      <c r="J593" s="94"/>
      <c r="K593" s="94"/>
    </row>
    <row r="594" spans="2:11">
      <c r="B594" s="94"/>
      <c r="C594" s="94"/>
      <c r="D594" s="94"/>
      <c r="E594" s="94"/>
      <c r="F594" s="94"/>
      <c r="G594" s="94"/>
      <c r="H594" s="94"/>
      <c r="I594" s="94"/>
      <c r="J594" s="94"/>
      <c r="K594" s="94"/>
    </row>
    <row r="595" spans="2:11">
      <c r="B595" s="94"/>
      <c r="C595" s="94"/>
      <c r="D595" s="94"/>
      <c r="E595" s="94"/>
      <c r="F595" s="94"/>
      <c r="G595" s="94"/>
      <c r="H595" s="94"/>
      <c r="I595" s="94"/>
      <c r="J595" s="94"/>
      <c r="K595" s="94"/>
    </row>
    <row r="596" spans="2:11">
      <c r="B596" s="94"/>
      <c r="C596" s="94"/>
      <c r="D596" s="94"/>
      <c r="E596" s="94"/>
      <c r="F596" s="94"/>
      <c r="G596" s="94"/>
      <c r="H596" s="94"/>
      <c r="I596" s="94"/>
      <c r="J596" s="94"/>
      <c r="K596" s="94"/>
    </row>
    <row r="597" spans="2:11">
      <c r="B597" s="94"/>
      <c r="C597" s="94"/>
      <c r="D597" s="94"/>
      <c r="E597" s="94"/>
      <c r="F597" s="94"/>
      <c r="G597" s="94"/>
      <c r="H597" s="94"/>
      <c r="I597" s="94"/>
      <c r="J597" s="94"/>
      <c r="K597" s="94"/>
    </row>
    <row r="598" spans="2:11">
      <c r="B598" s="94"/>
      <c r="C598" s="94"/>
      <c r="D598" s="94"/>
      <c r="E598" s="94"/>
      <c r="F598" s="94"/>
      <c r="G598" s="94"/>
      <c r="H598" s="94"/>
      <c r="I598" s="94"/>
      <c r="J598" s="94"/>
      <c r="K598" s="94"/>
    </row>
    <row r="599" spans="2:11">
      <c r="B599" s="94"/>
      <c r="C599" s="94"/>
      <c r="D599" s="94"/>
      <c r="E599" s="94"/>
      <c r="F599" s="94"/>
      <c r="G599" s="94"/>
      <c r="H599" s="94"/>
      <c r="I599" s="94"/>
      <c r="J599" s="94"/>
      <c r="K599" s="94"/>
    </row>
    <row r="600" spans="2:11">
      <c r="B600" s="94"/>
      <c r="C600" s="94"/>
      <c r="D600" s="94"/>
      <c r="E600" s="94"/>
      <c r="F600" s="94"/>
      <c r="G600" s="94"/>
      <c r="H600" s="94"/>
      <c r="I600" s="94"/>
      <c r="J600" s="94"/>
      <c r="K600" s="94"/>
    </row>
    <row r="601" spans="2:11">
      <c r="B601" s="94"/>
      <c r="C601" s="94"/>
      <c r="D601" s="94"/>
      <c r="E601" s="94"/>
      <c r="F601" s="94"/>
      <c r="G601" s="94"/>
      <c r="H601" s="94"/>
      <c r="I601" s="94"/>
      <c r="J601" s="94"/>
      <c r="K601" s="94"/>
    </row>
    <row r="602" spans="2:11">
      <c r="B602" s="94"/>
      <c r="C602" s="94"/>
      <c r="D602" s="94"/>
      <c r="E602" s="94"/>
      <c r="F602" s="94"/>
      <c r="G602" s="94"/>
      <c r="H602" s="94"/>
      <c r="I602" s="94"/>
      <c r="J602" s="94"/>
      <c r="K602" s="94"/>
    </row>
    <row r="603" spans="2:11">
      <c r="B603" s="94"/>
      <c r="C603" s="94"/>
      <c r="D603" s="94"/>
      <c r="E603" s="94"/>
      <c r="F603" s="94"/>
      <c r="G603" s="94"/>
      <c r="H603" s="94"/>
      <c r="I603" s="94"/>
      <c r="J603" s="94"/>
      <c r="K603" s="94"/>
    </row>
    <row r="604" spans="2:11">
      <c r="B604" s="94"/>
      <c r="C604" s="94"/>
      <c r="D604" s="94"/>
      <c r="E604" s="94"/>
      <c r="F604" s="94"/>
      <c r="G604" s="94"/>
      <c r="H604" s="94"/>
      <c r="I604" s="94"/>
      <c r="J604" s="94"/>
      <c r="K604" s="94"/>
    </row>
    <row r="605" spans="2:11">
      <c r="B605" s="94"/>
      <c r="C605" s="94"/>
      <c r="D605" s="94"/>
      <c r="E605" s="94"/>
      <c r="F605" s="94"/>
      <c r="G605" s="94"/>
      <c r="H605" s="94"/>
      <c r="I605" s="94"/>
      <c r="J605" s="94"/>
      <c r="K605" s="94"/>
    </row>
    <row r="606" spans="2:11">
      <c r="B606" s="94"/>
      <c r="C606" s="94"/>
      <c r="D606" s="94"/>
      <c r="E606" s="94"/>
      <c r="F606" s="94"/>
      <c r="G606" s="94"/>
      <c r="H606" s="94"/>
      <c r="I606" s="94"/>
      <c r="J606" s="94"/>
      <c r="K606" s="94"/>
    </row>
    <row r="607" spans="2:11">
      <c r="B607" s="94"/>
      <c r="C607" s="94"/>
      <c r="D607" s="94"/>
      <c r="E607" s="94"/>
      <c r="F607" s="94"/>
      <c r="G607" s="94"/>
      <c r="H607" s="94"/>
      <c r="I607" s="94"/>
      <c r="J607" s="94"/>
      <c r="K607" s="94"/>
    </row>
    <row r="608" spans="2:11">
      <c r="B608" s="94"/>
      <c r="C608" s="94"/>
      <c r="D608" s="94"/>
      <c r="E608" s="94"/>
      <c r="F608" s="94"/>
      <c r="G608" s="94"/>
      <c r="H608" s="94"/>
      <c r="I608" s="94"/>
      <c r="J608" s="94"/>
      <c r="K608" s="94"/>
    </row>
    <row r="609" spans="2:11">
      <c r="B609" s="94"/>
      <c r="C609" s="94"/>
      <c r="D609" s="94"/>
      <c r="E609" s="94"/>
      <c r="F609" s="94"/>
      <c r="G609" s="94"/>
      <c r="H609" s="94"/>
      <c r="I609" s="94"/>
      <c r="J609" s="94"/>
      <c r="K609" s="94"/>
    </row>
    <row r="610" spans="2:11">
      <c r="B610" s="94"/>
      <c r="C610" s="94"/>
      <c r="D610" s="94"/>
      <c r="E610" s="94"/>
      <c r="F610" s="94"/>
      <c r="G610" s="94"/>
      <c r="H610" s="94"/>
      <c r="I610" s="94"/>
      <c r="J610" s="94"/>
      <c r="K610" s="94"/>
    </row>
    <row r="611" spans="2:11">
      <c r="B611" s="94"/>
      <c r="C611" s="94"/>
      <c r="D611" s="94"/>
      <c r="E611" s="94"/>
      <c r="F611" s="94"/>
      <c r="G611" s="94"/>
      <c r="H611" s="94"/>
      <c r="I611" s="94"/>
      <c r="J611" s="94"/>
      <c r="K611" s="94"/>
    </row>
    <row r="612" spans="2:11">
      <c r="B612" s="94"/>
      <c r="C612" s="94"/>
      <c r="D612" s="94"/>
      <c r="E612" s="94"/>
      <c r="F612" s="94"/>
      <c r="G612" s="94"/>
      <c r="H612" s="94"/>
      <c r="I612" s="94"/>
      <c r="J612" s="94"/>
      <c r="K612" s="94"/>
    </row>
    <row r="613" spans="2:11">
      <c r="B613" s="94"/>
      <c r="C613" s="94"/>
      <c r="D613" s="94"/>
      <c r="E613" s="94"/>
      <c r="F613" s="94"/>
      <c r="G613" s="94"/>
      <c r="H613" s="94"/>
      <c r="I613" s="94"/>
      <c r="J613" s="94"/>
      <c r="K613" s="94"/>
    </row>
    <row r="614" spans="2:11">
      <c r="B614" s="94"/>
      <c r="C614" s="94"/>
      <c r="D614" s="94"/>
      <c r="E614" s="94"/>
      <c r="F614" s="94"/>
      <c r="G614" s="94"/>
      <c r="H614" s="94"/>
      <c r="I614" s="94"/>
      <c r="J614" s="94"/>
      <c r="K614" s="94"/>
    </row>
    <row r="615" spans="2:11">
      <c r="B615" s="94"/>
      <c r="C615" s="94"/>
      <c r="D615" s="94"/>
      <c r="E615" s="94"/>
      <c r="F615" s="94"/>
      <c r="G615" s="94"/>
      <c r="H615" s="94"/>
      <c r="I615" s="94"/>
      <c r="J615" s="94"/>
      <c r="K615" s="94"/>
    </row>
    <row r="616" spans="2:11">
      <c r="B616" s="94"/>
      <c r="C616" s="94"/>
      <c r="D616" s="94"/>
      <c r="E616" s="94"/>
      <c r="F616" s="94"/>
      <c r="G616" s="94"/>
      <c r="H616" s="94"/>
      <c r="I616" s="94"/>
      <c r="J616" s="94"/>
      <c r="K616" s="94"/>
    </row>
    <row r="617" spans="2:11">
      <c r="B617" s="94"/>
      <c r="C617" s="94"/>
      <c r="D617" s="94"/>
      <c r="E617" s="94"/>
      <c r="F617" s="94"/>
      <c r="G617" s="94"/>
      <c r="H617" s="94"/>
      <c r="I617" s="94"/>
      <c r="J617" s="94"/>
      <c r="K617" s="94"/>
    </row>
    <row r="618" spans="2:11">
      <c r="B618" s="94"/>
      <c r="C618" s="94"/>
      <c r="D618" s="94"/>
      <c r="E618" s="94"/>
      <c r="F618" s="94"/>
      <c r="G618" s="94"/>
      <c r="H618" s="94"/>
      <c r="I618" s="94"/>
      <c r="J618" s="94"/>
      <c r="K618" s="94"/>
    </row>
    <row r="619" spans="2:11">
      <c r="B619" s="94"/>
      <c r="C619" s="94"/>
      <c r="D619" s="94"/>
      <c r="E619" s="94"/>
      <c r="F619" s="94"/>
      <c r="G619" s="94"/>
      <c r="H619" s="94"/>
      <c r="I619" s="94"/>
      <c r="J619" s="94"/>
      <c r="K619" s="94"/>
    </row>
    <row r="620" spans="2:11">
      <c r="B620" s="94"/>
      <c r="C620" s="94"/>
      <c r="D620" s="94"/>
      <c r="E620" s="94"/>
      <c r="F620" s="94"/>
      <c r="G620" s="94"/>
      <c r="H620" s="94"/>
      <c r="I620" s="94"/>
      <c r="J620" s="94"/>
      <c r="K620" s="94"/>
    </row>
    <row r="621" spans="2:11">
      <c r="B621" s="94"/>
      <c r="C621" s="94"/>
      <c r="D621" s="94"/>
      <c r="E621" s="94"/>
      <c r="F621" s="94"/>
      <c r="G621" s="94"/>
      <c r="H621" s="94"/>
      <c r="I621" s="94"/>
      <c r="J621" s="94"/>
      <c r="K621" s="94"/>
    </row>
    <row r="622" spans="2:11">
      <c r="B622" s="94"/>
      <c r="C622" s="94"/>
      <c r="D622" s="94"/>
      <c r="E622" s="94"/>
      <c r="F622" s="94"/>
      <c r="G622" s="94"/>
      <c r="H622" s="94"/>
      <c r="I622" s="94"/>
      <c r="J622" s="94"/>
      <c r="K622" s="94"/>
    </row>
    <row r="623" spans="2:11">
      <c r="B623" s="94"/>
      <c r="C623" s="94"/>
      <c r="D623" s="94"/>
      <c r="E623" s="94"/>
      <c r="F623" s="94"/>
      <c r="G623" s="94"/>
      <c r="H623" s="94"/>
      <c r="I623" s="94"/>
      <c r="J623" s="94"/>
      <c r="K623" s="94"/>
    </row>
    <row r="624" spans="2:11">
      <c r="B624" s="94"/>
      <c r="C624" s="94"/>
      <c r="D624" s="94"/>
      <c r="E624" s="94"/>
      <c r="F624" s="94"/>
      <c r="G624" s="94"/>
      <c r="H624" s="94"/>
      <c r="I624" s="94"/>
      <c r="J624" s="94"/>
      <c r="K624" s="94"/>
    </row>
    <row r="625" spans="2:11">
      <c r="B625" s="94"/>
      <c r="C625" s="94"/>
      <c r="D625" s="94"/>
      <c r="E625" s="94"/>
      <c r="F625" s="94"/>
      <c r="G625" s="94"/>
      <c r="H625" s="94"/>
      <c r="I625" s="94"/>
      <c r="J625" s="94"/>
      <c r="K625" s="94"/>
    </row>
    <row r="626" spans="2:11">
      <c r="B626" s="94"/>
      <c r="C626" s="94"/>
      <c r="D626" s="94"/>
      <c r="E626" s="94"/>
      <c r="F626" s="94"/>
      <c r="G626" s="94"/>
      <c r="H626" s="94"/>
      <c r="I626" s="94"/>
      <c r="J626" s="94"/>
      <c r="K626" s="94"/>
    </row>
    <row r="627" spans="2:11">
      <c r="B627" s="94"/>
      <c r="C627" s="94"/>
      <c r="D627" s="94"/>
      <c r="E627" s="94"/>
      <c r="F627" s="94"/>
      <c r="G627" s="94"/>
      <c r="H627" s="94"/>
      <c r="I627" s="94"/>
      <c r="J627" s="94"/>
      <c r="K627" s="94"/>
    </row>
    <row r="628" spans="2:11">
      <c r="B628" s="94"/>
      <c r="C628" s="94"/>
      <c r="D628" s="94"/>
      <c r="E628" s="94"/>
      <c r="F628" s="94"/>
      <c r="G628" s="94"/>
      <c r="H628" s="94"/>
      <c r="I628" s="94"/>
      <c r="J628" s="94"/>
      <c r="K628" s="94"/>
    </row>
    <row r="629" spans="2:11">
      <c r="B629" s="94"/>
      <c r="C629" s="94"/>
      <c r="D629" s="94"/>
      <c r="E629" s="94"/>
      <c r="F629" s="94"/>
      <c r="G629" s="94"/>
      <c r="H629" s="94"/>
      <c r="I629" s="94"/>
      <c r="J629" s="94"/>
      <c r="K629" s="94"/>
    </row>
    <row r="630" spans="2:11">
      <c r="B630" s="94"/>
      <c r="C630" s="94"/>
      <c r="D630" s="94"/>
      <c r="E630" s="94"/>
      <c r="F630" s="94"/>
      <c r="G630" s="94"/>
      <c r="H630" s="94"/>
      <c r="I630" s="94"/>
      <c r="J630" s="94"/>
      <c r="K630" s="94"/>
    </row>
    <row r="631" spans="2:11">
      <c r="B631" s="94"/>
      <c r="C631" s="94"/>
      <c r="D631" s="94"/>
      <c r="E631" s="94"/>
      <c r="F631" s="94"/>
      <c r="G631" s="94"/>
      <c r="H631" s="94"/>
      <c r="I631" s="94"/>
      <c r="J631" s="94"/>
      <c r="K631" s="94"/>
    </row>
    <row r="632" spans="2:11">
      <c r="B632" s="94"/>
      <c r="C632" s="94"/>
      <c r="D632" s="94"/>
      <c r="E632" s="94"/>
      <c r="F632" s="94"/>
      <c r="G632" s="94"/>
      <c r="H632" s="94"/>
      <c r="I632" s="94"/>
      <c r="J632" s="94"/>
      <c r="K632" s="94"/>
    </row>
    <row r="633" spans="2:11">
      <c r="B633" s="94"/>
      <c r="C633" s="94"/>
      <c r="D633" s="94"/>
      <c r="E633" s="94"/>
      <c r="F633" s="94"/>
      <c r="G633" s="94"/>
      <c r="H633" s="94"/>
      <c r="I633" s="94"/>
      <c r="J633" s="94"/>
      <c r="K633" s="94"/>
    </row>
    <row r="634" spans="2:11">
      <c r="B634" s="94"/>
      <c r="C634" s="94"/>
      <c r="D634" s="94"/>
      <c r="E634" s="94"/>
      <c r="F634" s="94"/>
      <c r="G634" s="94"/>
      <c r="H634" s="94"/>
      <c r="I634" s="94"/>
      <c r="J634" s="94"/>
      <c r="K634" s="94"/>
    </row>
    <row r="635" spans="2:11">
      <c r="B635" s="94"/>
      <c r="C635" s="94"/>
      <c r="D635" s="94"/>
      <c r="E635" s="94"/>
      <c r="F635" s="94"/>
      <c r="G635" s="94"/>
      <c r="H635" s="94"/>
      <c r="I635" s="94"/>
      <c r="J635" s="94"/>
      <c r="K635" s="94"/>
    </row>
    <row r="636" spans="2:11">
      <c r="B636" s="94"/>
      <c r="C636" s="94"/>
      <c r="D636" s="94"/>
      <c r="E636" s="94"/>
      <c r="F636" s="94"/>
      <c r="G636" s="94"/>
      <c r="H636" s="94"/>
      <c r="I636" s="94"/>
      <c r="J636" s="94"/>
      <c r="K636" s="94"/>
    </row>
    <row r="637" spans="2:11">
      <c r="B637" s="94"/>
      <c r="C637" s="94"/>
      <c r="D637" s="94"/>
      <c r="E637" s="94"/>
      <c r="F637" s="94"/>
      <c r="G637" s="94"/>
      <c r="H637" s="94"/>
      <c r="I637" s="94"/>
      <c r="J637" s="94"/>
      <c r="K637" s="94"/>
    </row>
    <row r="638" spans="2:11">
      <c r="B638" s="94"/>
      <c r="C638" s="94"/>
      <c r="D638" s="94"/>
      <c r="E638" s="94"/>
      <c r="F638" s="94"/>
      <c r="G638" s="94"/>
      <c r="H638" s="94"/>
      <c r="I638" s="94"/>
      <c r="J638" s="94"/>
      <c r="K638" s="94"/>
    </row>
    <row r="639" spans="2:11">
      <c r="B639" s="94"/>
      <c r="C639" s="94"/>
      <c r="D639" s="94"/>
      <c r="E639" s="94"/>
      <c r="F639" s="94"/>
      <c r="G639" s="94"/>
      <c r="H639" s="94"/>
      <c r="I639" s="94"/>
      <c r="J639" s="94"/>
      <c r="K639" s="94"/>
    </row>
    <row r="640" spans="2:11">
      <c r="B640" s="94"/>
      <c r="C640" s="94"/>
      <c r="D640" s="94"/>
      <c r="E640" s="94"/>
      <c r="F640" s="94"/>
      <c r="G640" s="94"/>
      <c r="H640" s="94"/>
      <c r="I640" s="94"/>
      <c r="J640" s="94"/>
      <c r="K640" s="94"/>
    </row>
    <row r="641" spans="2:11">
      <c r="B641" s="94"/>
      <c r="C641" s="94"/>
      <c r="D641" s="94"/>
      <c r="E641" s="94"/>
      <c r="F641" s="94"/>
      <c r="G641" s="94"/>
      <c r="H641" s="94"/>
      <c r="I641" s="94"/>
      <c r="J641" s="94"/>
      <c r="K641" s="94"/>
    </row>
    <row r="642" spans="2:11">
      <c r="B642" s="94"/>
      <c r="C642" s="94"/>
      <c r="D642" s="94"/>
      <c r="E642" s="94"/>
      <c r="F642" s="94"/>
      <c r="G642" s="94"/>
      <c r="H642" s="94"/>
      <c r="I642" s="94"/>
      <c r="J642" s="94"/>
      <c r="K642" s="94"/>
    </row>
    <row r="643" spans="2:11">
      <c r="B643" s="94"/>
      <c r="C643" s="94"/>
      <c r="D643" s="94"/>
      <c r="E643" s="94"/>
      <c r="F643" s="94"/>
      <c r="G643" s="94"/>
      <c r="H643" s="94"/>
      <c r="I643" s="94"/>
      <c r="J643" s="94"/>
      <c r="K643" s="94"/>
    </row>
    <row r="644" spans="2:11">
      <c r="B644" s="94"/>
      <c r="C644" s="94"/>
      <c r="D644" s="94"/>
      <c r="E644" s="94"/>
      <c r="F644" s="94"/>
      <c r="G644" s="94"/>
      <c r="H644" s="94"/>
      <c r="I644" s="94"/>
      <c r="J644" s="94"/>
      <c r="K644" s="94"/>
    </row>
    <row r="645" spans="2:11">
      <c r="B645" s="94"/>
      <c r="C645" s="94"/>
      <c r="D645" s="94"/>
      <c r="E645" s="94"/>
      <c r="F645" s="94"/>
      <c r="G645" s="94"/>
      <c r="H645" s="94"/>
      <c r="I645" s="94"/>
      <c r="J645" s="94"/>
      <c r="K645" s="94"/>
    </row>
    <row r="646" spans="2:11">
      <c r="B646" s="94"/>
      <c r="C646" s="94"/>
      <c r="D646" s="94"/>
      <c r="E646" s="94"/>
      <c r="F646" s="94"/>
      <c r="G646" s="94"/>
      <c r="H646" s="94"/>
      <c r="I646" s="94"/>
      <c r="J646" s="94"/>
      <c r="K646" s="94"/>
    </row>
    <row r="647" spans="2:11">
      <c r="B647" s="94"/>
      <c r="C647" s="94"/>
      <c r="D647" s="94"/>
      <c r="E647" s="94"/>
      <c r="F647" s="94"/>
      <c r="G647" s="94"/>
      <c r="H647" s="94"/>
      <c r="I647" s="94"/>
      <c r="J647" s="94"/>
      <c r="K647" s="94"/>
    </row>
    <row r="648" spans="2:11">
      <c r="B648" s="94"/>
      <c r="C648" s="94"/>
      <c r="D648" s="94"/>
      <c r="E648" s="94"/>
      <c r="F648" s="94"/>
      <c r="G648" s="94"/>
      <c r="H648" s="94"/>
      <c r="I648" s="94"/>
      <c r="J648" s="94"/>
      <c r="K648" s="94"/>
    </row>
    <row r="649" spans="2:11">
      <c r="B649" s="94"/>
      <c r="C649" s="94"/>
      <c r="D649" s="94"/>
      <c r="E649" s="94"/>
      <c r="F649" s="94"/>
      <c r="G649" s="94"/>
      <c r="H649" s="94"/>
      <c r="I649" s="94"/>
      <c r="J649" s="94"/>
      <c r="K649" s="94"/>
    </row>
    <row r="650" spans="2:11">
      <c r="B650" s="94"/>
      <c r="C650" s="94"/>
      <c r="D650" s="94"/>
      <c r="E650" s="94"/>
      <c r="F650" s="94"/>
      <c r="G650" s="94"/>
      <c r="H650" s="94"/>
      <c r="I650" s="94"/>
      <c r="J650" s="94"/>
      <c r="K650" s="94"/>
    </row>
    <row r="651" spans="2:11">
      <c r="B651" s="94"/>
      <c r="C651" s="94"/>
      <c r="D651" s="94"/>
      <c r="E651" s="94"/>
      <c r="F651" s="94"/>
      <c r="G651" s="94"/>
      <c r="H651" s="94"/>
      <c r="I651" s="94"/>
      <c r="J651" s="94"/>
      <c r="K651" s="94"/>
    </row>
    <row r="652" spans="2:11">
      <c r="B652" s="94"/>
      <c r="C652" s="94"/>
      <c r="D652" s="94"/>
      <c r="E652" s="94"/>
      <c r="F652" s="94"/>
      <c r="G652" s="94"/>
      <c r="H652" s="94"/>
      <c r="I652" s="94"/>
      <c r="J652" s="94"/>
      <c r="K652" s="94"/>
    </row>
    <row r="653" spans="2:11">
      <c r="B653" s="94"/>
      <c r="C653" s="94"/>
      <c r="D653" s="94"/>
      <c r="E653" s="94"/>
      <c r="F653" s="94"/>
      <c r="G653" s="94"/>
      <c r="H653" s="94"/>
      <c r="I653" s="94"/>
      <c r="J653" s="94"/>
      <c r="K653" s="94"/>
    </row>
    <row r="654" spans="2:11">
      <c r="B654" s="94"/>
      <c r="C654" s="94"/>
      <c r="D654" s="94"/>
      <c r="E654" s="94"/>
      <c r="F654" s="94"/>
      <c r="G654" s="94"/>
      <c r="H654" s="94"/>
      <c r="I654" s="94"/>
      <c r="J654" s="94"/>
      <c r="K654" s="94"/>
    </row>
    <row r="655" spans="2:11">
      <c r="B655" s="94"/>
      <c r="C655" s="94"/>
      <c r="D655" s="94"/>
      <c r="E655" s="94"/>
      <c r="F655" s="94"/>
      <c r="G655" s="94"/>
      <c r="H655" s="94"/>
      <c r="I655" s="94"/>
      <c r="J655" s="94"/>
      <c r="K655" s="94"/>
    </row>
    <row r="656" spans="2:11">
      <c r="B656" s="94"/>
      <c r="C656" s="94"/>
      <c r="D656" s="94"/>
      <c r="E656" s="94"/>
      <c r="F656" s="94"/>
      <c r="G656" s="94"/>
      <c r="H656" s="94"/>
      <c r="I656" s="94"/>
      <c r="J656" s="94"/>
      <c r="K656" s="94"/>
    </row>
    <row r="657" spans="2:11">
      <c r="B657" s="94"/>
      <c r="C657" s="94"/>
      <c r="D657" s="94"/>
      <c r="E657" s="94"/>
      <c r="F657" s="94"/>
      <c r="G657" s="94"/>
      <c r="H657" s="94"/>
      <c r="I657" s="94"/>
      <c r="J657" s="94"/>
      <c r="K657" s="94"/>
    </row>
    <row r="658" spans="2:11">
      <c r="B658" s="94"/>
      <c r="C658" s="94"/>
      <c r="D658" s="94"/>
      <c r="E658" s="94"/>
      <c r="F658" s="94"/>
      <c r="G658" s="94"/>
      <c r="H658" s="94"/>
      <c r="I658" s="94"/>
      <c r="J658" s="94"/>
      <c r="K658" s="94"/>
    </row>
    <row r="659" spans="2:11">
      <c r="B659" s="94"/>
      <c r="C659" s="94"/>
      <c r="D659" s="94"/>
      <c r="E659" s="94"/>
      <c r="F659" s="94"/>
      <c r="G659" s="94"/>
      <c r="H659" s="94"/>
      <c r="I659" s="94"/>
      <c r="J659" s="94"/>
      <c r="K659" s="94"/>
    </row>
    <row r="660" spans="2:11">
      <c r="B660" s="94"/>
      <c r="C660" s="94"/>
      <c r="D660" s="94"/>
      <c r="E660" s="94"/>
      <c r="F660" s="94"/>
      <c r="G660" s="94"/>
      <c r="H660" s="94"/>
      <c r="I660" s="94"/>
      <c r="J660" s="94"/>
      <c r="K660" s="94"/>
    </row>
    <row r="661" spans="2:11">
      <c r="B661" s="94"/>
      <c r="C661" s="94"/>
      <c r="D661" s="94"/>
      <c r="E661" s="94"/>
      <c r="F661" s="94"/>
      <c r="G661" s="94"/>
      <c r="H661" s="94"/>
      <c r="I661" s="94"/>
      <c r="J661" s="94"/>
      <c r="K661" s="94"/>
    </row>
    <row r="662" spans="2:11">
      <c r="B662" s="94"/>
      <c r="C662" s="94"/>
      <c r="D662" s="94"/>
      <c r="E662" s="94"/>
      <c r="F662" s="94"/>
      <c r="G662" s="94"/>
      <c r="H662" s="94"/>
      <c r="I662" s="94"/>
      <c r="J662" s="94"/>
      <c r="K662" s="94"/>
    </row>
    <row r="663" spans="2:11">
      <c r="B663" s="94"/>
      <c r="C663" s="94"/>
      <c r="D663" s="94"/>
      <c r="E663" s="94"/>
      <c r="F663" s="94"/>
      <c r="G663" s="94"/>
      <c r="H663" s="94"/>
      <c r="I663" s="94"/>
      <c r="J663" s="94"/>
      <c r="K663" s="94"/>
    </row>
    <row r="664" spans="2:11">
      <c r="B664" s="94"/>
      <c r="C664" s="94"/>
      <c r="D664" s="94"/>
      <c r="E664" s="94"/>
      <c r="F664" s="94"/>
      <c r="G664" s="94"/>
      <c r="H664" s="94"/>
      <c r="I664" s="94"/>
      <c r="J664" s="94"/>
      <c r="K664" s="94"/>
    </row>
    <row r="665" spans="2:11">
      <c r="B665" s="94"/>
      <c r="C665" s="94"/>
      <c r="D665" s="94"/>
      <c r="E665" s="94"/>
      <c r="F665" s="94"/>
      <c r="G665" s="94"/>
      <c r="H665" s="94"/>
      <c r="I665" s="94"/>
      <c r="J665" s="94"/>
      <c r="K665" s="94"/>
    </row>
    <row r="666" spans="2:11">
      <c r="B666" s="94"/>
      <c r="C666" s="94"/>
      <c r="D666" s="94"/>
      <c r="E666" s="94"/>
      <c r="F666" s="94"/>
      <c r="G666" s="94"/>
      <c r="H666" s="94"/>
      <c r="I666" s="94"/>
      <c r="J666" s="94"/>
      <c r="K666" s="94"/>
    </row>
    <row r="667" spans="2:11">
      <c r="B667" s="94"/>
      <c r="C667" s="94"/>
      <c r="D667" s="94"/>
      <c r="E667" s="94"/>
      <c r="F667" s="94"/>
      <c r="G667" s="94"/>
      <c r="H667" s="94"/>
      <c r="I667" s="94"/>
      <c r="J667" s="94"/>
      <c r="K667" s="94"/>
    </row>
    <row r="668" spans="2:11">
      <c r="B668" s="94"/>
      <c r="C668" s="94"/>
      <c r="D668" s="94"/>
      <c r="E668" s="94"/>
      <c r="F668" s="94"/>
      <c r="G668" s="94"/>
      <c r="H668" s="94"/>
      <c r="I668" s="94"/>
      <c r="J668" s="94"/>
      <c r="K668" s="94"/>
    </row>
    <row r="669" spans="2:11">
      <c r="B669" s="94"/>
      <c r="C669" s="94"/>
      <c r="D669" s="94"/>
      <c r="E669" s="94"/>
      <c r="F669" s="94"/>
      <c r="G669" s="94"/>
      <c r="H669" s="94"/>
      <c r="I669" s="94"/>
      <c r="J669" s="94"/>
      <c r="K669" s="94"/>
    </row>
    <row r="670" spans="2:11">
      <c r="B670" s="94"/>
      <c r="C670" s="94"/>
      <c r="D670" s="94"/>
      <c r="E670" s="94"/>
      <c r="F670" s="94"/>
      <c r="G670" s="94"/>
      <c r="H670" s="94"/>
      <c r="I670" s="94"/>
      <c r="J670" s="94"/>
      <c r="K670" s="94"/>
    </row>
    <row r="671" spans="2:11">
      <c r="B671" s="94"/>
      <c r="C671" s="94"/>
      <c r="D671" s="94"/>
      <c r="E671" s="94"/>
      <c r="F671" s="94"/>
      <c r="G671" s="94"/>
      <c r="H671" s="94"/>
      <c r="I671" s="94"/>
      <c r="J671" s="94"/>
      <c r="K671" s="94"/>
    </row>
    <row r="672" spans="2:11">
      <c r="B672" s="94"/>
      <c r="C672" s="94"/>
      <c r="D672" s="94"/>
      <c r="E672" s="94"/>
      <c r="F672" s="94"/>
      <c r="G672" s="94"/>
      <c r="H672" s="94"/>
      <c r="I672" s="94"/>
      <c r="J672" s="94"/>
      <c r="K672" s="94"/>
    </row>
    <row r="673" spans="2:11">
      <c r="B673" s="94"/>
      <c r="C673" s="94"/>
      <c r="D673" s="94"/>
      <c r="E673" s="94"/>
      <c r="F673" s="94"/>
      <c r="G673" s="94"/>
      <c r="H673" s="94"/>
      <c r="I673" s="94"/>
      <c r="J673" s="94"/>
      <c r="K673" s="94"/>
    </row>
    <row r="674" spans="2:11">
      <c r="B674" s="94"/>
      <c r="C674" s="94"/>
      <c r="D674" s="94"/>
      <c r="E674" s="94"/>
      <c r="F674" s="94"/>
      <c r="G674" s="94"/>
      <c r="H674" s="94"/>
      <c r="I674" s="94"/>
      <c r="J674" s="94"/>
      <c r="K674" s="94"/>
    </row>
    <row r="675" spans="2:11">
      <c r="B675" s="94"/>
      <c r="C675" s="94"/>
      <c r="D675" s="94"/>
      <c r="E675" s="94"/>
      <c r="F675" s="94"/>
      <c r="G675" s="94"/>
      <c r="H675" s="94"/>
      <c r="I675" s="94"/>
      <c r="J675" s="94"/>
      <c r="K675" s="94"/>
    </row>
    <row r="676" spans="2:11">
      <c r="B676" s="94"/>
      <c r="C676" s="94"/>
      <c r="D676" s="94"/>
      <c r="E676" s="94"/>
      <c r="F676" s="94"/>
      <c r="G676" s="94"/>
      <c r="H676" s="94"/>
      <c r="I676" s="94"/>
      <c r="J676" s="94"/>
      <c r="K676" s="94"/>
    </row>
    <row r="677" spans="2:11">
      <c r="B677" s="94"/>
      <c r="C677" s="94"/>
      <c r="D677" s="94"/>
      <c r="E677" s="94"/>
      <c r="F677" s="94"/>
      <c r="G677" s="94"/>
      <c r="H677" s="94"/>
      <c r="I677" s="94"/>
      <c r="J677" s="94"/>
      <c r="K677" s="94"/>
    </row>
    <row r="678" spans="2:11">
      <c r="B678" s="94"/>
      <c r="C678" s="94"/>
      <c r="D678" s="94"/>
      <c r="E678" s="94"/>
      <c r="F678" s="94"/>
      <c r="G678" s="94"/>
      <c r="H678" s="94"/>
      <c r="I678" s="94"/>
      <c r="J678" s="94"/>
      <c r="K678" s="94"/>
    </row>
    <row r="679" spans="2:11">
      <c r="B679" s="94"/>
      <c r="C679" s="94"/>
      <c r="D679" s="94"/>
      <c r="E679" s="94"/>
      <c r="F679" s="94"/>
      <c r="G679" s="94"/>
      <c r="H679" s="94"/>
      <c r="I679" s="94"/>
      <c r="J679" s="94"/>
      <c r="K679" s="94"/>
    </row>
    <row r="680" spans="2:11">
      <c r="B680" s="94"/>
      <c r="C680" s="94"/>
      <c r="D680" s="94"/>
      <c r="E680" s="94"/>
      <c r="F680" s="94"/>
      <c r="G680" s="94"/>
      <c r="H680" s="94"/>
      <c r="I680" s="94"/>
      <c r="J680" s="94"/>
      <c r="K680" s="94"/>
    </row>
    <row r="681" spans="2:11">
      <c r="B681" s="94"/>
      <c r="C681" s="94"/>
      <c r="D681" s="94"/>
      <c r="E681" s="94"/>
      <c r="F681" s="94"/>
      <c r="G681" s="94"/>
      <c r="H681" s="94"/>
      <c r="I681" s="94"/>
      <c r="J681" s="94"/>
      <c r="K681" s="94"/>
    </row>
    <row r="682" spans="2:11">
      <c r="B682" s="94"/>
      <c r="C682" s="94"/>
      <c r="D682" s="94"/>
      <c r="E682" s="94"/>
      <c r="F682" s="94"/>
      <c r="G682" s="94"/>
      <c r="H682" s="94"/>
      <c r="I682" s="94"/>
      <c r="J682" s="94"/>
      <c r="K682" s="94"/>
    </row>
    <row r="683" spans="2:11">
      <c r="B683" s="94"/>
      <c r="C683" s="94"/>
      <c r="D683" s="94"/>
      <c r="E683" s="94"/>
      <c r="F683" s="94"/>
      <c r="G683" s="94"/>
      <c r="H683" s="94"/>
      <c r="I683" s="94"/>
      <c r="J683" s="94"/>
      <c r="K683" s="94"/>
    </row>
    <row r="684" spans="2:11">
      <c r="B684" s="94"/>
      <c r="C684" s="94"/>
      <c r="D684" s="94"/>
      <c r="E684" s="94"/>
      <c r="F684" s="94"/>
      <c r="G684" s="94"/>
      <c r="H684" s="94"/>
      <c r="I684" s="94"/>
      <c r="J684" s="94"/>
      <c r="K684" s="94"/>
    </row>
    <row r="685" spans="2:11">
      <c r="B685" s="94"/>
      <c r="C685" s="94"/>
      <c r="D685" s="94"/>
      <c r="E685" s="94"/>
      <c r="F685" s="94"/>
      <c r="G685" s="94"/>
      <c r="H685" s="94"/>
      <c r="I685" s="94"/>
      <c r="J685" s="94"/>
      <c r="K685" s="94"/>
    </row>
    <row r="686" spans="2:11">
      <c r="B686" s="94"/>
      <c r="C686" s="94"/>
      <c r="D686" s="94"/>
      <c r="E686" s="94"/>
      <c r="F686" s="94"/>
      <c r="G686" s="94"/>
      <c r="H686" s="94"/>
      <c r="I686" s="94"/>
      <c r="J686" s="94"/>
      <c r="K686" s="94"/>
    </row>
    <row r="687" spans="2:11">
      <c r="B687" s="94"/>
      <c r="C687" s="94"/>
      <c r="D687" s="94"/>
      <c r="E687" s="94"/>
      <c r="F687" s="94"/>
      <c r="G687" s="94"/>
      <c r="H687" s="94"/>
      <c r="I687" s="94"/>
      <c r="J687" s="94"/>
      <c r="K687" s="94"/>
    </row>
    <row r="688" spans="2:11">
      <c r="B688" s="94"/>
      <c r="C688" s="94"/>
      <c r="D688" s="94"/>
      <c r="E688" s="94"/>
      <c r="F688" s="94"/>
      <c r="G688" s="94"/>
      <c r="H688" s="94"/>
      <c r="I688" s="94"/>
      <c r="J688" s="94"/>
      <c r="K688" s="94"/>
    </row>
    <row r="689" spans="2:11">
      <c r="B689" s="94"/>
      <c r="C689" s="94"/>
      <c r="D689" s="94"/>
      <c r="E689" s="94"/>
      <c r="F689" s="94"/>
      <c r="G689" s="94"/>
      <c r="H689" s="94"/>
      <c r="I689" s="94"/>
      <c r="J689" s="94"/>
      <c r="K689" s="94"/>
    </row>
    <row r="690" spans="2:11">
      <c r="B690" s="94"/>
      <c r="C690" s="94"/>
      <c r="D690" s="94"/>
      <c r="E690" s="94"/>
      <c r="F690" s="94"/>
      <c r="G690" s="94"/>
      <c r="H690" s="94"/>
      <c r="I690" s="94"/>
      <c r="J690" s="94"/>
      <c r="K690" s="94"/>
    </row>
    <row r="691" spans="2:11">
      <c r="B691" s="94"/>
      <c r="C691" s="94"/>
      <c r="D691" s="94"/>
      <c r="E691" s="94"/>
      <c r="F691" s="94"/>
      <c r="G691" s="94"/>
      <c r="H691" s="94"/>
      <c r="I691" s="94"/>
      <c r="J691" s="94"/>
      <c r="K691" s="94"/>
    </row>
    <row r="692" spans="2:11">
      <c r="B692" s="94"/>
      <c r="C692" s="94"/>
      <c r="D692" s="94"/>
      <c r="E692" s="94"/>
      <c r="F692" s="94"/>
      <c r="G692" s="94"/>
      <c r="H692" s="94"/>
      <c r="I692" s="94"/>
      <c r="J692" s="94"/>
      <c r="K692" s="94"/>
    </row>
    <row r="693" spans="2:11">
      <c r="B693" s="94"/>
      <c r="C693" s="94"/>
      <c r="D693" s="94"/>
      <c r="E693" s="94"/>
      <c r="F693" s="94"/>
      <c r="G693" s="94"/>
      <c r="H693" s="94"/>
      <c r="I693" s="94"/>
      <c r="J693" s="94"/>
      <c r="K693" s="94"/>
    </row>
    <row r="694" spans="2:11">
      <c r="B694" s="94"/>
      <c r="C694" s="94"/>
      <c r="D694" s="94"/>
      <c r="E694" s="94"/>
      <c r="F694" s="94"/>
      <c r="G694" s="94"/>
      <c r="H694" s="94"/>
      <c r="I694" s="94"/>
      <c r="J694" s="94"/>
      <c r="K694" s="94"/>
    </row>
    <row r="695" spans="2:11">
      <c r="B695" s="94"/>
      <c r="C695" s="94"/>
      <c r="D695" s="94"/>
      <c r="E695" s="94"/>
      <c r="F695" s="94"/>
      <c r="G695" s="94"/>
      <c r="H695" s="94"/>
      <c r="I695" s="94"/>
      <c r="J695" s="94"/>
      <c r="K695" s="94"/>
    </row>
    <row r="696" spans="2:11">
      <c r="B696" s="94"/>
      <c r="C696" s="94"/>
      <c r="D696" s="94"/>
      <c r="E696" s="94"/>
      <c r="F696" s="94"/>
      <c r="G696" s="94"/>
      <c r="H696" s="94"/>
      <c r="I696" s="94"/>
      <c r="J696" s="94"/>
      <c r="K696" s="94"/>
    </row>
    <row r="697" spans="2:11">
      <c r="B697" s="94"/>
      <c r="C697" s="94"/>
      <c r="D697" s="94"/>
      <c r="E697" s="94"/>
      <c r="F697" s="94"/>
      <c r="G697" s="94"/>
      <c r="H697" s="94"/>
      <c r="I697" s="94"/>
      <c r="J697" s="94"/>
      <c r="K697" s="94"/>
    </row>
    <row r="698" spans="2:11">
      <c r="B698" s="94"/>
      <c r="C698" s="94"/>
      <c r="D698" s="94"/>
      <c r="E698" s="94"/>
      <c r="F698" s="94"/>
      <c r="G698" s="94"/>
      <c r="H698" s="94"/>
      <c r="I698" s="94"/>
      <c r="J698" s="94"/>
      <c r="K698" s="94"/>
    </row>
    <row r="699" spans="2:11">
      <c r="B699" s="94"/>
      <c r="C699" s="94"/>
      <c r="D699" s="94"/>
      <c r="E699" s="94"/>
      <c r="F699" s="94"/>
      <c r="G699" s="94"/>
      <c r="H699" s="94"/>
      <c r="I699" s="94"/>
      <c r="J699" s="94"/>
      <c r="K699" s="94"/>
    </row>
    <row r="700" spans="2:11">
      <c r="B700" s="94"/>
      <c r="C700" s="94"/>
      <c r="D700" s="94"/>
      <c r="E700" s="94"/>
      <c r="F700" s="94"/>
      <c r="G700" s="94"/>
      <c r="H700" s="94"/>
      <c r="I700" s="94"/>
      <c r="J700" s="94"/>
      <c r="K700" s="94"/>
    </row>
    <row r="701" spans="2:11">
      <c r="B701" s="94"/>
      <c r="C701" s="94"/>
      <c r="D701" s="94"/>
      <c r="E701" s="94"/>
      <c r="F701" s="94"/>
      <c r="G701" s="94"/>
      <c r="H701" s="94"/>
      <c r="I701" s="94"/>
      <c r="J701" s="94"/>
      <c r="K701" s="94"/>
    </row>
    <row r="702" spans="2:11">
      <c r="B702" s="94"/>
      <c r="C702" s="94"/>
      <c r="D702" s="94"/>
      <c r="E702" s="94"/>
      <c r="F702" s="94"/>
      <c r="G702" s="94"/>
      <c r="H702" s="94"/>
      <c r="I702" s="94"/>
      <c r="J702" s="94"/>
      <c r="K702" s="94"/>
    </row>
    <row r="703" spans="2:11">
      <c r="B703" s="94"/>
      <c r="C703" s="94"/>
      <c r="D703" s="94"/>
      <c r="E703" s="94"/>
      <c r="F703" s="94"/>
      <c r="G703" s="94"/>
      <c r="H703" s="94"/>
      <c r="I703" s="94"/>
      <c r="J703" s="94"/>
      <c r="K703" s="94"/>
    </row>
    <row r="704" spans="2:11">
      <c r="B704" s="94"/>
      <c r="C704" s="94"/>
      <c r="D704" s="94"/>
      <c r="E704" s="94"/>
      <c r="F704" s="94"/>
      <c r="G704" s="94"/>
      <c r="H704" s="94"/>
      <c r="I704" s="94"/>
      <c r="J704" s="94"/>
      <c r="K704" s="94"/>
    </row>
    <row r="705" spans="2:11">
      <c r="B705" s="94"/>
      <c r="C705" s="94"/>
      <c r="D705" s="94"/>
      <c r="E705" s="94"/>
      <c r="F705" s="94"/>
      <c r="G705" s="94"/>
      <c r="H705" s="94"/>
      <c r="I705" s="94"/>
      <c r="J705" s="94"/>
      <c r="K705" s="94"/>
    </row>
    <row r="706" spans="2:11">
      <c r="B706" s="94"/>
      <c r="C706" s="94"/>
      <c r="D706" s="94"/>
      <c r="E706" s="94"/>
      <c r="F706" s="94"/>
      <c r="G706" s="94"/>
      <c r="H706" s="94"/>
      <c r="I706" s="94"/>
      <c r="J706" s="94"/>
      <c r="K706" s="94"/>
    </row>
    <row r="707" spans="2:11">
      <c r="B707" s="94"/>
      <c r="C707" s="94"/>
      <c r="D707" s="94"/>
      <c r="E707" s="94"/>
      <c r="F707" s="94"/>
      <c r="G707" s="94"/>
      <c r="H707" s="94"/>
      <c r="I707" s="94"/>
      <c r="J707" s="94"/>
      <c r="K707" s="94"/>
    </row>
    <row r="708" spans="2:11">
      <c r="B708" s="94"/>
      <c r="C708" s="94"/>
      <c r="D708" s="94"/>
      <c r="E708" s="94"/>
      <c r="F708" s="94"/>
      <c r="G708" s="94"/>
      <c r="H708" s="94"/>
      <c r="I708" s="94"/>
      <c r="J708" s="94"/>
      <c r="K708" s="94"/>
    </row>
    <row r="709" spans="2:11">
      <c r="B709" s="94"/>
      <c r="C709" s="94"/>
      <c r="D709" s="94"/>
      <c r="E709" s="94"/>
      <c r="F709" s="94"/>
      <c r="G709" s="94"/>
      <c r="H709" s="94"/>
      <c r="I709" s="94"/>
      <c r="J709" s="94"/>
      <c r="K709" s="94"/>
    </row>
    <row r="710" spans="2:11">
      <c r="B710" s="94"/>
      <c r="C710" s="94"/>
      <c r="D710" s="94"/>
      <c r="E710" s="94"/>
      <c r="F710" s="94"/>
      <c r="G710" s="94"/>
      <c r="H710" s="94"/>
      <c r="I710" s="94"/>
      <c r="J710" s="94"/>
      <c r="K710" s="94"/>
    </row>
    <row r="711" spans="2:11">
      <c r="B711" s="94"/>
      <c r="C711" s="94"/>
      <c r="D711" s="94"/>
      <c r="E711" s="94"/>
      <c r="F711" s="94"/>
      <c r="G711" s="94"/>
      <c r="H711" s="94"/>
      <c r="I711" s="94"/>
      <c r="J711" s="94"/>
      <c r="K711" s="94"/>
    </row>
    <row r="712" spans="2:11">
      <c r="B712" s="94"/>
      <c r="C712" s="94"/>
      <c r="D712" s="94"/>
      <c r="E712" s="94"/>
      <c r="F712" s="94"/>
      <c r="G712" s="94"/>
      <c r="H712" s="94"/>
      <c r="I712" s="94"/>
      <c r="J712" s="94"/>
      <c r="K712" s="94"/>
    </row>
    <row r="713" spans="2:11">
      <c r="B713" s="94"/>
      <c r="C713" s="94"/>
      <c r="D713" s="94"/>
      <c r="E713" s="94"/>
      <c r="F713" s="94"/>
      <c r="G713" s="94"/>
      <c r="H713" s="94"/>
      <c r="I713" s="94"/>
      <c r="J713" s="94"/>
      <c r="K713" s="94"/>
    </row>
    <row r="714" spans="2:11">
      <c r="B714" s="94"/>
      <c r="C714" s="94"/>
      <c r="D714" s="94"/>
      <c r="E714" s="94"/>
      <c r="F714" s="94"/>
      <c r="G714" s="94"/>
      <c r="H714" s="94"/>
      <c r="I714" s="94"/>
      <c r="J714" s="94"/>
      <c r="K714" s="94"/>
    </row>
    <row r="715" spans="2:11">
      <c r="B715" s="94"/>
      <c r="C715" s="94"/>
      <c r="D715" s="94"/>
      <c r="E715" s="94"/>
      <c r="F715" s="94"/>
      <c r="G715" s="94"/>
      <c r="H715" s="94"/>
      <c r="I715" s="94"/>
      <c r="J715" s="94"/>
      <c r="K715" s="94"/>
    </row>
    <row r="716" spans="2:11">
      <c r="B716" s="94"/>
      <c r="C716" s="94"/>
      <c r="D716" s="94"/>
      <c r="E716" s="94"/>
      <c r="F716" s="94"/>
      <c r="G716" s="94"/>
      <c r="H716" s="94"/>
      <c r="I716" s="94"/>
      <c r="J716" s="94"/>
      <c r="K716" s="94"/>
    </row>
    <row r="717" spans="2:11">
      <c r="B717" s="94"/>
      <c r="C717" s="94"/>
      <c r="D717" s="94"/>
      <c r="E717" s="94"/>
      <c r="F717" s="94"/>
      <c r="G717" s="94"/>
      <c r="H717" s="94"/>
      <c r="I717" s="94"/>
      <c r="J717" s="94"/>
      <c r="K717" s="94"/>
    </row>
    <row r="718" spans="2:11">
      <c r="B718" s="94"/>
      <c r="C718" s="94"/>
      <c r="D718" s="94"/>
      <c r="E718" s="94"/>
      <c r="F718" s="94"/>
      <c r="G718" s="94"/>
      <c r="H718" s="94"/>
      <c r="I718" s="94"/>
      <c r="J718" s="94"/>
      <c r="K718" s="94"/>
    </row>
    <row r="719" spans="2:11">
      <c r="B719" s="94"/>
      <c r="C719" s="94"/>
      <c r="D719" s="94"/>
      <c r="E719" s="94"/>
      <c r="F719" s="94"/>
      <c r="G719" s="94"/>
      <c r="H719" s="94"/>
      <c r="I719" s="94"/>
      <c r="J719" s="94"/>
      <c r="K719" s="94"/>
    </row>
    <row r="720" spans="2:11">
      <c r="B720" s="94"/>
      <c r="C720" s="94"/>
      <c r="D720" s="94"/>
      <c r="E720" s="94"/>
      <c r="F720" s="94"/>
      <c r="G720" s="94"/>
      <c r="H720" s="94"/>
      <c r="I720" s="94"/>
      <c r="J720" s="94"/>
      <c r="K720" s="94"/>
    </row>
    <row r="721" spans="2:11">
      <c r="B721" s="94"/>
      <c r="C721" s="94"/>
      <c r="D721" s="94"/>
      <c r="E721" s="94"/>
      <c r="F721" s="94"/>
      <c r="G721" s="94"/>
      <c r="H721" s="94"/>
      <c r="I721" s="94"/>
      <c r="J721" s="94"/>
      <c r="K721" s="94"/>
    </row>
    <row r="722" spans="2:11">
      <c r="B722" s="94"/>
      <c r="C722" s="94"/>
      <c r="D722" s="94"/>
      <c r="E722" s="94"/>
      <c r="F722" s="94"/>
      <c r="G722" s="94"/>
      <c r="H722" s="94"/>
      <c r="I722" s="94"/>
      <c r="J722" s="94"/>
      <c r="K722" s="94"/>
    </row>
    <row r="723" spans="2:11">
      <c r="B723" s="94"/>
      <c r="C723" s="94"/>
      <c r="D723" s="94"/>
      <c r="E723" s="94"/>
      <c r="F723" s="94"/>
      <c r="G723" s="94"/>
      <c r="H723" s="94"/>
      <c r="I723" s="94"/>
      <c r="J723" s="94"/>
      <c r="K723" s="94"/>
    </row>
    <row r="724" spans="2:11">
      <c r="B724" s="94"/>
      <c r="C724" s="94"/>
      <c r="D724" s="94"/>
      <c r="E724" s="94"/>
      <c r="F724" s="94"/>
      <c r="G724" s="94"/>
      <c r="H724" s="94"/>
      <c r="I724" s="94"/>
      <c r="J724" s="94"/>
      <c r="K724" s="94"/>
    </row>
    <row r="725" spans="2:11">
      <c r="B725" s="94"/>
      <c r="C725" s="94"/>
      <c r="D725" s="94"/>
      <c r="E725" s="94"/>
      <c r="F725" s="94"/>
      <c r="G725" s="94"/>
      <c r="H725" s="94"/>
      <c r="I725" s="94"/>
      <c r="J725" s="94"/>
      <c r="K725" s="94"/>
    </row>
    <row r="726" spans="2:11">
      <c r="B726" s="94"/>
      <c r="C726" s="94"/>
      <c r="D726" s="94"/>
      <c r="E726" s="94"/>
      <c r="F726" s="94"/>
      <c r="G726" s="94"/>
      <c r="H726" s="94"/>
      <c r="I726" s="94"/>
      <c r="J726" s="94"/>
      <c r="K726" s="94"/>
    </row>
    <row r="727" spans="2:11">
      <c r="B727" s="94"/>
      <c r="C727" s="94"/>
      <c r="D727" s="94"/>
      <c r="E727" s="94"/>
      <c r="F727" s="94"/>
      <c r="G727" s="94"/>
      <c r="H727" s="94"/>
      <c r="I727" s="94"/>
      <c r="J727" s="94"/>
      <c r="K727" s="94"/>
    </row>
    <row r="728" spans="2:11">
      <c r="B728" s="94"/>
      <c r="C728" s="94"/>
      <c r="D728" s="94"/>
      <c r="E728" s="94"/>
      <c r="F728" s="94"/>
      <c r="G728" s="94"/>
      <c r="H728" s="94"/>
      <c r="I728" s="94"/>
      <c r="J728" s="94"/>
      <c r="K728" s="94"/>
    </row>
    <row r="729" spans="2:11">
      <c r="B729" s="94"/>
      <c r="C729" s="94"/>
      <c r="D729" s="94"/>
      <c r="E729" s="94"/>
      <c r="F729" s="94"/>
      <c r="G729" s="94"/>
      <c r="H729" s="94"/>
      <c r="I729" s="94"/>
      <c r="J729" s="94"/>
      <c r="K729" s="94"/>
    </row>
    <row r="730" spans="2:11">
      <c r="B730" s="94"/>
      <c r="C730" s="94"/>
      <c r="D730" s="94"/>
      <c r="E730" s="94"/>
      <c r="F730" s="94"/>
      <c r="G730" s="94"/>
      <c r="H730" s="94"/>
      <c r="I730" s="94"/>
      <c r="J730" s="94"/>
      <c r="K730" s="94"/>
    </row>
    <row r="731" spans="2:11">
      <c r="B731" s="94"/>
      <c r="C731" s="94"/>
      <c r="D731" s="94"/>
      <c r="E731" s="94"/>
      <c r="F731" s="94"/>
      <c r="G731" s="94"/>
      <c r="H731" s="94"/>
      <c r="I731" s="94"/>
      <c r="J731" s="94"/>
      <c r="K731" s="94"/>
    </row>
    <row r="732" spans="2:11">
      <c r="B732" s="94"/>
      <c r="C732" s="94"/>
      <c r="D732" s="94"/>
      <c r="E732" s="94"/>
      <c r="F732" s="94"/>
      <c r="G732" s="94"/>
      <c r="H732" s="94"/>
      <c r="I732" s="94"/>
      <c r="J732" s="94"/>
      <c r="K732" s="94"/>
    </row>
    <row r="733" spans="2:11">
      <c r="B733" s="94"/>
      <c r="C733" s="94"/>
      <c r="D733" s="94"/>
      <c r="E733" s="94"/>
      <c r="F733" s="94"/>
      <c r="G733" s="94"/>
      <c r="H733" s="94"/>
      <c r="I733" s="94"/>
      <c r="J733" s="94"/>
      <c r="K733" s="94"/>
    </row>
    <row r="734" spans="2:11">
      <c r="B734" s="94"/>
      <c r="C734" s="94"/>
      <c r="D734" s="94"/>
      <c r="E734" s="94"/>
      <c r="F734" s="94"/>
      <c r="G734" s="94"/>
      <c r="H734" s="94"/>
      <c r="I734" s="94"/>
      <c r="J734" s="94"/>
      <c r="K734" s="94"/>
    </row>
    <row r="735" spans="2:11">
      <c r="B735" s="94"/>
      <c r="C735" s="94"/>
      <c r="D735" s="94"/>
      <c r="E735" s="94"/>
      <c r="F735" s="94"/>
      <c r="G735" s="94"/>
      <c r="H735" s="94"/>
      <c r="I735" s="94"/>
      <c r="J735" s="94"/>
      <c r="K735" s="94"/>
    </row>
    <row r="736" spans="2:11">
      <c r="B736" s="94"/>
      <c r="C736" s="94"/>
      <c r="D736" s="94"/>
      <c r="E736" s="94"/>
      <c r="F736" s="94"/>
      <c r="G736" s="94"/>
      <c r="H736" s="94"/>
      <c r="I736" s="94"/>
      <c r="J736" s="94"/>
      <c r="K736" s="94"/>
    </row>
    <row r="737" spans="2:11">
      <c r="B737" s="94"/>
      <c r="C737" s="94"/>
      <c r="D737" s="94"/>
      <c r="E737" s="94"/>
      <c r="F737" s="94"/>
      <c r="G737" s="94"/>
      <c r="H737" s="94"/>
      <c r="I737" s="94"/>
      <c r="J737" s="94"/>
      <c r="K737" s="94"/>
    </row>
    <row r="738" spans="2:11">
      <c r="B738" s="94"/>
      <c r="C738" s="94"/>
      <c r="D738" s="94"/>
      <c r="E738" s="94"/>
      <c r="F738" s="94"/>
      <c r="G738" s="94"/>
      <c r="H738" s="94"/>
      <c r="I738" s="94"/>
      <c r="J738" s="94"/>
      <c r="K738" s="94"/>
    </row>
    <row r="739" spans="2:11">
      <c r="B739" s="94"/>
      <c r="C739" s="94"/>
      <c r="D739" s="94"/>
      <c r="E739" s="94"/>
      <c r="F739" s="94"/>
      <c r="G739" s="94"/>
      <c r="H739" s="94"/>
      <c r="I739" s="94"/>
      <c r="J739" s="94"/>
      <c r="K739" s="94"/>
    </row>
    <row r="740" spans="2:11">
      <c r="B740" s="94"/>
      <c r="C740" s="94"/>
      <c r="D740" s="94"/>
      <c r="E740" s="94"/>
      <c r="F740" s="94"/>
      <c r="G740" s="94"/>
      <c r="H740" s="94"/>
      <c r="I740" s="94"/>
      <c r="J740" s="94"/>
      <c r="K740" s="94"/>
    </row>
    <row r="741" spans="2:11">
      <c r="B741" s="94"/>
      <c r="C741" s="94"/>
      <c r="D741" s="94"/>
      <c r="E741" s="94"/>
      <c r="F741" s="94"/>
      <c r="G741" s="94"/>
      <c r="H741" s="94"/>
      <c r="I741" s="94"/>
      <c r="J741" s="94"/>
      <c r="K741" s="94"/>
    </row>
    <row r="742" spans="2:11">
      <c r="B742" s="94"/>
      <c r="C742" s="94"/>
      <c r="D742" s="94"/>
      <c r="E742" s="94"/>
      <c r="F742" s="94"/>
      <c r="G742" s="94"/>
      <c r="H742" s="94"/>
      <c r="I742" s="94"/>
      <c r="J742" s="94"/>
      <c r="K742" s="94"/>
    </row>
    <row r="743" spans="2:11">
      <c r="B743" s="94"/>
      <c r="C743" s="94"/>
      <c r="D743" s="94"/>
      <c r="E743" s="94"/>
      <c r="F743" s="94"/>
      <c r="G743" s="94"/>
      <c r="H743" s="94"/>
      <c r="I743" s="94"/>
      <c r="J743" s="94"/>
      <c r="K743" s="94"/>
    </row>
    <row r="744" spans="2:11">
      <c r="B744" s="94"/>
      <c r="C744" s="94"/>
      <c r="D744" s="94"/>
      <c r="E744" s="94"/>
      <c r="F744" s="94"/>
      <c r="G744" s="94"/>
      <c r="H744" s="94"/>
      <c r="I744" s="94"/>
      <c r="J744" s="94"/>
      <c r="K744" s="94"/>
    </row>
    <row r="745" spans="2:11">
      <c r="B745" s="94"/>
      <c r="C745" s="94"/>
      <c r="D745" s="94"/>
      <c r="E745" s="94"/>
      <c r="F745" s="94"/>
      <c r="G745" s="94"/>
      <c r="H745" s="94"/>
      <c r="I745" s="94"/>
      <c r="J745" s="94"/>
      <c r="K745" s="94"/>
    </row>
    <row r="746" spans="2:11">
      <c r="B746" s="94"/>
      <c r="C746" s="94"/>
      <c r="D746" s="94"/>
      <c r="E746" s="94"/>
      <c r="F746" s="94"/>
      <c r="G746" s="94"/>
      <c r="H746" s="94"/>
      <c r="I746" s="94"/>
      <c r="J746" s="94"/>
      <c r="K746" s="94"/>
    </row>
    <row r="747" spans="2:11">
      <c r="B747" s="94"/>
      <c r="C747" s="94"/>
      <c r="D747" s="94"/>
      <c r="E747" s="94"/>
      <c r="F747" s="94"/>
      <c r="G747" s="94"/>
      <c r="H747" s="94"/>
      <c r="I747" s="94"/>
      <c r="J747" s="94"/>
      <c r="K747" s="94"/>
    </row>
    <row r="748" spans="2:11">
      <c r="B748" s="94"/>
      <c r="C748" s="94"/>
      <c r="D748" s="94"/>
      <c r="E748" s="94"/>
      <c r="F748" s="94"/>
      <c r="G748" s="94"/>
      <c r="H748" s="94"/>
      <c r="I748" s="94"/>
      <c r="J748" s="94"/>
      <c r="K748" s="94"/>
    </row>
    <row r="749" spans="2:11">
      <c r="B749" s="94"/>
      <c r="C749" s="94"/>
      <c r="D749" s="94"/>
      <c r="E749" s="94"/>
      <c r="F749" s="94"/>
      <c r="G749" s="94"/>
      <c r="H749" s="94"/>
      <c r="I749" s="94"/>
      <c r="J749" s="94"/>
      <c r="K749" s="94"/>
    </row>
    <row r="750" spans="2:11">
      <c r="B750" s="94"/>
      <c r="C750" s="94"/>
      <c r="D750" s="94"/>
      <c r="E750" s="94"/>
      <c r="F750" s="94"/>
      <c r="G750" s="94"/>
      <c r="H750" s="94"/>
      <c r="I750" s="94"/>
      <c r="J750" s="94"/>
      <c r="K750" s="94"/>
    </row>
    <row r="751" spans="2:11">
      <c r="B751" s="94"/>
      <c r="C751" s="94"/>
      <c r="D751" s="94"/>
      <c r="E751" s="94"/>
      <c r="F751" s="94"/>
      <c r="G751" s="94"/>
      <c r="H751" s="94"/>
      <c r="I751" s="94"/>
      <c r="J751" s="94"/>
      <c r="K751" s="94"/>
    </row>
    <row r="752" spans="2:11">
      <c r="B752" s="94"/>
      <c r="C752" s="94"/>
      <c r="D752" s="94"/>
      <c r="E752" s="94"/>
      <c r="F752" s="94"/>
      <c r="G752" s="94"/>
      <c r="H752" s="94"/>
      <c r="I752" s="94"/>
      <c r="J752" s="94"/>
      <c r="K752" s="94"/>
    </row>
    <row r="753" spans="2:11">
      <c r="B753" s="94"/>
      <c r="C753" s="94"/>
      <c r="D753" s="94"/>
      <c r="E753" s="94"/>
      <c r="F753" s="94"/>
      <c r="G753" s="94"/>
      <c r="H753" s="94"/>
      <c r="I753" s="94"/>
      <c r="J753" s="94"/>
      <c r="K753" s="94"/>
    </row>
    <row r="754" spans="2:11">
      <c r="B754" s="94"/>
      <c r="C754" s="94"/>
      <c r="D754" s="94"/>
      <c r="E754" s="94"/>
      <c r="F754" s="94"/>
      <c r="G754" s="94"/>
      <c r="H754" s="94"/>
      <c r="I754" s="94"/>
      <c r="J754" s="94"/>
      <c r="K754" s="94"/>
    </row>
    <row r="755" spans="2:11">
      <c r="B755" s="94"/>
      <c r="C755" s="94"/>
      <c r="D755" s="94"/>
      <c r="E755" s="94"/>
      <c r="F755" s="94"/>
      <c r="G755" s="94"/>
      <c r="H755" s="94"/>
      <c r="I755" s="94"/>
      <c r="J755" s="94"/>
      <c r="K755" s="94"/>
    </row>
    <row r="756" spans="2:11">
      <c r="B756" s="94"/>
      <c r="C756" s="94"/>
      <c r="D756" s="94"/>
      <c r="E756" s="94"/>
      <c r="F756" s="94"/>
      <c r="G756" s="94"/>
      <c r="H756" s="94"/>
      <c r="I756" s="94"/>
      <c r="J756" s="94"/>
      <c r="K756" s="94"/>
    </row>
    <row r="757" spans="2:11">
      <c r="B757" s="94"/>
      <c r="C757" s="94"/>
      <c r="D757" s="94"/>
      <c r="E757" s="94"/>
      <c r="F757" s="94"/>
      <c r="G757" s="94"/>
      <c r="H757" s="94"/>
      <c r="I757" s="94"/>
      <c r="J757" s="94"/>
      <c r="K757" s="94"/>
    </row>
    <row r="758" spans="2:11">
      <c r="B758" s="94"/>
      <c r="C758" s="94"/>
      <c r="D758" s="94"/>
      <c r="E758" s="94"/>
      <c r="F758" s="94"/>
      <c r="G758" s="94"/>
      <c r="H758" s="94"/>
      <c r="I758" s="94"/>
      <c r="J758" s="94"/>
      <c r="K758" s="94"/>
    </row>
    <row r="759" spans="2:11">
      <c r="B759" s="94"/>
      <c r="C759" s="94"/>
      <c r="D759" s="94"/>
      <c r="E759" s="94"/>
      <c r="F759" s="94"/>
      <c r="G759" s="94"/>
      <c r="H759" s="94"/>
      <c r="I759" s="94"/>
      <c r="J759" s="94"/>
      <c r="K759" s="94"/>
    </row>
    <row r="760" spans="2:11">
      <c r="B760" s="94"/>
      <c r="C760" s="94"/>
      <c r="D760" s="94"/>
      <c r="E760" s="94"/>
      <c r="F760" s="94"/>
      <c r="G760" s="94"/>
      <c r="H760" s="94"/>
      <c r="I760" s="94"/>
      <c r="J760" s="94"/>
      <c r="K760" s="94"/>
    </row>
    <row r="761" spans="2:11">
      <c r="B761" s="94"/>
      <c r="C761" s="94"/>
      <c r="D761" s="94"/>
      <c r="E761" s="94"/>
      <c r="F761" s="94"/>
      <c r="G761" s="94"/>
      <c r="H761" s="94"/>
      <c r="I761" s="94"/>
      <c r="J761" s="94"/>
      <c r="K761" s="94"/>
    </row>
    <row r="762" spans="2:11">
      <c r="B762" s="94"/>
      <c r="C762" s="94"/>
      <c r="D762" s="94"/>
      <c r="E762" s="94"/>
      <c r="F762" s="94"/>
      <c r="G762" s="94"/>
      <c r="H762" s="94"/>
      <c r="I762" s="94"/>
      <c r="J762" s="94"/>
      <c r="K762" s="94"/>
    </row>
    <row r="763" spans="2:11">
      <c r="B763" s="94"/>
      <c r="C763" s="94"/>
      <c r="D763" s="94"/>
      <c r="E763" s="94"/>
      <c r="F763" s="94"/>
      <c r="G763" s="94"/>
      <c r="H763" s="94"/>
      <c r="I763" s="94"/>
      <c r="J763" s="94"/>
      <c r="K763" s="94"/>
    </row>
    <row r="764" spans="2:11">
      <c r="B764" s="94"/>
      <c r="C764" s="94"/>
      <c r="D764" s="94"/>
      <c r="E764" s="94"/>
      <c r="F764" s="94"/>
      <c r="G764" s="94"/>
      <c r="H764" s="94"/>
      <c r="I764" s="94"/>
      <c r="J764" s="94"/>
      <c r="K764" s="94"/>
    </row>
    <row r="765" spans="2:11">
      <c r="B765" s="94"/>
      <c r="C765" s="94"/>
      <c r="D765" s="94"/>
      <c r="E765" s="94"/>
      <c r="F765" s="94"/>
      <c r="G765" s="94"/>
      <c r="H765" s="94"/>
      <c r="I765" s="94"/>
      <c r="J765" s="94"/>
      <c r="K765" s="94"/>
    </row>
    <row r="766" spans="2:11"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2:11"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2:11"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2:11"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2:11">
      <c r="B770" s="94"/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2:11"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2:11">
      <c r="B772" s="94"/>
      <c r="C772" s="94"/>
      <c r="D772" s="94"/>
      <c r="E772" s="94"/>
      <c r="F772" s="94"/>
      <c r="G772" s="94"/>
      <c r="H772" s="94"/>
      <c r="I772" s="94"/>
      <c r="J772" s="94"/>
      <c r="K772" s="94"/>
    </row>
    <row r="773" spans="2:11">
      <c r="B773" s="94"/>
      <c r="C773" s="94"/>
      <c r="D773" s="94"/>
      <c r="E773" s="94"/>
      <c r="F773" s="94"/>
      <c r="G773" s="94"/>
      <c r="H773" s="94"/>
      <c r="I773" s="94"/>
      <c r="J773" s="94"/>
      <c r="K773" s="94"/>
    </row>
    <row r="774" spans="2:11">
      <c r="B774" s="94"/>
      <c r="C774" s="94"/>
      <c r="D774" s="94"/>
      <c r="E774" s="94"/>
      <c r="F774" s="94"/>
      <c r="G774" s="94"/>
      <c r="H774" s="94"/>
      <c r="I774" s="94"/>
      <c r="J774" s="94"/>
      <c r="K774" s="94"/>
    </row>
    <row r="775" spans="2:11">
      <c r="B775" s="94"/>
      <c r="C775" s="94"/>
      <c r="D775" s="94"/>
      <c r="E775" s="94"/>
      <c r="F775" s="94"/>
      <c r="G775" s="94"/>
      <c r="H775" s="94"/>
      <c r="I775" s="94"/>
      <c r="J775" s="94"/>
      <c r="K775" s="94"/>
    </row>
    <row r="776" spans="2:11">
      <c r="B776" s="94"/>
      <c r="C776" s="94"/>
      <c r="D776" s="94"/>
      <c r="E776" s="94"/>
      <c r="F776" s="94"/>
      <c r="G776" s="94"/>
      <c r="H776" s="94"/>
      <c r="I776" s="94"/>
      <c r="J776" s="94"/>
      <c r="K776" s="94"/>
    </row>
    <row r="777" spans="2:11">
      <c r="B777" s="94"/>
      <c r="C777" s="94"/>
      <c r="D777" s="94"/>
      <c r="E777" s="94"/>
      <c r="F777" s="94"/>
      <c r="G777" s="94"/>
      <c r="H777" s="94"/>
      <c r="I777" s="94"/>
      <c r="J777" s="94"/>
      <c r="K777" s="94"/>
    </row>
    <row r="778" spans="2:11">
      <c r="B778" s="94"/>
      <c r="C778" s="94"/>
      <c r="D778" s="94"/>
      <c r="E778" s="94"/>
      <c r="F778" s="94"/>
      <c r="G778" s="94"/>
      <c r="H778" s="94"/>
      <c r="I778" s="94"/>
      <c r="J778" s="94"/>
      <c r="K778" s="94"/>
    </row>
    <row r="779" spans="2:11">
      <c r="B779" s="94"/>
      <c r="C779" s="94"/>
      <c r="D779" s="94"/>
      <c r="E779" s="94"/>
      <c r="F779" s="94"/>
      <c r="G779" s="94"/>
      <c r="H779" s="94"/>
      <c r="I779" s="94"/>
      <c r="J779" s="94"/>
      <c r="K779" s="94"/>
    </row>
    <row r="780" spans="2:11"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2:11"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2:11">
      <c r="B782" s="94"/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2:11">
      <c r="B783" s="94"/>
      <c r="C783" s="94"/>
      <c r="D783" s="94"/>
      <c r="E783" s="94"/>
      <c r="F783" s="94"/>
      <c r="G783" s="94"/>
      <c r="H783" s="94"/>
      <c r="I783" s="94"/>
      <c r="J783" s="94"/>
      <c r="K783" s="94"/>
    </row>
    <row r="784" spans="2:11">
      <c r="B784" s="94"/>
      <c r="C784" s="94"/>
      <c r="D784" s="94"/>
      <c r="E784" s="94"/>
      <c r="F784" s="94"/>
      <c r="G784" s="94"/>
      <c r="H784" s="94"/>
      <c r="I784" s="94"/>
      <c r="J784" s="94"/>
      <c r="K784" s="94"/>
    </row>
    <row r="785" spans="2:11">
      <c r="B785" s="94"/>
      <c r="C785" s="94"/>
      <c r="D785" s="94"/>
      <c r="E785" s="94"/>
      <c r="F785" s="94"/>
      <c r="G785" s="94"/>
      <c r="H785" s="94"/>
      <c r="I785" s="94"/>
      <c r="J785" s="94"/>
      <c r="K785" s="94"/>
    </row>
    <row r="786" spans="2:11">
      <c r="B786" s="94"/>
      <c r="C786" s="94"/>
      <c r="D786" s="94"/>
      <c r="E786" s="94"/>
      <c r="F786" s="94"/>
      <c r="G786" s="94"/>
      <c r="H786" s="94"/>
      <c r="I786" s="94"/>
      <c r="J786" s="94"/>
      <c r="K786" s="94"/>
    </row>
    <row r="787" spans="2:11">
      <c r="B787" s="94"/>
      <c r="C787" s="94"/>
      <c r="D787" s="94"/>
      <c r="E787" s="94"/>
      <c r="F787" s="94"/>
      <c r="G787" s="94"/>
      <c r="H787" s="94"/>
      <c r="I787" s="94"/>
      <c r="J787" s="94"/>
      <c r="K787" s="94"/>
    </row>
    <row r="788" spans="2:11">
      <c r="B788" s="94"/>
      <c r="C788" s="94"/>
      <c r="D788" s="94"/>
      <c r="E788" s="94"/>
      <c r="F788" s="94"/>
      <c r="G788" s="94"/>
      <c r="H788" s="94"/>
      <c r="I788" s="94"/>
      <c r="J788" s="94"/>
      <c r="K788" s="94"/>
    </row>
    <row r="789" spans="2:11">
      <c r="B789" s="94"/>
      <c r="C789" s="94"/>
      <c r="D789" s="94"/>
      <c r="E789" s="94"/>
      <c r="F789" s="94"/>
      <c r="G789" s="94"/>
      <c r="H789" s="94"/>
      <c r="I789" s="94"/>
      <c r="J789" s="94"/>
      <c r="K789" s="94"/>
    </row>
    <row r="790" spans="2:11">
      <c r="B790" s="94"/>
      <c r="C790" s="94"/>
      <c r="D790" s="94"/>
      <c r="E790" s="94"/>
      <c r="F790" s="94"/>
      <c r="G790" s="94"/>
      <c r="H790" s="94"/>
      <c r="I790" s="94"/>
      <c r="J790" s="94"/>
      <c r="K790" s="94"/>
    </row>
    <row r="791" spans="2:11">
      <c r="B791" s="94"/>
      <c r="C791" s="94"/>
      <c r="D791" s="94"/>
      <c r="E791" s="94"/>
      <c r="F791" s="94"/>
      <c r="G791" s="94"/>
      <c r="H791" s="94"/>
      <c r="I791" s="94"/>
      <c r="J791" s="94"/>
      <c r="K791" s="94"/>
    </row>
    <row r="792" spans="2:11">
      <c r="B792" s="94"/>
      <c r="C792" s="94"/>
      <c r="D792" s="94"/>
      <c r="E792" s="94"/>
      <c r="F792" s="94"/>
      <c r="G792" s="94"/>
      <c r="H792" s="94"/>
      <c r="I792" s="94"/>
      <c r="J792" s="94"/>
      <c r="K792" s="94"/>
    </row>
    <row r="793" spans="2:11">
      <c r="B793" s="94"/>
      <c r="C793" s="94"/>
      <c r="D793" s="94"/>
      <c r="E793" s="94"/>
      <c r="F793" s="94"/>
      <c r="G793" s="94"/>
      <c r="H793" s="94"/>
      <c r="I793" s="94"/>
      <c r="J793" s="94"/>
      <c r="K793" s="94"/>
    </row>
    <row r="794" spans="2:11">
      <c r="B794" s="94"/>
      <c r="C794" s="94"/>
      <c r="D794" s="94"/>
      <c r="E794" s="94"/>
      <c r="F794" s="94"/>
      <c r="G794" s="94"/>
      <c r="H794" s="94"/>
      <c r="I794" s="94"/>
      <c r="J794" s="94"/>
      <c r="K794" s="94"/>
    </row>
    <row r="795" spans="2:11">
      <c r="B795" s="94"/>
      <c r="C795" s="94"/>
      <c r="D795" s="94"/>
      <c r="E795" s="94"/>
      <c r="F795" s="94"/>
      <c r="G795" s="94"/>
      <c r="H795" s="94"/>
      <c r="I795" s="94"/>
      <c r="J795" s="94"/>
      <c r="K795" s="94"/>
    </row>
    <row r="796" spans="2:11">
      <c r="B796" s="94"/>
      <c r="C796" s="94"/>
      <c r="D796" s="94"/>
      <c r="E796" s="94"/>
      <c r="F796" s="94"/>
      <c r="G796" s="94"/>
      <c r="H796" s="94"/>
      <c r="I796" s="94"/>
      <c r="J796" s="94"/>
      <c r="K796" s="94"/>
    </row>
    <row r="797" spans="2:11">
      <c r="B797" s="94"/>
      <c r="C797" s="94"/>
      <c r="D797" s="94"/>
      <c r="E797" s="94"/>
      <c r="F797" s="94"/>
      <c r="G797" s="94"/>
      <c r="H797" s="94"/>
      <c r="I797" s="94"/>
      <c r="J797" s="94"/>
      <c r="K797" s="94"/>
    </row>
    <row r="798" spans="2:11">
      <c r="B798" s="94"/>
      <c r="C798" s="94"/>
      <c r="D798" s="94"/>
      <c r="E798" s="94"/>
      <c r="F798" s="94"/>
      <c r="G798" s="94"/>
      <c r="H798" s="94"/>
      <c r="I798" s="94"/>
      <c r="J798" s="94"/>
      <c r="K798" s="94"/>
    </row>
    <row r="799" spans="2:11">
      <c r="B799" s="94"/>
      <c r="C799" s="94"/>
      <c r="D799" s="94"/>
      <c r="E799" s="94"/>
      <c r="F799" s="94"/>
      <c r="G799" s="94"/>
      <c r="H799" s="94"/>
      <c r="I799" s="94"/>
      <c r="J799" s="94"/>
      <c r="K799" s="94"/>
    </row>
    <row r="800" spans="2:11">
      <c r="B800" s="94"/>
      <c r="C800" s="94"/>
      <c r="D800" s="94"/>
      <c r="E800" s="94"/>
      <c r="F800" s="94"/>
      <c r="G800" s="94"/>
      <c r="H800" s="94"/>
      <c r="I800" s="94"/>
      <c r="J800" s="94"/>
      <c r="K800" s="94"/>
    </row>
    <row r="801" spans="2:11">
      <c r="B801" s="94"/>
      <c r="C801" s="94"/>
      <c r="D801" s="94"/>
      <c r="E801" s="94"/>
      <c r="F801" s="94"/>
      <c r="G801" s="94"/>
      <c r="H801" s="94"/>
      <c r="I801" s="94"/>
      <c r="J801" s="94"/>
      <c r="K801" s="94"/>
    </row>
    <row r="802" spans="2:11">
      <c r="B802" s="94"/>
      <c r="C802" s="94"/>
      <c r="D802" s="94"/>
      <c r="E802" s="94"/>
      <c r="F802" s="94"/>
      <c r="G802" s="94"/>
      <c r="H802" s="94"/>
      <c r="I802" s="94"/>
      <c r="J802" s="94"/>
      <c r="K802" s="94"/>
    </row>
    <row r="803" spans="2:11">
      <c r="B803" s="94"/>
      <c r="C803" s="94"/>
      <c r="D803" s="94"/>
      <c r="E803" s="94"/>
      <c r="F803" s="94"/>
      <c r="G803" s="94"/>
      <c r="H803" s="94"/>
      <c r="I803" s="94"/>
      <c r="J803" s="94"/>
      <c r="K803" s="94"/>
    </row>
    <row r="804" spans="2:11">
      <c r="B804" s="94"/>
      <c r="C804" s="94"/>
      <c r="D804" s="94"/>
      <c r="E804" s="94"/>
      <c r="F804" s="94"/>
      <c r="G804" s="94"/>
      <c r="H804" s="94"/>
      <c r="I804" s="94"/>
      <c r="J804" s="94"/>
      <c r="K804" s="94"/>
    </row>
    <row r="805" spans="2:11">
      <c r="B805" s="94"/>
      <c r="C805" s="94"/>
      <c r="D805" s="94"/>
      <c r="E805" s="94"/>
      <c r="F805" s="94"/>
      <c r="G805" s="94"/>
      <c r="H805" s="94"/>
      <c r="I805" s="94"/>
      <c r="J805" s="94"/>
      <c r="K805" s="94"/>
    </row>
    <row r="806" spans="2:11">
      <c r="B806" s="94"/>
      <c r="C806" s="94"/>
      <c r="D806" s="94"/>
      <c r="E806" s="94"/>
      <c r="F806" s="94"/>
      <c r="G806" s="94"/>
      <c r="H806" s="94"/>
      <c r="I806" s="94"/>
      <c r="J806" s="94"/>
      <c r="K806" s="94"/>
    </row>
    <row r="807" spans="2:11">
      <c r="B807" s="94"/>
      <c r="C807" s="94"/>
      <c r="D807" s="94"/>
      <c r="E807" s="94"/>
      <c r="F807" s="94"/>
      <c r="G807" s="94"/>
      <c r="H807" s="94"/>
      <c r="I807" s="94"/>
      <c r="J807" s="94"/>
      <c r="K807" s="94"/>
    </row>
    <row r="808" spans="2:11">
      <c r="B808" s="94"/>
      <c r="C808" s="94"/>
      <c r="D808" s="94"/>
      <c r="E808" s="94"/>
      <c r="F808" s="94"/>
      <c r="G808" s="94"/>
      <c r="H808" s="94"/>
      <c r="I808" s="94"/>
      <c r="J808" s="94"/>
      <c r="K808" s="94"/>
    </row>
    <row r="809" spans="2:11">
      <c r="B809" s="94"/>
      <c r="C809" s="94"/>
      <c r="D809" s="94"/>
      <c r="E809" s="94"/>
      <c r="F809" s="94"/>
      <c r="G809" s="94"/>
      <c r="H809" s="94"/>
      <c r="I809" s="94"/>
      <c r="J809" s="94"/>
      <c r="K809" s="94"/>
    </row>
    <row r="810" spans="2:11">
      <c r="B810" s="94"/>
      <c r="C810" s="94"/>
      <c r="D810" s="94"/>
      <c r="E810" s="94"/>
      <c r="F810" s="94"/>
      <c r="G810" s="94"/>
      <c r="H810" s="94"/>
      <c r="I810" s="94"/>
      <c r="J810" s="94"/>
      <c r="K810" s="94"/>
    </row>
    <row r="811" spans="2:11">
      <c r="B811" s="94"/>
      <c r="C811" s="94"/>
      <c r="D811" s="94"/>
      <c r="E811" s="94"/>
      <c r="F811" s="94"/>
      <c r="G811" s="94"/>
      <c r="H811" s="94"/>
      <c r="I811" s="94"/>
      <c r="J811" s="94"/>
      <c r="K811" s="94"/>
    </row>
    <row r="812" spans="2:11">
      <c r="B812" s="94"/>
      <c r="C812" s="94"/>
      <c r="D812" s="94"/>
      <c r="E812" s="94"/>
      <c r="F812" s="94"/>
      <c r="G812" s="94"/>
      <c r="H812" s="94"/>
      <c r="I812" s="94"/>
      <c r="J812" s="94"/>
      <c r="K812" s="94"/>
    </row>
    <row r="813" spans="2:11">
      <c r="B813" s="94"/>
      <c r="C813" s="94"/>
      <c r="D813" s="94"/>
      <c r="E813" s="94"/>
      <c r="F813" s="94"/>
      <c r="G813" s="94"/>
      <c r="H813" s="94"/>
      <c r="I813" s="94"/>
      <c r="J813" s="94"/>
      <c r="K813" s="94"/>
    </row>
    <row r="814" spans="2:11">
      <c r="B814" s="94"/>
      <c r="C814" s="94"/>
      <c r="D814" s="94"/>
      <c r="E814" s="94"/>
      <c r="F814" s="94"/>
      <c r="G814" s="94"/>
      <c r="H814" s="94"/>
      <c r="I814" s="94"/>
      <c r="J814" s="94"/>
      <c r="K814" s="94"/>
    </row>
    <row r="815" spans="2:11">
      <c r="B815" s="94"/>
      <c r="C815" s="94"/>
      <c r="D815" s="94"/>
      <c r="E815" s="94"/>
      <c r="F815" s="94"/>
      <c r="G815" s="94"/>
      <c r="H815" s="94"/>
      <c r="I815" s="94"/>
      <c r="J815" s="94"/>
      <c r="K815" s="94"/>
    </row>
    <row r="816" spans="2:11">
      <c r="B816" s="94"/>
      <c r="C816" s="94"/>
      <c r="D816" s="94"/>
      <c r="E816" s="94"/>
      <c r="F816" s="94"/>
      <c r="G816" s="94"/>
      <c r="H816" s="94"/>
      <c r="I816" s="94"/>
      <c r="J816" s="94"/>
      <c r="K816" s="94"/>
    </row>
    <row r="817" spans="2:11">
      <c r="B817" s="94"/>
      <c r="C817" s="94"/>
      <c r="D817" s="94"/>
      <c r="E817" s="94"/>
      <c r="F817" s="94"/>
      <c r="G817" s="94"/>
      <c r="H817" s="94"/>
      <c r="I817" s="94"/>
      <c r="J817" s="94"/>
      <c r="K817" s="94"/>
    </row>
    <row r="818" spans="2:11">
      <c r="B818" s="94"/>
      <c r="C818" s="94"/>
      <c r="D818" s="94"/>
      <c r="E818" s="94"/>
      <c r="F818" s="94"/>
      <c r="G818" s="94"/>
      <c r="H818" s="94"/>
      <c r="I818" s="94"/>
      <c r="J818" s="94"/>
      <c r="K818" s="94"/>
    </row>
    <row r="819" spans="2:11">
      <c r="B819" s="94"/>
      <c r="C819" s="94"/>
      <c r="D819" s="94"/>
      <c r="E819" s="94"/>
      <c r="F819" s="94"/>
      <c r="G819" s="94"/>
      <c r="H819" s="94"/>
      <c r="I819" s="94"/>
      <c r="J819" s="94"/>
      <c r="K819" s="94"/>
    </row>
    <row r="820" spans="2:11">
      <c r="B820" s="94"/>
      <c r="C820" s="94"/>
      <c r="D820" s="94"/>
      <c r="E820" s="94"/>
      <c r="F820" s="94"/>
      <c r="G820" s="94"/>
      <c r="H820" s="94"/>
      <c r="I820" s="94"/>
      <c r="J820" s="94"/>
      <c r="K820" s="94"/>
    </row>
    <row r="821" spans="2:11">
      <c r="B821" s="94"/>
      <c r="C821" s="94"/>
      <c r="D821" s="94"/>
      <c r="E821" s="94"/>
      <c r="F821" s="94"/>
      <c r="G821" s="94"/>
      <c r="H821" s="94"/>
      <c r="I821" s="94"/>
      <c r="J821" s="94"/>
      <c r="K821" s="94"/>
    </row>
    <row r="822" spans="2:11">
      <c r="B822" s="94"/>
      <c r="C822" s="94"/>
      <c r="D822" s="94"/>
      <c r="E822" s="94"/>
      <c r="F822" s="94"/>
      <c r="G822" s="94"/>
      <c r="H822" s="94"/>
      <c r="I822" s="94"/>
      <c r="J822" s="94"/>
      <c r="K822" s="94"/>
    </row>
    <row r="823" spans="2:11">
      <c r="B823" s="94"/>
      <c r="C823" s="94"/>
      <c r="D823" s="94"/>
      <c r="E823" s="94"/>
      <c r="F823" s="94"/>
      <c r="G823" s="94"/>
      <c r="H823" s="94"/>
      <c r="I823" s="94"/>
      <c r="J823" s="94"/>
      <c r="K823" s="94"/>
    </row>
    <row r="824" spans="2:11">
      <c r="B824" s="94"/>
      <c r="C824" s="94"/>
      <c r="D824" s="94"/>
      <c r="E824" s="94"/>
      <c r="F824" s="94"/>
      <c r="G824" s="94"/>
      <c r="H824" s="94"/>
      <c r="I824" s="94"/>
      <c r="J824" s="94"/>
      <c r="K824" s="94"/>
    </row>
    <row r="825" spans="2:11">
      <c r="B825" s="94"/>
      <c r="C825" s="94"/>
      <c r="D825" s="94"/>
      <c r="E825" s="94"/>
      <c r="F825" s="94"/>
      <c r="G825" s="94"/>
      <c r="H825" s="94"/>
      <c r="I825" s="94"/>
      <c r="J825" s="94"/>
      <c r="K825" s="94"/>
    </row>
    <row r="826" spans="2:11">
      <c r="B826" s="94"/>
      <c r="C826" s="94"/>
      <c r="D826" s="94"/>
      <c r="E826" s="94"/>
      <c r="F826" s="94"/>
      <c r="G826" s="94"/>
      <c r="H826" s="94"/>
      <c r="I826" s="94"/>
      <c r="J826" s="94"/>
      <c r="K826" s="94"/>
    </row>
    <row r="827" spans="2:11">
      <c r="B827" s="94"/>
      <c r="C827" s="94"/>
      <c r="D827" s="94"/>
      <c r="E827" s="94"/>
      <c r="F827" s="94"/>
      <c r="G827" s="94"/>
      <c r="H827" s="94"/>
      <c r="I827" s="94"/>
      <c r="J827" s="94"/>
      <c r="K827" s="94"/>
    </row>
    <row r="828" spans="2:11">
      <c r="B828" s="94"/>
      <c r="C828" s="94"/>
      <c r="D828" s="94"/>
      <c r="E828" s="94"/>
      <c r="F828" s="94"/>
      <c r="G828" s="94"/>
      <c r="H828" s="94"/>
      <c r="I828" s="94"/>
      <c r="J828" s="94"/>
      <c r="K828" s="94"/>
    </row>
    <row r="829" spans="2:11">
      <c r="B829" s="94"/>
      <c r="C829" s="94"/>
      <c r="D829" s="94"/>
      <c r="E829" s="94"/>
      <c r="F829" s="94"/>
      <c r="G829" s="94"/>
      <c r="H829" s="94"/>
      <c r="I829" s="94"/>
      <c r="J829" s="94"/>
      <c r="K829" s="94"/>
    </row>
    <row r="830" spans="2:11">
      <c r="B830" s="94"/>
      <c r="C830" s="94"/>
      <c r="D830" s="94"/>
      <c r="E830" s="94"/>
      <c r="F830" s="94"/>
      <c r="G830" s="94"/>
      <c r="H830" s="94"/>
      <c r="I830" s="94"/>
      <c r="J830" s="94"/>
      <c r="K830" s="94"/>
    </row>
    <row r="831" spans="2:11">
      <c r="B831" s="94"/>
      <c r="C831" s="94"/>
      <c r="D831" s="94"/>
      <c r="E831" s="94"/>
      <c r="F831" s="94"/>
      <c r="G831" s="94"/>
      <c r="H831" s="94"/>
      <c r="I831" s="94"/>
      <c r="J831" s="94"/>
      <c r="K831" s="94"/>
    </row>
    <row r="832" spans="2:11">
      <c r="B832" s="94"/>
      <c r="C832" s="94"/>
      <c r="D832" s="94"/>
      <c r="E832" s="94"/>
      <c r="F832" s="94"/>
      <c r="G832" s="94"/>
      <c r="H832" s="94"/>
      <c r="I832" s="94"/>
      <c r="J832" s="94"/>
      <c r="K832" s="94"/>
    </row>
    <row r="833" spans="2:11">
      <c r="B833" s="94"/>
      <c r="C833" s="94"/>
      <c r="D833" s="94"/>
      <c r="E833" s="94"/>
      <c r="F833" s="94"/>
      <c r="G833" s="94"/>
      <c r="H833" s="94"/>
      <c r="I833" s="94"/>
      <c r="J833" s="94"/>
      <c r="K833" s="94"/>
    </row>
    <row r="834" spans="2:11">
      <c r="B834" s="94"/>
      <c r="C834" s="94"/>
      <c r="D834" s="94"/>
      <c r="E834" s="94"/>
      <c r="F834" s="94"/>
      <c r="G834" s="94"/>
      <c r="H834" s="94"/>
      <c r="I834" s="94"/>
      <c r="J834" s="94"/>
      <c r="K834" s="94"/>
    </row>
    <row r="835" spans="2:11">
      <c r="B835" s="94"/>
      <c r="C835" s="94"/>
      <c r="D835" s="94"/>
      <c r="E835" s="94"/>
      <c r="F835" s="94"/>
      <c r="G835" s="94"/>
      <c r="H835" s="94"/>
      <c r="I835" s="94"/>
      <c r="J835" s="94"/>
      <c r="K835" s="94"/>
    </row>
    <row r="836" spans="2:11">
      <c r="B836" s="94"/>
      <c r="C836" s="94"/>
      <c r="D836" s="94"/>
      <c r="E836" s="94"/>
      <c r="F836" s="94"/>
      <c r="G836" s="94"/>
      <c r="H836" s="94"/>
      <c r="I836" s="94"/>
      <c r="J836" s="94"/>
      <c r="K836" s="94"/>
    </row>
    <row r="837" spans="2:11">
      <c r="B837" s="94"/>
      <c r="C837" s="94"/>
      <c r="D837" s="94"/>
      <c r="E837" s="94"/>
      <c r="F837" s="94"/>
      <c r="G837" s="94"/>
      <c r="H837" s="94"/>
      <c r="I837" s="94"/>
      <c r="J837" s="94"/>
      <c r="K837" s="94"/>
    </row>
    <row r="838" spans="2:11">
      <c r="B838" s="94"/>
      <c r="C838" s="94"/>
      <c r="D838" s="94"/>
      <c r="E838" s="94"/>
      <c r="F838" s="94"/>
      <c r="G838" s="94"/>
      <c r="H838" s="94"/>
      <c r="I838" s="94"/>
      <c r="J838" s="94"/>
      <c r="K838" s="94"/>
    </row>
    <row r="839" spans="2:11">
      <c r="B839" s="94"/>
      <c r="C839" s="94"/>
      <c r="D839" s="94"/>
      <c r="E839" s="94"/>
      <c r="F839" s="94"/>
      <c r="G839" s="94"/>
      <c r="H839" s="94"/>
      <c r="I839" s="94"/>
      <c r="J839" s="94"/>
      <c r="K839" s="94"/>
    </row>
    <row r="840" spans="2:11">
      <c r="B840" s="94"/>
      <c r="C840" s="94"/>
      <c r="D840" s="94"/>
      <c r="E840" s="94"/>
      <c r="F840" s="94"/>
      <c r="G840" s="94"/>
      <c r="H840" s="94"/>
      <c r="I840" s="94"/>
      <c r="J840" s="94"/>
      <c r="K840" s="94"/>
    </row>
    <row r="841" spans="2:11">
      <c r="B841" s="94"/>
      <c r="C841" s="94"/>
      <c r="D841" s="94"/>
      <c r="E841" s="94"/>
      <c r="F841" s="94"/>
      <c r="G841" s="94"/>
      <c r="H841" s="94"/>
      <c r="I841" s="94"/>
      <c r="J841" s="94"/>
      <c r="K841" s="94"/>
    </row>
    <row r="842" spans="2:11">
      <c r="B842" s="94"/>
      <c r="C842" s="94"/>
      <c r="D842" s="94"/>
      <c r="E842" s="94"/>
      <c r="F842" s="94"/>
      <c r="G842" s="94"/>
      <c r="H842" s="94"/>
      <c r="I842" s="94"/>
      <c r="J842" s="94"/>
      <c r="K842" s="94"/>
    </row>
    <row r="843" spans="2:11">
      <c r="B843" s="94"/>
      <c r="C843" s="94"/>
      <c r="D843" s="94"/>
      <c r="E843" s="94"/>
      <c r="F843" s="94"/>
      <c r="G843" s="94"/>
      <c r="H843" s="94"/>
      <c r="I843" s="94"/>
      <c r="J843" s="94"/>
      <c r="K843" s="94"/>
    </row>
    <row r="844" spans="2:11">
      <c r="B844" s="94"/>
      <c r="C844" s="94"/>
      <c r="D844" s="94"/>
      <c r="E844" s="94"/>
      <c r="F844" s="94"/>
      <c r="G844" s="94"/>
      <c r="H844" s="94"/>
      <c r="I844" s="94"/>
      <c r="J844" s="94"/>
      <c r="K844" s="94"/>
    </row>
    <row r="845" spans="2:11">
      <c r="B845" s="94"/>
      <c r="C845" s="94"/>
      <c r="D845" s="94"/>
      <c r="E845" s="94"/>
      <c r="F845" s="94"/>
      <c r="G845" s="94"/>
      <c r="H845" s="94"/>
      <c r="I845" s="94"/>
      <c r="J845" s="94"/>
      <c r="K845" s="94"/>
    </row>
    <row r="846" spans="2:11">
      <c r="B846" s="94"/>
      <c r="C846" s="94"/>
      <c r="D846" s="94"/>
      <c r="E846" s="94"/>
      <c r="F846" s="94"/>
      <c r="G846" s="94"/>
      <c r="H846" s="94"/>
      <c r="I846" s="94"/>
      <c r="J846" s="94"/>
      <c r="K846" s="94"/>
    </row>
    <row r="847" spans="2:11">
      <c r="B847" s="94"/>
      <c r="C847" s="94"/>
      <c r="D847" s="94"/>
      <c r="E847" s="94"/>
      <c r="F847" s="94"/>
      <c r="G847" s="94"/>
      <c r="H847" s="94"/>
      <c r="I847" s="94"/>
      <c r="J847" s="94"/>
      <c r="K847" s="94"/>
    </row>
    <row r="848" spans="2:11">
      <c r="B848" s="94"/>
      <c r="C848" s="94"/>
      <c r="D848" s="94"/>
      <c r="E848" s="94"/>
      <c r="F848" s="94"/>
      <c r="G848" s="94"/>
      <c r="H848" s="94"/>
      <c r="I848" s="94"/>
      <c r="J848" s="94"/>
      <c r="K848" s="94"/>
    </row>
    <row r="849" spans="2:11">
      <c r="B849" s="94"/>
      <c r="C849" s="94"/>
      <c r="D849" s="94"/>
      <c r="E849" s="94"/>
      <c r="F849" s="94"/>
      <c r="G849" s="94"/>
      <c r="H849" s="94"/>
      <c r="I849" s="94"/>
      <c r="J849" s="94"/>
      <c r="K849" s="94"/>
    </row>
    <row r="850" spans="2:11">
      <c r="B850" s="94"/>
      <c r="C850" s="94"/>
      <c r="D850" s="94"/>
      <c r="E850" s="94"/>
      <c r="F850" s="94"/>
      <c r="G850" s="94"/>
      <c r="H850" s="94"/>
      <c r="I850" s="94"/>
      <c r="J850" s="94"/>
      <c r="K850" s="94"/>
    </row>
    <row r="851" spans="2:11">
      <c r="B851" s="94"/>
      <c r="C851" s="94"/>
      <c r="D851" s="94"/>
      <c r="E851" s="94"/>
      <c r="F851" s="94"/>
      <c r="G851" s="94"/>
      <c r="H851" s="94"/>
      <c r="I851" s="94"/>
      <c r="J851" s="94"/>
      <c r="K851" s="94"/>
    </row>
    <row r="852" spans="2:11">
      <c r="B852" s="94"/>
      <c r="C852" s="94"/>
      <c r="D852" s="94"/>
      <c r="E852" s="94"/>
      <c r="F852" s="94"/>
      <c r="G852" s="94"/>
      <c r="H852" s="94"/>
      <c r="I852" s="94"/>
      <c r="J852" s="94"/>
      <c r="K852" s="94"/>
    </row>
    <row r="853" spans="2:11">
      <c r="B853" s="94"/>
      <c r="C853" s="94"/>
      <c r="D853" s="94"/>
      <c r="E853" s="94"/>
      <c r="F853" s="94"/>
      <c r="G853" s="94"/>
      <c r="H853" s="94"/>
      <c r="I853" s="94"/>
      <c r="J853" s="94"/>
      <c r="K853" s="94"/>
    </row>
    <row r="854" spans="2:11">
      <c r="B854" s="94"/>
      <c r="C854" s="94"/>
      <c r="D854" s="94"/>
      <c r="E854" s="94"/>
      <c r="F854" s="94"/>
      <c r="G854" s="94"/>
      <c r="H854" s="94"/>
      <c r="I854" s="94"/>
      <c r="J854" s="94"/>
      <c r="K854" s="94"/>
    </row>
    <row r="855" spans="2:11">
      <c r="B855" s="94"/>
      <c r="C855" s="94"/>
      <c r="D855" s="94"/>
      <c r="E855" s="94"/>
      <c r="F855" s="94"/>
      <c r="G855" s="94"/>
      <c r="H855" s="94"/>
      <c r="I855" s="94"/>
      <c r="J855" s="94"/>
      <c r="K855" s="94"/>
    </row>
    <row r="856" spans="2:11">
      <c r="B856" s="94"/>
      <c r="C856" s="94"/>
      <c r="D856" s="94"/>
      <c r="E856" s="94"/>
      <c r="F856" s="94"/>
      <c r="G856" s="94"/>
      <c r="H856" s="94"/>
      <c r="I856" s="94"/>
      <c r="J856" s="94"/>
      <c r="K856" s="94"/>
    </row>
    <row r="857" spans="2:11">
      <c r="B857" s="94"/>
      <c r="C857" s="94"/>
      <c r="D857" s="94"/>
      <c r="E857" s="94"/>
      <c r="F857" s="94"/>
      <c r="G857" s="94"/>
      <c r="H857" s="94"/>
      <c r="I857" s="94"/>
      <c r="J857" s="94"/>
      <c r="K857" s="94"/>
    </row>
    <row r="858" spans="2:11">
      <c r="B858" s="94"/>
      <c r="C858" s="94"/>
      <c r="D858" s="94"/>
      <c r="E858" s="94"/>
      <c r="F858" s="94"/>
      <c r="G858" s="94"/>
      <c r="H858" s="94"/>
      <c r="I858" s="94"/>
      <c r="J858" s="94"/>
      <c r="K858" s="94"/>
    </row>
    <row r="859" spans="2:11">
      <c r="B859" s="94"/>
      <c r="C859" s="94"/>
      <c r="D859" s="94"/>
      <c r="E859" s="94"/>
      <c r="F859" s="94"/>
      <c r="G859" s="94"/>
      <c r="H859" s="94"/>
      <c r="I859" s="94"/>
      <c r="J859" s="94"/>
      <c r="K859" s="94"/>
    </row>
    <row r="860" spans="2:11">
      <c r="B860" s="94"/>
      <c r="C860" s="94"/>
      <c r="D860" s="94"/>
      <c r="E860" s="94"/>
      <c r="F860" s="94"/>
      <c r="G860" s="94"/>
      <c r="H860" s="94"/>
      <c r="I860" s="94"/>
      <c r="J860" s="94"/>
      <c r="K860" s="94"/>
    </row>
    <row r="861" spans="2:11">
      <c r="B861" s="94"/>
      <c r="C861" s="94"/>
      <c r="D861" s="94"/>
      <c r="E861" s="94"/>
      <c r="F861" s="94"/>
      <c r="G861" s="94"/>
      <c r="H861" s="94"/>
      <c r="I861" s="94"/>
      <c r="J861" s="94"/>
      <c r="K861" s="94"/>
    </row>
    <row r="862" spans="2:11">
      <c r="B862" s="94"/>
      <c r="C862" s="94"/>
      <c r="D862" s="94"/>
      <c r="E862" s="94"/>
      <c r="F862" s="94"/>
      <c r="G862" s="94"/>
      <c r="H862" s="94"/>
      <c r="I862" s="94"/>
      <c r="J862" s="94"/>
      <c r="K862" s="94"/>
    </row>
    <row r="863" spans="2:11">
      <c r="B863" s="94"/>
      <c r="C863" s="94"/>
      <c r="D863" s="94"/>
      <c r="E863" s="94"/>
      <c r="F863" s="94"/>
      <c r="G863" s="94"/>
      <c r="H863" s="94"/>
      <c r="I863" s="94"/>
      <c r="J863" s="94"/>
      <c r="K863" s="94"/>
    </row>
    <row r="864" spans="2:11">
      <c r="B864" s="94"/>
      <c r="C864" s="94"/>
      <c r="D864" s="94"/>
      <c r="E864" s="94"/>
      <c r="F864" s="94"/>
      <c r="G864" s="94"/>
      <c r="H864" s="94"/>
      <c r="I864" s="94"/>
      <c r="J864" s="94"/>
      <c r="K864" s="94"/>
    </row>
    <row r="865" spans="2:11">
      <c r="B865" s="94"/>
      <c r="C865" s="94"/>
      <c r="D865" s="94"/>
      <c r="E865" s="94"/>
      <c r="F865" s="94"/>
      <c r="G865" s="94"/>
      <c r="H865" s="94"/>
      <c r="I865" s="94"/>
      <c r="J865" s="94"/>
      <c r="K865" s="94"/>
    </row>
    <row r="866" spans="2:11">
      <c r="B866" s="94"/>
      <c r="C866" s="94"/>
      <c r="D866" s="94"/>
      <c r="E866" s="94"/>
      <c r="F866" s="94"/>
      <c r="G866" s="94"/>
      <c r="H866" s="94"/>
      <c r="I866" s="94"/>
      <c r="J866" s="94"/>
      <c r="K866" s="94"/>
    </row>
    <row r="867" spans="2:11">
      <c r="B867" s="94"/>
      <c r="C867" s="94"/>
      <c r="D867" s="94"/>
      <c r="E867" s="94"/>
      <c r="F867" s="94"/>
      <c r="G867" s="94"/>
      <c r="H867" s="94"/>
      <c r="I867" s="94"/>
      <c r="J867" s="94"/>
      <c r="K867" s="94"/>
    </row>
    <row r="868" spans="2:11">
      <c r="B868" s="94"/>
      <c r="C868" s="94"/>
      <c r="D868" s="94"/>
      <c r="E868" s="94"/>
      <c r="F868" s="94"/>
      <c r="G868" s="94"/>
      <c r="H868" s="94"/>
      <c r="I868" s="94"/>
      <c r="J868" s="94"/>
      <c r="K868" s="94"/>
    </row>
    <row r="869" spans="2:11">
      <c r="B869" s="94"/>
      <c r="C869" s="94"/>
      <c r="D869" s="94"/>
      <c r="E869" s="94"/>
      <c r="F869" s="94"/>
      <c r="G869" s="94"/>
      <c r="H869" s="94"/>
      <c r="I869" s="94"/>
      <c r="J869" s="94"/>
      <c r="K869" s="94"/>
    </row>
    <row r="870" spans="2:11">
      <c r="B870" s="94"/>
      <c r="C870" s="94"/>
      <c r="D870" s="94"/>
      <c r="E870" s="94"/>
      <c r="F870" s="94"/>
      <c r="G870" s="94"/>
      <c r="H870" s="94"/>
      <c r="I870" s="94"/>
      <c r="J870" s="94"/>
      <c r="K870" s="94"/>
    </row>
    <row r="871" spans="2:11">
      <c r="B871" s="94"/>
      <c r="C871" s="94"/>
      <c r="D871" s="94"/>
      <c r="E871" s="94"/>
      <c r="F871" s="94"/>
      <c r="G871" s="94"/>
      <c r="H871" s="94"/>
      <c r="I871" s="94"/>
      <c r="J871" s="94"/>
      <c r="K871" s="94"/>
    </row>
    <row r="872" spans="2:11">
      <c r="B872" s="94"/>
      <c r="C872" s="94"/>
      <c r="D872" s="94"/>
      <c r="E872" s="94"/>
      <c r="F872" s="94"/>
      <c r="G872" s="94"/>
      <c r="H872" s="94"/>
      <c r="I872" s="94"/>
      <c r="J872" s="94"/>
      <c r="K872" s="94"/>
    </row>
    <row r="873" spans="2:11">
      <c r="B873" s="94"/>
      <c r="C873" s="94"/>
      <c r="D873" s="94"/>
      <c r="E873" s="94"/>
      <c r="F873" s="94"/>
      <c r="G873" s="94"/>
      <c r="H873" s="94"/>
      <c r="I873" s="94"/>
      <c r="J873" s="94"/>
      <c r="K873" s="94"/>
    </row>
    <row r="874" spans="2:11">
      <c r="B874" s="94"/>
      <c r="C874" s="94"/>
      <c r="D874" s="94"/>
      <c r="E874" s="94"/>
      <c r="F874" s="94"/>
      <c r="G874" s="94"/>
      <c r="H874" s="94"/>
      <c r="I874" s="94"/>
      <c r="J874" s="94"/>
      <c r="K874" s="94"/>
    </row>
    <row r="875" spans="2:11">
      <c r="B875" s="94"/>
      <c r="C875" s="94"/>
      <c r="D875" s="94"/>
      <c r="E875" s="94"/>
      <c r="F875" s="94"/>
      <c r="G875" s="94"/>
      <c r="H875" s="94"/>
      <c r="I875" s="94"/>
      <c r="J875" s="94"/>
      <c r="K875" s="94"/>
    </row>
    <row r="876" spans="2:11">
      <c r="B876" s="94"/>
      <c r="C876" s="94"/>
      <c r="D876" s="94"/>
      <c r="E876" s="94"/>
      <c r="F876" s="94"/>
      <c r="G876" s="94"/>
      <c r="H876" s="94"/>
      <c r="I876" s="94"/>
      <c r="J876" s="94"/>
      <c r="K876" s="94"/>
    </row>
    <row r="877" spans="2:11">
      <c r="B877" s="94"/>
      <c r="C877" s="94"/>
      <c r="D877" s="94"/>
      <c r="E877" s="94"/>
      <c r="F877" s="94"/>
      <c r="G877" s="94"/>
      <c r="H877" s="94"/>
      <c r="I877" s="94"/>
      <c r="J877" s="94"/>
      <c r="K877" s="94"/>
    </row>
    <row r="878" spans="2:11">
      <c r="B878" s="94"/>
      <c r="C878" s="94"/>
      <c r="D878" s="94"/>
      <c r="E878" s="94"/>
      <c r="F878" s="94"/>
      <c r="G878" s="94"/>
      <c r="H878" s="94"/>
      <c r="I878" s="94"/>
      <c r="J878" s="94"/>
      <c r="K878" s="94"/>
    </row>
    <row r="879" spans="2:11">
      <c r="B879" s="94"/>
      <c r="C879" s="94"/>
      <c r="D879" s="94"/>
      <c r="E879" s="94"/>
      <c r="F879" s="94"/>
      <c r="G879" s="94"/>
      <c r="H879" s="94"/>
      <c r="I879" s="94"/>
      <c r="J879" s="94"/>
      <c r="K879" s="94"/>
    </row>
    <row r="880" spans="2:11">
      <c r="B880" s="94"/>
      <c r="C880" s="94"/>
      <c r="D880" s="94"/>
      <c r="E880" s="94"/>
      <c r="F880" s="94"/>
      <c r="G880" s="94"/>
      <c r="H880" s="94"/>
      <c r="I880" s="94"/>
      <c r="J880" s="94"/>
      <c r="K880" s="94"/>
    </row>
    <row r="881" spans="2:11">
      <c r="B881" s="94"/>
      <c r="C881" s="94"/>
      <c r="D881" s="94"/>
      <c r="E881" s="94"/>
      <c r="F881" s="94"/>
      <c r="G881" s="94"/>
      <c r="H881" s="94"/>
      <c r="I881" s="94"/>
      <c r="J881" s="94"/>
      <c r="K881" s="94"/>
    </row>
    <row r="882" spans="2:11">
      <c r="B882" s="94"/>
      <c r="C882" s="94"/>
      <c r="D882" s="94"/>
      <c r="E882" s="94"/>
      <c r="F882" s="94"/>
      <c r="G882" s="94"/>
      <c r="H882" s="94"/>
      <c r="I882" s="94"/>
      <c r="J882" s="94"/>
      <c r="K882" s="94"/>
    </row>
    <row r="883" spans="2:11">
      <c r="B883" s="94"/>
      <c r="C883" s="94"/>
      <c r="D883" s="94"/>
      <c r="E883" s="94"/>
      <c r="F883" s="94"/>
      <c r="G883" s="94"/>
      <c r="H883" s="94"/>
      <c r="I883" s="94"/>
      <c r="J883" s="94"/>
      <c r="K883" s="94"/>
    </row>
    <row r="884" spans="2:11">
      <c r="B884" s="94"/>
      <c r="C884" s="94"/>
      <c r="D884" s="94"/>
      <c r="E884" s="94"/>
      <c r="F884" s="94"/>
      <c r="G884" s="94"/>
      <c r="H884" s="94"/>
      <c r="I884" s="94"/>
      <c r="J884" s="94"/>
      <c r="K884" s="94"/>
    </row>
    <row r="885" spans="2:11"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2:11">
      <c r="B886" s="94"/>
      <c r="C886" s="94"/>
      <c r="D886" s="94"/>
      <c r="E886" s="94"/>
      <c r="F886" s="94"/>
      <c r="G886" s="94"/>
      <c r="H886" s="94"/>
      <c r="I886" s="94"/>
      <c r="J886" s="94"/>
      <c r="K886" s="94"/>
    </row>
    <row r="887" spans="2:11">
      <c r="B887" s="94"/>
      <c r="C887" s="94"/>
      <c r="D887" s="94"/>
      <c r="E887" s="94"/>
      <c r="F887" s="94"/>
      <c r="G887" s="94"/>
      <c r="H887" s="94"/>
      <c r="I887" s="94"/>
      <c r="J887" s="94"/>
      <c r="K887" s="94"/>
    </row>
    <row r="888" spans="2:11">
      <c r="B888" s="94"/>
      <c r="C888" s="94"/>
      <c r="D888" s="94"/>
      <c r="E888" s="94"/>
      <c r="F888" s="94"/>
      <c r="G888" s="94"/>
      <c r="H888" s="94"/>
      <c r="I888" s="94"/>
      <c r="J888" s="94"/>
      <c r="K888" s="94"/>
    </row>
    <row r="889" spans="2:11">
      <c r="B889" s="94"/>
      <c r="C889" s="94"/>
      <c r="D889" s="94"/>
      <c r="E889" s="94"/>
      <c r="F889" s="94"/>
      <c r="G889" s="94"/>
      <c r="H889" s="94"/>
      <c r="I889" s="94"/>
      <c r="J889" s="94"/>
      <c r="K889" s="94"/>
    </row>
    <row r="890" spans="2:11">
      <c r="B890" s="94"/>
      <c r="C890" s="94"/>
      <c r="D890" s="94"/>
      <c r="E890" s="94"/>
      <c r="F890" s="94"/>
      <c r="G890" s="94"/>
      <c r="H890" s="94"/>
      <c r="I890" s="94"/>
      <c r="J890" s="94"/>
      <c r="K890" s="94"/>
    </row>
    <row r="891" spans="2:11">
      <c r="B891" s="94"/>
      <c r="C891" s="94"/>
      <c r="D891" s="94"/>
      <c r="E891" s="94"/>
      <c r="F891" s="94"/>
      <c r="G891" s="94"/>
      <c r="H891" s="94"/>
      <c r="I891" s="94"/>
      <c r="J891" s="94"/>
      <c r="K891" s="94"/>
    </row>
    <row r="892" spans="2:11">
      <c r="B892" s="94"/>
      <c r="C892" s="94"/>
      <c r="D892" s="94"/>
      <c r="E892" s="94"/>
      <c r="F892" s="94"/>
      <c r="G892" s="94"/>
      <c r="H892" s="94"/>
      <c r="I892" s="94"/>
      <c r="J892" s="94"/>
      <c r="K892" s="94"/>
    </row>
    <row r="893" spans="2:11">
      <c r="B893" s="94"/>
      <c r="C893" s="94"/>
      <c r="D893" s="94"/>
      <c r="E893" s="94"/>
      <c r="F893" s="94"/>
      <c r="G893" s="94"/>
      <c r="H893" s="94"/>
      <c r="I893" s="94"/>
      <c r="J893" s="94"/>
      <c r="K893" s="94"/>
    </row>
    <row r="894" spans="2:11">
      <c r="B894" s="94"/>
      <c r="C894" s="94"/>
      <c r="D894" s="94"/>
      <c r="E894" s="94"/>
      <c r="F894" s="94"/>
      <c r="G894" s="94"/>
      <c r="H894" s="94"/>
      <c r="I894" s="94"/>
      <c r="J894" s="94"/>
      <c r="K894" s="94"/>
    </row>
    <row r="895" spans="2:11">
      <c r="B895" s="94"/>
      <c r="C895" s="94"/>
      <c r="D895" s="94"/>
      <c r="E895" s="94"/>
      <c r="F895" s="94"/>
      <c r="G895" s="94"/>
      <c r="H895" s="94"/>
      <c r="I895" s="94"/>
      <c r="J895" s="94"/>
      <c r="K895" s="94"/>
    </row>
    <row r="896" spans="2:11">
      <c r="B896" s="94"/>
      <c r="C896" s="94"/>
      <c r="D896" s="94"/>
      <c r="E896" s="94"/>
      <c r="F896" s="94"/>
      <c r="G896" s="94"/>
      <c r="H896" s="94"/>
      <c r="I896" s="94"/>
      <c r="J896" s="94"/>
      <c r="K896" s="94"/>
    </row>
    <row r="897" spans="2:11">
      <c r="B897" s="94"/>
      <c r="C897" s="94"/>
      <c r="D897" s="94"/>
      <c r="E897" s="94"/>
      <c r="F897" s="94"/>
      <c r="G897" s="94"/>
      <c r="H897" s="94"/>
      <c r="I897" s="94"/>
      <c r="J897" s="94"/>
      <c r="K897" s="94"/>
    </row>
    <row r="898" spans="2:11">
      <c r="B898" s="94"/>
      <c r="C898" s="94"/>
      <c r="D898" s="94"/>
      <c r="E898" s="94"/>
      <c r="F898" s="94"/>
      <c r="G898" s="94"/>
      <c r="H898" s="94"/>
      <c r="I898" s="94"/>
      <c r="J898" s="94"/>
      <c r="K898" s="94"/>
    </row>
    <row r="899" spans="2:11">
      <c r="B899" s="94"/>
      <c r="C899" s="94"/>
      <c r="D899" s="94"/>
      <c r="E899" s="94"/>
      <c r="F899" s="94"/>
      <c r="G899" s="94"/>
      <c r="H899" s="94"/>
      <c r="I899" s="94"/>
      <c r="J899" s="94"/>
      <c r="K899" s="94"/>
    </row>
    <row r="900" spans="2:11">
      <c r="B900" s="94"/>
      <c r="C900" s="94"/>
      <c r="D900" s="94"/>
      <c r="E900" s="94"/>
      <c r="F900" s="94"/>
      <c r="G900" s="94"/>
      <c r="H900" s="94"/>
      <c r="I900" s="94"/>
      <c r="J900" s="94"/>
      <c r="K900" s="94"/>
    </row>
    <row r="901" spans="2:11">
      <c r="B901" s="94"/>
      <c r="C901" s="94"/>
      <c r="D901" s="94"/>
      <c r="E901" s="94"/>
      <c r="F901" s="94"/>
      <c r="G901" s="94"/>
      <c r="H901" s="94"/>
      <c r="I901" s="94"/>
      <c r="J901" s="94"/>
      <c r="K901" s="94"/>
    </row>
    <row r="902" spans="2:11">
      <c r="B902" s="94"/>
      <c r="C902" s="94"/>
      <c r="D902" s="94"/>
      <c r="E902" s="94"/>
      <c r="F902" s="94"/>
      <c r="G902" s="94"/>
      <c r="H902" s="94"/>
      <c r="I902" s="94"/>
      <c r="J902" s="94"/>
      <c r="K902" s="94"/>
    </row>
    <row r="903" spans="2:11">
      <c r="B903" s="94"/>
      <c r="C903" s="94"/>
      <c r="D903" s="94"/>
      <c r="E903" s="94"/>
      <c r="F903" s="94"/>
      <c r="G903" s="94"/>
      <c r="H903" s="94"/>
      <c r="I903" s="94"/>
      <c r="J903" s="94"/>
      <c r="K903" s="94"/>
    </row>
    <row r="904" spans="2:11">
      <c r="B904" s="94"/>
      <c r="C904" s="94"/>
      <c r="D904" s="94"/>
      <c r="E904" s="94"/>
      <c r="F904" s="94"/>
      <c r="G904" s="94"/>
      <c r="H904" s="94"/>
      <c r="I904" s="94"/>
      <c r="J904" s="94"/>
      <c r="K904" s="94"/>
    </row>
    <row r="905" spans="2:11">
      <c r="B905" s="94"/>
      <c r="C905" s="94"/>
      <c r="D905" s="94"/>
      <c r="E905" s="94"/>
      <c r="F905" s="94"/>
      <c r="G905" s="94"/>
      <c r="H905" s="94"/>
      <c r="I905" s="94"/>
      <c r="J905" s="94"/>
      <c r="K905" s="94"/>
    </row>
    <row r="906" spans="2:11">
      <c r="B906" s="94"/>
      <c r="C906" s="94"/>
      <c r="D906" s="94"/>
      <c r="E906" s="94"/>
      <c r="F906" s="94"/>
      <c r="G906" s="94"/>
      <c r="H906" s="94"/>
      <c r="I906" s="94"/>
      <c r="J906" s="94"/>
      <c r="K906" s="94"/>
    </row>
    <row r="907" spans="2:11">
      <c r="B907" s="94"/>
      <c r="C907" s="94"/>
      <c r="D907" s="94"/>
      <c r="E907" s="94"/>
      <c r="F907" s="94"/>
      <c r="G907" s="94"/>
      <c r="H907" s="94"/>
      <c r="I907" s="94"/>
      <c r="J907" s="94"/>
      <c r="K907" s="94"/>
    </row>
    <row r="908" spans="2:11">
      <c r="B908" s="94"/>
      <c r="C908" s="94"/>
      <c r="D908" s="94"/>
      <c r="E908" s="94"/>
      <c r="F908" s="94"/>
      <c r="G908" s="94"/>
      <c r="H908" s="94"/>
      <c r="I908" s="94"/>
      <c r="J908" s="94"/>
      <c r="K908" s="94"/>
    </row>
    <row r="909" spans="2:11">
      <c r="B909" s="94"/>
      <c r="C909" s="94"/>
      <c r="D909" s="94"/>
      <c r="E909" s="94"/>
      <c r="F909" s="94"/>
      <c r="G909" s="94"/>
      <c r="H909" s="94"/>
      <c r="I909" s="94"/>
      <c r="J909" s="94"/>
      <c r="K909" s="94"/>
    </row>
    <row r="910" spans="2:11">
      <c r="B910" s="94"/>
      <c r="C910" s="94"/>
      <c r="D910" s="94"/>
      <c r="E910" s="94"/>
      <c r="F910" s="94"/>
      <c r="G910" s="94"/>
      <c r="H910" s="94"/>
      <c r="I910" s="94"/>
      <c r="J910" s="94"/>
      <c r="K910" s="94"/>
    </row>
    <row r="911" spans="2:11">
      <c r="B911" s="94"/>
      <c r="C911" s="94"/>
      <c r="D911" s="94"/>
      <c r="E911" s="94"/>
      <c r="F911" s="94"/>
      <c r="G911" s="94"/>
      <c r="H911" s="94"/>
      <c r="I911" s="94"/>
      <c r="J911" s="94"/>
      <c r="K911" s="94"/>
    </row>
    <row r="912" spans="2:11">
      <c r="B912" s="94"/>
      <c r="C912" s="94"/>
      <c r="D912" s="94"/>
      <c r="E912" s="94"/>
      <c r="F912" s="94"/>
      <c r="G912" s="94"/>
      <c r="H912" s="94"/>
      <c r="I912" s="94"/>
      <c r="J912" s="94"/>
      <c r="K912" s="94"/>
    </row>
    <row r="913" spans="2:11">
      <c r="B913" s="94"/>
      <c r="C913" s="94"/>
      <c r="D913" s="94"/>
      <c r="E913" s="94"/>
      <c r="F913" s="94"/>
      <c r="G913" s="94"/>
      <c r="H913" s="94"/>
      <c r="I913" s="94"/>
      <c r="J913" s="94"/>
      <c r="K913" s="94"/>
    </row>
    <row r="914" spans="2:11">
      <c r="B914" s="94"/>
      <c r="C914" s="94"/>
      <c r="D914" s="94"/>
      <c r="E914" s="94"/>
      <c r="F914" s="94"/>
      <c r="G914" s="94"/>
      <c r="H914" s="94"/>
      <c r="I914" s="94"/>
      <c r="J914" s="94"/>
      <c r="K914" s="94"/>
    </row>
    <row r="915" spans="2:11">
      <c r="B915" s="94"/>
      <c r="C915" s="94"/>
      <c r="D915" s="94"/>
      <c r="E915" s="94"/>
      <c r="F915" s="94"/>
      <c r="G915" s="94"/>
      <c r="H915" s="94"/>
      <c r="I915" s="94"/>
      <c r="J915" s="94"/>
      <c r="K915" s="94"/>
    </row>
    <row r="916" spans="2:11">
      <c r="B916" s="94"/>
      <c r="C916" s="94"/>
      <c r="D916" s="94"/>
      <c r="E916" s="94"/>
      <c r="F916" s="94"/>
      <c r="G916" s="94"/>
      <c r="H916" s="94"/>
      <c r="I916" s="94"/>
      <c r="J916" s="94"/>
      <c r="K916" s="94"/>
    </row>
    <row r="917" spans="2:11">
      <c r="B917" s="94"/>
      <c r="C917" s="94"/>
      <c r="D917" s="94"/>
      <c r="E917" s="94"/>
      <c r="F917" s="94"/>
      <c r="G917" s="94"/>
      <c r="H917" s="94"/>
      <c r="I917" s="94"/>
      <c r="J917" s="94"/>
      <c r="K917" s="94"/>
    </row>
    <row r="918" spans="2:11">
      <c r="B918" s="94"/>
      <c r="C918" s="94"/>
      <c r="D918" s="94"/>
      <c r="E918" s="94"/>
      <c r="F918" s="94"/>
      <c r="G918" s="94"/>
      <c r="H918" s="94"/>
      <c r="I918" s="94"/>
      <c r="J918" s="94"/>
      <c r="K918" s="94"/>
    </row>
    <row r="919" spans="2:11">
      <c r="B919" s="94"/>
      <c r="C919" s="94"/>
      <c r="D919" s="94"/>
      <c r="E919" s="94"/>
      <c r="F919" s="94"/>
      <c r="G919" s="94"/>
      <c r="H919" s="94"/>
      <c r="I919" s="94"/>
      <c r="J919" s="94"/>
      <c r="K919" s="94"/>
    </row>
    <row r="920" spans="2:11">
      <c r="B920" s="94"/>
      <c r="C920" s="94"/>
      <c r="D920" s="94"/>
      <c r="E920" s="94"/>
      <c r="F920" s="94"/>
      <c r="G920" s="94"/>
      <c r="H920" s="94"/>
      <c r="I920" s="94"/>
      <c r="J920" s="94"/>
      <c r="K920" s="94"/>
    </row>
    <row r="921" spans="2:11">
      <c r="B921" s="94"/>
      <c r="C921" s="94"/>
      <c r="D921" s="94"/>
      <c r="E921" s="94"/>
      <c r="F921" s="94"/>
      <c r="G921" s="94"/>
      <c r="H921" s="94"/>
      <c r="I921" s="94"/>
      <c r="J921" s="94"/>
      <c r="K921" s="94"/>
    </row>
    <row r="922" spans="2:11">
      <c r="B922" s="94"/>
      <c r="C922" s="94"/>
      <c r="D922" s="94"/>
      <c r="E922" s="94"/>
      <c r="F922" s="94"/>
      <c r="G922" s="94"/>
      <c r="H922" s="94"/>
      <c r="I922" s="94"/>
      <c r="J922" s="94"/>
      <c r="K922" s="94"/>
    </row>
    <row r="923" spans="2:11">
      <c r="B923" s="94"/>
      <c r="C923" s="94"/>
      <c r="D923" s="94"/>
      <c r="E923" s="94"/>
      <c r="F923" s="94"/>
      <c r="G923" s="94"/>
      <c r="H923" s="94"/>
      <c r="I923" s="94"/>
      <c r="J923" s="94"/>
      <c r="K923" s="94"/>
    </row>
    <row r="924" spans="2:11">
      <c r="B924" s="94"/>
      <c r="C924" s="94"/>
      <c r="D924" s="94"/>
      <c r="E924" s="94"/>
      <c r="F924" s="94"/>
      <c r="G924" s="94"/>
      <c r="H924" s="94"/>
      <c r="I924" s="94"/>
      <c r="J924" s="94"/>
      <c r="K924" s="94"/>
    </row>
    <row r="925" spans="2:11">
      <c r="B925" s="94"/>
      <c r="C925" s="94"/>
      <c r="D925" s="94"/>
      <c r="E925" s="94"/>
      <c r="F925" s="94"/>
      <c r="G925" s="94"/>
      <c r="H925" s="94"/>
      <c r="I925" s="94"/>
      <c r="J925" s="94"/>
      <c r="K925" s="94"/>
    </row>
    <row r="926" spans="2:11">
      <c r="B926" s="94"/>
      <c r="C926" s="94"/>
      <c r="D926" s="94"/>
      <c r="E926" s="94"/>
      <c r="F926" s="94"/>
      <c r="G926" s="94"/>
      <c r="H926" s="94"/>
      <c r="I926" s="94"/>
      <c r="J926" s="94"/>
      <c r="K926" s="94"/>
    </row>
    <row r="927" spans="2:11">
      <c r="B927" s="94"/>
      <c r="C927" s="94"/>
      <c r="D927" s="94"/>
      <c r="E927" s="94"/>
      <c r="F927" s="94"/>
      <c r="G927" s="94"/>
      <c r="H927" s="94"/>
      <c r="I927" s="94"/>
      <c r="J927" s="94"/>
      <c r="K927" s="94"/>
    </row>
    <row r="928" spans="2:11">
      <c r="B928" s="94"/>
      <c r="C928" s="94"/>
      <c r="D928" s="94"/>
      <c r="E928" s="94"/>
      <c r="F928" s="94"/>
      <c r="G928" s="94"/>
      <c r="H928" s="94"/>
      <c r="I928" s="94"/>
      <c r="J928" s="94"/>
      <c r="K928" s="94"/>
    </row>
    <row r="929" spans="2:11">
      <c r="B929" s="94"/>
      <c r="C929" s="94"/>
      <c r="D929" s="94"/>
      <c r="E929" s="94"/>
      <c r="F929" s="94"/>
      <c r="G929" s="94"/>
      <c r="H929" s="94"/>
      <c r="I929" s="94"/>
      <c r="J929" s="94"/>
      <c r="K929" s="94"/>
    </row>
    <row r="930" spans="2:11">
      <c r="B930" s="94"/>
      <c r="C930" s="94"/>
      <c r="D930" s="94"/>
      <c r="E930" s="94"/>
      <c r="F930" s="94"/>
      <c r="G930" s="94"/>
      <c r="H930" s="94"/>
      <c r="I930" s="94"/>
      <c r="J930" s="94"/>
      <c r="K930" s="94"/>
    </row>
    <row r="931" spans="2:11">
      <c r="B931" s="94"/>
      <c r="C931" s="94"/>
      <c r="D931" s="94"/>
      <c r="E931" s="94"/>
      <c r="F931" s="94"/>
      <c r="G931" s="94"/>
      <c r="H931" s="94"/>
      <c r="I931" s="94"/>
      <c r="J931" s="94"/>
      <c r="K931" s="94"/>
    </row>
    <row r="932" spans="2:11">
      <c r="B932" s="94"/>
      <c r="C932" s="94"/>
      <c r="D932" s="94"/>
      <c r="E932" s="94"/>
      <c r="F932" s="94"/>
      <c r="G932" s="94"/>
      <c r="H932" s="94"/>
      <c r="I932" s="94"/>
      <c r="J932" s="94"/>
      <c r="K932" s="94"/>
    </row>
    <row r="933" spans="2:11">
      <c r="B933" s="94"/>
      <c r="C933" s="94"/>
      <c r="D933" s="94"/>
      <c r="E933" s="94"/>
      <c r="F933" s="94"/>
      <c r="G933" s="94"/>
      <c r="H933" s="94"/>
      <c r="I933" s="94"/>
      <c r="J933" s="94"/>
      <c r="K933" s="94"/>
    </row>
    <row r="934" spans="2:11">
      <c r="B934" s="94"/>
      <c r="C934" s="94"/>
      <c r="D934" s="94"/>
      <c r="E934" s="94"/>
      <c r="F934" s="94"/>
      <c r="G934" s="94"/>
      <c r="H934" s="94"/>
      <c r="I934" s="94"/>
      <c r="J934" s="94"/>
      <c r="K934" s="94"/>
    </row>
    <row r="935" spans="2:11">
      <c r="B935" s="94"/>
      <c r="C935" s="94"/>
      <c r="D935" s="94"/>
      <c r="E935" s="94"/>
      <c r="F935" s="94"/>
      <c r="G935" s="94"/>
      <c r="H935" s="94"/>
      <c r="I935" s="94"/>
      <c r="J935" s="94"/>
      <c r="K935" s="94"/>
    </row>
    <row r="936" spans="2:11">
      <c r="B936" s="94"/>
      <c r="C936" s="94"/>
      <c r="D936" s="94"/>
      <c r="E936" s="94"/>
      <c r="F936" s="94"/>
      <c r="G936" s="94"/>
      <c r="H936" s="94"/>
      <c r="I936" s="94"/>
      <c r="J936" s="94"/>
      <c r="K936" s="94"/>
    </row>
    <row r="937" spans="2:11">
      <c r="B937" s="94"/>
      <c r="C937" s="94"/>
      <c r="D937" s="94"/>
      <c r="E937" s="94"/>
      <c r="F937" s="94"/>
      <c r="G937" s="94"/>
      <c r="H937" s="94"/>
      <c r="I937" s="94"/>
      <c r="J937" s="94"/>
      <c r="K937" s="94"/>
    </row>
    <row r="938" spans="2:11">
      <c r="B938" s="94"/>
      <c r="C938" s="94"/>
      <c r="D938" s="94"/>
      <c r="E938" s="94"/>
      <c r="F938" s="94"/>
      <c r="G938" s="94"/>
      <c r="H938" s="94"/>
      <c r="I938" s="94"/>
      <c r="J938" s="94"/>
      <c r="K938" s="94"/>
    </row>
    <row r="939" spans="2:11">
      <c r="B939" s="94"/>
      <c r="C939" s="94"/>
      <c r="D939" s="94"/>
      <c r="E939" s="94"/>
      <c r="F939" s="94"/>
      <c r="G939" s="94"/>
      <c r="H939" s="94"/>
      <c r="I939" s="94"/>
      <c r="J939" s="94"/>
      <c r="K939" s="94"/>
    </row>
    <row r="940" spans="2:11">
      <c r="B940" s="94"/>
      <c r="C940" s="94"/>
      <c r="D940" s="94"/>
      <c r="E940" s="94"/>
      <c r="F940" s="94"/>
      <c r="G940" s="94"/>
      <c r="H940" s="94"/>
      <c r="I940" s="94"/>
      <c r="J940" s="94"/>
      <c r="K940" s="94"/>
    </row>
    <row r="941" spans="2:11">
      <c r="B941" s="94"/>
      <c r="C941" s="94"/>
      <c r="D941" s="94"/>
      <c r="E941" s="94"/>
      <c r="F941" s="94"/>
      <c r="G941" s="94"/>
      <c r="H941" s="94"/>
      <c r="I941" s="94"/>
      <c r="J941" s="94"/>
      <c r="K941" s="94"/>
    </row>
    <row r="942" spans="2:11">
      <c r="B942" s="94"/>
      <c r="C942" s="94"/>
      <c r="D942" s="94"/>
      <c r="E942" s="94"/>
      <c r="F942" s="94"/>
      <c r="G942" s="94"/>
      <c r="H942" s="94"/>
      <c r="I942" s="94"/>
      <c r="J942" s="94"/>
      <c r="K942" s="94"/>
    </row>
    <row r="943" spans="2:11">
      <c r="B943" s="94"/>
      <c r="C943" s="94"/>
      <c r="D943" s="94"/>
      <c r="E943" s="94"/>
      <c r="F943" s="94"/>
      <c r="G943" s="94"/>
      <c r="H943" s="94"/>
      <c r="I943" s="94"/>
      <c r="J943" s="94"/>
      <c r="K943" s="94"/>
    </row>
    <row r="944" spans="2:11">
      <c r="B944" s="94"/>
      <c r="C944" s="94"/>
      <c r="D944" s="94"/>
      <c r="E944" s="94"/>
      <c r="F944" s="94"/>
      <c r="G944" s="94"/>
      <c r="H944" s="94"/>
      <c r="I944" s="94"/>
      <c r="J944" s="94"/>
      <c r="K944" s="94"/>
    </row>
    <row r="945" spans="2:11">
      <c r="B945" s="94"/>
      <c r="C945" s="94"/>
      <c r="D945" s="94"/>
      <c r="E945" s="94"/>
      <c r="F945" s="94"/>
      <c r="G945" s="94"/>
      <c r="H945" s="94"/>
      <c r="I945" s="94"/>
      <c r="J945" s="94"/>
      <c r="K945" s="94"/>
    </row>
    <row r="946" spans="2:11">
      <c r="B946" s="94"/>
      <c r="C946" s="94"/>
      <c r="D946" s="94"/>
      <c r="E946" s="94"/>
      <c r="F946" s="94"/>
      <c r="G946" s="94"/>
      <c r="H946" s="94"/>
      <c r="I946" s="94"/>
      <c r="J946" s="94"/>
      <c r="K946" s="94"/>
    </row>
    <row r="947" spans="2:11">
      <c r="B947" s="94"/>
      <c r="C947" s="94"/>
      <c r="D947" s="94"/>
      <c r="E947" s="94"/>
      <c r="F947" s="94"/>
      <c r="G947" s="94"/>
      <c r="H947" s="94"/>
      <c r="I947" s="94"/>
      <c r="J947" s="94"/>
      <c r="K947" s="94"/>
    </row>
    <row r="948" spans="2:11">
      <c r="B948" s="94"/>
      <c r="C948" s="94"/>
      <c r="D948" s="94"/>
      <c r="E948" s="94"/>
      <c r="F948" s="94"/>
      <c r="G948" s="94"/>
      <c r="H948" s="94"/>
      <c r="I948" s="94"/>
      <c r="J948" s="94"/>
      <c r="K948" s="94"/>
    </row>
    <row r="949" spans="2:11">
      <c r="B949" s="94"/>
      <c r="C949" s="94"/>
      <c r="D949" s="94"/>
      <c r="E949" s="94"/>
      <c r="F949" s="94"/>
      <c r="G949" s="94"/>
      <c r="H949" s="94"/>
      <c r="I949" s="94"/>
      <c r="J949" s="94"/>
      <c r="K949" s="94"/>
    </row>
    <row r="950" spans="2:11">
      <c r="B950" s="94"/>
      <c r="C950" s="94"/>
      <c r="D950" s="94"/>
      <c r="E950" s="94"/>
      <c r="F950" s="94"/>
      <c r="G950" s="94"/>
      <c r="H950" s="94"/>
      <c r="I950" s="94"/>
      <c r="J950" s="94"/>
      <c r="K950" s="94"/>
    </row>
    <row r="951" spans="2:11">
      <c r="B951" s="94"/>
      <c r="C951" s="94"/>
      <c r="D951" s="94"/>
      <c r="E951" s="94"/>
      <c r="F951" s="94"/>
      <c r="G951" s="94"/>
      <c r="H951" s="94"/>
      <c r="I951" s="94"/>
      <c r="J951" s="94"/>
      <c r="K951" s="94"/>
    </row>
    <row r="952" spans="2:11">
      <c r="B952" s="94"/>
      <c r="C952" s="94"/>
      <c r="D952" s="94"/>
      <c r="E952" s="94"/>
      <c r="F952" s="94"/>
      <c r="G952" s="94"/>
      <c r="H952" s="94"/>
      <c r="I952" s="94"/>
      <c r="J952" s="94"/>
      <c r="K952" s="94"/>
    </row>
    <row r="953" spans="2:11">
      <c r="B953" s="94"/>
      <c r="C953" s="94"/>
      <c r="D953" s="94"/>
      <c r="E953" s="94"/>
      <c r="F953" s="94"/>
      <c r="G953" s="94"/>
      <c r="H953" s="94"/>
      <c r="I953" s="94"/>
      <c r="J953" s="94"/>
      <c r="K953" s="94"/>
    </row>
    <row r="954" spans="2:11">
      <c r="B954" s="94"/>
      <c r="C954" s="94"/>
      <c r="D954" s="94"/>
      <c r="E954" s="94"/>
      <c r="F954" s="94"/>
      <c r="G954" s="94"/>
      <c r="H954" s="94"/>
      <c r="I954" s="94"/>
      <c r="J954" s="94"/>
      <c r="K954" s="94"/>
    </row>
    <row r="955" spans="2:11">
      <c r="B955" s="94"/>
      <c r="C955" s="94"/>
      <c r="D955" s="94"/>
      <c r="E955" s="94"/>
      <c r="F955" s="94"/>
      <c r="G955" s="94"/>
      <c r="H955" s="94"/>
      <c r="I955" s="94"/>
      <c r="J955" s="94"/>
      <c r="K955" s="94"/>
    </row>
    <row r="956" spans="2:11">
      <c r="B956" s="94"/>
      <c r="C956" s="94"/>
      <c r="D956" s="94"/>
      <c r="E956" s="94"/>
      <c r="F956" s="94"/>
      <c r="G956" s="94"/>
      <c r="H956" s="94"/>
      <c r="I956" s="94"/>
      <c r="J956" s="94"/>
      <c r="K956" s="94"/>
    </row>
    <row r="957" spans="2:11">
      <c r="B957" s="94"/>
      <c r="C957" s="94"/>
      <c r="D957" s="94"/>
      <c r="E957" s="94"/>
      <c r="F957" s="94"/>
      <c r="G957" s="94"/>
      <c r="H957" s="94"/>
      <c r="I957" s="94"/>
      <c r="J957" s="94"/>
      <c r="K957" s="94"/>
    </row>
    <row r="958" spans="2:11">
      <c r="B958" s="94"/>
      <c r="C958" s="94"/>
      <c r="D958" s="94"/>
      <c r="E958" s="94"/>
      <c r="F958" s="94"/>
      <c r="G958" s="94"/>
      <c r="H958" s="94"/>
      <c r="I958" s="94"/>
      <c r="J958" s="94"/>
      <c r="K958" s="94"/>
    </row>
    <row r="959" spans="2:11">
      <c r="B959" s="94"/>
      <c r="C959" s="94"/>
      <c r="D959" s="94"/>
      <c r="E959" s="94"/>
      <c r="F959" s="94"/>
      <c r="G959" s="94"/>
      <c r="H959" s="94"/>
      <c r="I959" s="94"/>
      <c r="J959" s="94"/>
      <c r="K959" s="94"/>
    </row>
    <row r="960" spans="2:11">
      <c r="B960" s="94"/>
      <c r="C960" s="94"/>
      <c r="D960" s="94"/>
      <c r="E960" s="94"/>
      <c r="F960" s="94"/>
      <c r="G960" s="94"/>
      <c r="H960" s="94"/>
      <c r="I960" s="94"/>
      <c r="J960" s="94"/>
      <c r="K960" s="94"/>
    </row>
    <row r="961" spans="2:11">
      <c r="B961" s="94"/>
      <c r="C961" s="94"/>
      <c r="D961" s="94"/>
      <c r="E961" s="94"/>
      <c r="F961" s="94"/>
      <c r="G961" s="94"/>
      <c r="H961" s="94"/>
      <c r="I961" s="94"/>
      <c r="J961" s="94"/>
      <c r="K961" s="94"/>
    </row>
    <row r="962" spans="2:11">
      <c r="B962" s="94"/>
      <c r="C962" s="94"/>
      <c r="D962" s="94"/>
      <c r="E962" s="94"/>
      <c r="F962" s="94"/>
      <c r="G962" s="94"/>
      <c r="H962" s="94"/>
      <c r="I962" s="94"/>
      <c r="J962" s="94"/>
      <c r="K962" s="94"/>
    </row>
    <row r="963" spans="2:11">
      <c r="B963" s="94"/>
      <c r="C963" s="94"/>
      <c r="D963" s="94"/>
      <c r="E963" s="94"/>
      <c r="F963" s="94"/>
      <c r="G963" s="94"/>
      <c r="H963" s="94"/>
      <c r="I963" s="94"/>
      <c r="J963" s="94"/>
      <c r="K963" s="94"/>
    </row>
    <row r="964" spans="2:11">
      <c r="B964" s="94"/>
      <c r="C964" s="94"/>
      <c r="D964" s="94"/>
      <c r="E964" s="94"/>
      <c r="F964" s="94"/>
      <c r="G964" s="94"/>
      <c r="H964" s="94"/>
      <c r="I964" s="94"/>
      <c r="J964" s="94"/>
      <c r="K964" s="94"/>
    </row>
    <row r="965" spans="2:11">
      <c r="B965" s="94"/>
      <c r="C965" s="94"/>
      <c r="D965" s="94"/>
      <c r="E965" s="94"/>
      <c r="F965" s="94"/>
      <c r="G965" s="94"/>
      <c r="H965" s="94"/>
      <c r="I965" s="94"/>
      <c r="J965" s="94"/>
      <c r="K965" s="94"/>
    </row>
    <row r="966" spans="2:11">
      <c r="B966" s="94"/>
      <c r="C966" s="94"/>
      <c r="D966" s="94"/>
      <c r="E966" s="94"/>
      <c r="F966" s="94"/>
      <c r="G966" s="94"/>
      <c r="H966" s="94"/>
      <c r="I966" s="94"/>
      <c r="J966" s="94"/>
      <c r="K966" s="94"/>
    </row>
    <row r="967" spans="2:11">
      <c r="B967" s="94"/>
      <c r="C967" s="94"/>
      <c r="D967" s="94"/>
      <c r="E967" s="94"/>
      <c r="F967" s="94"/>
      <c r="G967" s="94"/>
      <c r="H967" s="94"/>
      <c r="I967" s="94"/>
      <c r="J967" s="94"/>
      <c r="K967" s="94"/>
    </row>
    <row r="968" spans="2:11">
      <c r="B968" s="94"/>
      <c r="C968" s="94"/>
      <c r="D968" s="94"/>
      <c r="E968" s="94"/>
      <c r="F968" s="94"/>
      <c r="G968" s="94"/>
      <c r="H968" s="94"/>
      <c r="I968" s="94"/>
      <c r="J968" s="94"/>
      <c r="K968" s="94"/>
    </row>
    <row r="969" spans="2:11">
      <c r="B969" s="94"/>
      <c r="C969" s="94"/>
      <c r="D969" s="94"/>
      <c r="E969" s="94"/>
      <c r="F969" s="94"/>
      <c r="G969" s="94"/>
      <c r="H969" s="94"/>
      <c r="I969" s="94"/>
      <c r="J969" s="94"/>
      <c r="K969" s="94"/>
    </row>
    <row r="970" spans="2:11">
      <c r="B970" s="94"/>
      <c r="C970" s="94"/>
      <c r="D970" s="94"/>
      <c r="E970" s="94"/>
      <c r="F970" s="94"/>
      <c r="G970" s="94"/>
      <c r="H970" s="94"/>
      <c r="I970" s="94"/>
      <c r="J970" s="94"/>
      <c r="K970" s="94"/>
    </row>
    <row r="971" spans="2:11">
      <c r="B971" s="94"/>
      <c r="C971" s="94"/>
      <c r="D971" s="94"/>
      <c r="E971" s="94"/>
      <c r="F971" s="94"/>
      <c r="G971" s="94"/>
      <c r="H971" s="94"/>
      <c r="I971" s="94"/>
      <c r="J971" s="94"/>
      <c r="K971" s="94"/>
    </row>
    <row r="972" spans="2:11">
      <c r="B972" s="94"/>
      <c r="C972" s="94"/>
      <c r="D972" s="94"/>
      <c r="E972" s="94"/>
      <c r="F972" s="94"/>
      <c r="G972" s="94"/>
      <c r="H972" s="94"/>
      <c r="I972" s="94"/>
      <c r="J972" s="94"/>
      <c r="K972" s="94"/>
    </row>
    <row r="973" spans="2:11">
      <c r="B973" s="94"/>
      <c r="C973" s="94"/>
      <c r="D973" s="94"/>
      <c r="E973" s="94"/>
      <c r="F973" s="94"/>
      <c r="G973" s="94"/>
      <c r="H973" s="94"/>
      <c r="I973" s="94"/>
      <c r="J973" s="94"/>
      <c r="K973" s="94"/>
    </row>
    <row r="974" spans="2:11">
      <c r="B974" s="94"/>
      <c r="C974" s="94"/>
      <c r="D974" s="94"/>
      <c r="E974" s="94"/>
      <c r="F974" s="94"/>
      <c r="G974" s="94"/>
      <c r="H974" s="94"/>
      <c r="I974" s="94"/>
      <c r="J974" s="94"/>
      <c r="K974" s="94"/>
    </row>
    <row r="975" spans="2:11">
      <c r="B975" s="94"/>
      <c r="C975" s="94"/>
      <c r="D975" s="94"/>
      <c r="E975" s="94"/>
      <c r="F975" s="94"/>
      <c r="G975" s="94"/>
      <c r="H975" s="94"/>
      <c r="I975" s="94"/>
      <c r="J975" s="94"/>
      <c r="K975" s="94"/>
    </row>
    <row r="976" spans="2:11">
      <c r="B976" s="94"/>
      <c r="C976" s="94"/>
      <c r="D976" s="94"/>
      <c r="E976" s="94"/>
      <c r="F976" s="94"/>
      <c r="G976" s="94"/>
      <c r="H976" s="94"/>
      <c r="I976" s="94"/>
      <c r="J976" s="94"/>
      <c r="K976" s="94"/>
    </row>
    <row r="977" spans="2:11">
      <c r="B977" s="94"/>
      <c r="C977" s="94"/>
      <c r="D977" s="94"/>
      <c r="E977" s="94"/>
      <c r="F977" s="94"/>
      <c r="G977" s="94"/>
      <c r="H977" s="94"/>
      <c r="I977" s="94"/>
      <c r="J977" s="94"/>
      <c r="K977" s="94"/>
    </row>
    <row r="978" spans="2:11">
      <c r="B978" s="94"/>
      <c r="C978" s="94"/>
      <c r="D978" s="94"/>
      <c r="E978" s="94"/>
      <c r="F978" s="94"/>
      <c r="G978" s="94"/>
      <c r="H978" s="94"/>
      <c r="I978" s="94"/>
      <c r="J978" s="94"/>
      <c r="K978" s="94"/>
    </row>
    <row r="979" spans="2:11">
      <c r="B979" s="94"/>
      <c r="C979" s="94"/>
      <c r="D979" s="94"/>
      <c r="E979" s="94"/>
      <c r="F979" s="94"/>
      <c r="G979" s="94"/>
      <c r="H979" s="94"/>
      <c r="I979" s="94"/>
      <c r="J979" s="94"/>
      <c r="K979" s="94"/>
    </row>
    <row r="980" spans="2:11">
      <c r="B980" s="94"/>
      <c r="C980" s="94"/>
      <c r="D980" s="94"/>
      <c r="E980" s="94"/>
      <c r="F980" s="94"/>
      <c r="G980" s="94"/>
      <c r="H980" s="94"/>
      <c r="I980" s="94"/>
      <c r="J980" s="94"/>
      <c r="K980" s="94"/>
    </row>
    <row r="981" spans="2:11">
      <c r="B981" s="94"/>
      <c r="C981" s="94"/>
      <c r="D981" s="94"/>
      <c r="E981" s="94"/>
      <c r="F981" s="94"/>
      <c r="G981" s="94"/>
      <c r="H981" s="94"/>
      <c r="I981" s="94"/>
      <c r="J981" s="94"/>
      <c r="K981" s="94"/>
    </row>
    <row r="982" spans="2:11">
      <c r="B982" s="94"/>
      <c r="C982" s="94"/>
      <c r="D982" s="94"/>
      <c r="E982" s="94"/>
      <c r="F982" s="94"/>
      <c r="G982" s="94"/>
      <c r="H982" s="94"/>
      <c r="I982" s="94"/>
      <c r="J982" s="94"/>
      <c r="K982" s="94"/>
    </row>
    <row r="983" spans="2:11">
      <c r="B983" s="94"/>
      <c r="C983" s="94"/>
      <c r="D983" s="94"/>
      <c r="E983" s="94"/>
      <c r="F983" s="94"/>
      <c r="G983" s="94"/>
      <c r="H983" s="94"/>
      <c r="I983" s="94"/>
      <c r="J983" s="94"/>
      <c r="K983" s="94"/>
    </row>
    <row r="984" spans="2:11">
      <c r="B984" s="94"/>
      <c r="C984" s="94"/>
      <c r="D984" s="94"/>
      <c r="E984" s="94"/>
      <c r="F984" s="94"/>
      <c r="G984" s="94"/>
      <c r="H984" s="94"/>
      <c r="I984" s="94"/>
      <c r="J984" s="94"/>
      <c r="K984" s="94"/>
    </row>
    <row r="985" spans="2:11">
      <c r="B985" s="94"/>
      <c r="C985" s="94"/>
      <c r="D985" s="94"/>
      <c r="E985" s="94"/>
      <c r="F985" s="94"/>
      <c r="G985" s="94"/>
      <c r="H985" s="94"/>
      <c r="I985" s="94"/>
      <c r="J985" s="94"/>
      <c r="K985" s="94"/>
    </row>
    <row r="986" spans="2:11">
      <c r="B986" s="94"/>
      <c r="C986" s="94"/>
      <c r="D986" s="94"/>
      <c r="E986" s="94"/>
      <c r="F986" s="94"/>
      <c r="G986" s="94"/>
      <c r="H986" s="94"/>
      <c r="I986" s="94"/>
      <c r="J986" s="94"/>
      <c r="K986" s="94"/>
    </row>
    <row r="987" spans="2:11">
      <c r="B987" s="94"/>
      <c r="C987" s="94"/>
      <c r="D987" s="94"/>
      <c r="E987" s="94"/>
      <c r="F987" s="94"/>
      <c r="G987" s="94"/>
      <c r="H987" s="94"/>
      <c r="I987" s="94"/>
      <c r="J987" s="94"/>
      <c r="K987" s="94"/>
    </row>
    <row r="988" spans="2:11">
      <c r="B988" s="94"/>
      <c r="C988" s="94"/>
      <c r="D988" s="94"/>
      <c r="E988" s="94"/>
      <c r="F988" s="94"/>
      <c r="G988" s="94"/>
      <c r="H988" s="94"/>
      <c r="I988" s="94"/>
      <c r="J988" s="94"/>
      <c r="K988" s="94"/>
    </row>
    <row r="989" spans="2:11">
      <c r="B989" s="94"/>
      <c r="C989" s="94"/>
      <c r="D989" s="94"/>
      <c r="E989" s="94"/>
      <c r="F989" s="94"/>
      <c r="G989" s="94"/>
      <c r="H989" s="94"/>
      <c r="I989" s="94"/>
      <c r="J989" s="94"/>
      <c r="K989" s="94"/>
    </row>
    <row r="990" spans="2:11">
      <c r="B990" s="94"/>
      <c r="C990" s="94"/>
      <c r="D990" s="94"/>
      <c r="E990" s="94"/>
      <c r="F990" s="94"/>
      <c r="G990" s="94"/>
      <c r="H990" s="94"/>
      <c r="I990" s="94"/>
      <c r="J990" s="94"/>
      <c r="K990" s="94"/>
    </row>
    <row r="991" spans="2:11">
      <c r="B991" s="94"/>
      <c r="C991" s="94"/>
      <c r="D991" s="94"/>
      <c r="E991" s="94"/>
      <c r="F991" s="94"/>
      <c r="G991" s="94"/>
      <c r="H991" s="94"/>
      <c r="I991" s="94"/>
      <c r="J991" s="94"/>
      <c r="K991" s="94"/>
    </row>
    <row r="992" spans="2:11">
      <c r="B992" s="94"/>
      <c r="C992" s="94"/>
      <c r="D992" s="94"/>
      <c r="E992" s="94"/>
      <c r="F992" s="94"/>
      <c r="G992" s="94"/>
      <c r="H992" s="94"/>
      <c r="I992" s="94"/>
      <c r="J992" s="94"/>
      <c r="K992" s="94"/>
    </row>
    <row r="993" spans="2:11"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2:11"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2:11"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2:11"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2:11"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2:11"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2:11"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2:11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2:11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2:11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2:11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2:11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2:11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2:11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2:11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2:11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2:11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2:11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2:11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2:11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2:11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2:11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2:11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2:11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2:11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2:11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2:11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2:11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2:11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2:11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  <row r="1023" spans="2:11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</row>
    <row r="1024" spans="2:11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</row>
    <row r="1025" spans="2:11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</row>
    <row r="1026" spans="2:11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</row>
    <row r="1027" spans="2:11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</row>
    <row r="1028" spans="2:11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</row>
    <row r="1029" spans="2:11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</row>
    <row r="1030" spans="2:11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</row>
    <row r="1031" spans="2:11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</row>
    <row r="1032" spans="2:11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</row>
    <row r="1033" spans="2:11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</row>
    <row r="1034" spans="2:11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</row>
    <row r="1035" spans="2:11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</row>
    <row r="1036" spans="2:11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</row>
    <row r="1037" spans="2:11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</row>
    <row r="1038" spans="2:11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</row>
    <row r="1039" spans="2:11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</row>
    <row r="1040" spans="2:11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</row>
    <row r="1041" spans="2:11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</row>
    <row r="1042" spans="2:11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</row>
    <row r="1043" spans="2:11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</row>
    <row r="1044" spans="2:11"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</row>
    <row r="1045" spans="2:11"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</row>
    <row r="1046" spans="2:11"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</row>
    <row r="1047" spans="2:11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</row>
    <row r="1048" spans="2:11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</row>
    <row r="1049" spans="2:11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</row>
    <row r="1050" spans="2:11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</row>
    <row r="1051" spans="2:11"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</row>
    <row r="1052" spans="2:11"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</row>
    <row r="1053" spans="2:11"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</row>
    <row r="1054" spans="2:11"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</row>
    <row r="1055" spans="2:11"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</row>
    <row r="1056" spans="2:11"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</row>
    <row r="1057" spans="2:11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</row>
    <row r="1058" spans="2:11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</row>
    <row r="1059" spans="2:11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</row>
    <row r="1060" spans="2:11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</row>
    <row r="1061" spans="2:11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</row>
    <row r="1062" spans="2:11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</row>
    <row r="1063" spans="2:11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</row>
    <row r="1064" spans="2:11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</row>
    <row r="1065" spans="2:11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</row>
    <row r="1066" spans="2:11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</row>
    <row r="1067" spans="2:11"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</row>
    <row r="1068" spans="2:11"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</row>
    <row r="1069" spans="2:11"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</row>
    <row r="1070" spans="2:11"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</row>
    <row r="1071" spans="2:11"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</row>
    <row r="1072" spans="2:11"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</row>
    <row r="1073" spans="2:11"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</row>
    <row r="1074" spans="2:11"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</row>
    <row r="1075" spans="2:11"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</row>
    <row r="1076" spans="2:11"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</row>
    <row r="1077" spans="2:11"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</row>
    <row r="1078" spans="2:11"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</row>
    <row r="1079" spans="2:11"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</row>
    <row r="1080" spans="2:11"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</row>
    <row r="1081" spans="2:11"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</row>
    <row r="1082" spans="2:11"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</row>
    <row r="1083" spans="2:11"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</row>
    <row r="1084" spans="2:11"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</row>
    <row r="1085" spans="2:11"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</row>
    <row r="1086" spans="2:11"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</row>
    <row r="1087" spans="2:11"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</row>
    <row r="1088" spans="2:11"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</row>
    <row r="1089" spans="2:11"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</row>
    <row r="1090" spans="2:11"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</row>
    <row r="1091" spans="2:11"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</row>
    <row r="1092" spans="2:11"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</row>
    <row r="1093" spans="2:11"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</row>
    <row r="1094" spans="2:11"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</row>
    <row r="1095" spans="2:11"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</row>
    <row r="1096" spans="2:11"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</row>
    <row r="1097" spans="2:11"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</row>
    <row r="1098" spans="2:11"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</row>
    <row r="1099" spans="2:11"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</row>
    <row r="1100" spans="2:11">
      <c r="B1100" s="1"/>
      <c r="C1100" s="1"/>
      <c r="D1100" s="1"/>
    </row>
    <row r="1101" spans="2:11">
      <c r="B1101" s="1"/>
      <c r="C1101" s="1"/>
      <c r="D1101" s="1"/>
    </row>
    <row r="1102" spans="2:11">
      <c r="B1102" s="1"/>
      <c r="C1102" s="1"/>
      <c r="D1102" s="1"/>
    </row>
    <row r="1103" spans="2:11">
      <c r="B1103" s="1"/>
      <c r="C1103" s="1"/>
      <c r="D1103" s="1"/>
    </row>
    <row r="1104" spans="2:11">
      <c r="B1104" s="1"/>
      <c r="C1104" s="1"/>
      <c r="D1104" s="1"/>
    </row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142</v>
      </c>
      <c r="C1" s="46" t="s" vm="1">
        <v>224</v>
      </c>
    </row>
    <row r="2" spans="2:17">
      <c r="B2" s="46" t="s">
        <v>141</v>
      </c>
      <c r="C2" s="46" t="s">
        <v>225</v>
      </c>
    </row>
    <row r="3" spans="2:17">
      <c r="B3" s="46" t="s">
        <v>143</v>
      </c>
      <c r="C3" s="46" t="s">
        <v>226</v>
      </c>
    </row>
    <row r="4" spans="2:17">
      <c r="B4" s="46" t="s">
        <v>144</v>
      </c>
      <c r="C4" s="46">
        <v>2145</v>
      </c>
    </row>
    <row r="6" spans="2:17" ht="26.25" customHeight="1">
      <c r="B6" s="135" t="s">
        <v>170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2:17" ht="26.25" customHeight="1">
      <c r="B7" s="135" t="s">
        <v>99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7"/>
    </row>
    <row r="8" spans="2:17" s="3" customFormat="1" ht="63">
      <c r="B8" s="21" t="s">
        <v>113</v>
      </c>
      <c r="C8" s="29" t="s">
        <v>46</v>
      </c>
      <c r="D8" s="29" t="s">
        <v>52</v>
      </c>
      <c r="E8" s="29" t="s">
        <v>14</v>
      </c>
      <c r="F8" s="29" t="s">
        <v>67</v>
      </c>
      <c r="G8" s="29" t="s">
        <v>101</v>
      </c>
      <c r="H8" s="29" t="s">
        <v>17</v>
      </c>
      <c r="I8" s="29" t="s">
        <v>100</v>
      </c>
      <c r="J8" s="29" t="s">
        <v>16</v>
      </c>
      <c r="K8" s="29" t="s">
        <v>18</v>
      </c>
      <c r="L8" s="29" t="s">
        <v>200</v>
      </c>
      <c r="M8" s="29" t="s">
        <v>199</v>
      </c>
      <c r="N8" s="29" t="s">
        <v>108</v>
      </c>
      <c r="O8" s="29" t="s">
        <v>59</v>
      </c>
      <c r="P8" s="29" t="s">
        <v>145</v>
      </c>
      <c r="Q8" s="30" t="s">
        <v>147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207</v>
      </c>
      <c r="M9" s="15"/>
      <c r="N9" s="15" t="s">
        <v>203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110</v>
      </c>
    </row>
    <row r="11" spans="2:17" s="4" customFormat="1" ht="18" customHeight="1">
      <c r="B11" s="106" t="s">
        <v>3307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215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109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198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206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</row>
    <row r="112" spans="2:17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</row>
    <row r="113" spans="2:17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</row>
    <row r="114" spans="2:17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</row>
    <row r="115" spans="2:17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</row>
    <row r="116" spans="2:17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</row>
    <row r="117" spans="2:17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</row>
    <row r="118" spans="2:17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</row>
    <row r="119" spans="2:17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</row>
    <row r="120" spans="2:17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</row>
    <row r="121" spans="2:17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</row>
    <row r="122" spans="2:17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</row>
    <row r="123" spans="2:17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</row>
    <row r="124" spans="2:17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</row>
    <row r="125" spans="2:17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</row>
    <row r="126" spans="2:17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2:17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</row>
    <row r="128" spans="2:17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</row>
    <row r="129" spans="2:17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</row>
    <row r="130" spans="2:17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</row>
    <row r="131" spans="2:17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</row>
    <row r="132" spans="2:17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</row>
    <row r="133" spans="2:17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</row>
    <row r="134" spans="2:17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</row>
    <row r="135" spans="2:17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</row>
    <row r="137" spans="2:17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</row>
    <row r="138" spans="2:17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</row>
    <row r="139" spans="2:17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</row>
    <row r="140" spans="2:17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</row>
    <row r="141" spans="2:17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2:17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</row>
    <row r="143" spans="2:17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</row>
    <row r="144" spans="2:17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</row>
    <row r="145" spans="2:17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</row>
    <row r="146" spans="2:17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</row>
    <row r="147" spans="2:17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</row>
    <row r="148" spans="2:17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</row>
    <row r="149" spans="2:17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</row>
    <row r="150" spans="2:17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</row>
    <row r="151" spans="2:17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</row>
    <row r="152" spans="2:17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</row>
    <row r="153" spans="2:17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</row>
    <row r="154" spans="2:17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</row>
    <row r="155" spans="2:17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</row>
    <row r="156" spans="2:17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</row>
    <row r="157" spans="2:17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</row>
    <row r="158" spans="2:17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</row>
    <row r="159" spans="2:17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</row>
    <row r="160" spans="2:17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</row>
    <row r="161" spans="2:17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</row>
    <row r="162" spans="2:17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</row>
    <row r="163" spans="2:17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</row>
    <row r="164" spans="2:17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</row>
    <row r="165" spans="2:17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</row>
    <row r="166" spans="2:17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</row>
    <row r="167" spans="2:17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</row>
    <row r="168" spans="2:17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</row>
    <row r="169" spans="2:17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</row>
    <row r="170" spans="2:17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</row>
    <row r="171" spans="2:17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</row>
    <row r="172" spans="2:17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</row>
    <row r="173" spans="2:17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</row>
    <row r="175" spans="2:17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</row>
    <row r="176" spans="2:17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</row>
    <row r="177" spans="2:17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</row>
    <row r="178" spans="2:17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</row>
    <row r="179" spans="2:17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</row>
    <row r="180" spans="2:17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</row>
    <row r="181" spans="2:17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</row>
    <row r="182" spans="2:17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</row>
    <row r="183" spans="2:17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</row>
    <row r="184" spans="2:17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</row>
    <row r="185" spans="2:17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</row>
    <row r="186" spans="2:17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</row>
    <row r="187" spans="2:17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</row>
    <row r="188" spans="2:17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</row>
    <row r="189" spans="2:17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</row>
    <row r="190" spans="2:17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</row>
    <row r="192" spans="2:17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</row>
    <row r="193" spans="2:17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</row>
    <row r="194" spans="2:17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</row>
    <row r="195" spans="2:17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</row>
    <row r="196" spans="2:17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</row>
    <row r="197" spans="2:17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</row>
    <row r="198" spans="2:17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</row>
    <row r="199" spans="2:17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</row>
    <row r="200" spans="2:17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</row>
    <row r="201" spans="2:17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</row>
    <row r="202" spans="2:17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</row>
    <row r="203" spans="2:17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</row>
    <row r="204" spans="2:17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</row>
    <row r="205" spans="2:17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</row>
    <row r="206" spans="2:17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</row>
    <row r="207" spans="2:17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</row>
    <row r="208" spans="2:17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</row>
    <row r="209" spans="2:17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</row>
    <row r="210" spans="2:17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</row>
    <row r="211" spans="2:17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</row>
    <row r="212" spans="2:17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</row>
    <row r="213" spans="2:17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</row>
    <row r="214" spans="2:17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</row>
    <row r="215" spans="2:17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</row>
    <row r="216" spans="2:17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</row>
    <row r="217" spans="2:17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</row>
    <row r="218" spans="2:17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</row>
    <row r="219" spans="2:17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</row>
    <row r="220" spans="2:17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</row>
    <row r="221" spans="2:17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</row>
    <row r="222" spans="2:17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</row>
    <row r="223" spans="2:17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</row>
    <row r="224" spans="2:17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</row>
    <row r="225" spans="2:17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</row>
    <row r="226" spans="2:17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</row>
    <row r="227" spans="2:17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</row>
    <row r="228" spans="2:17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</row>
    <row r="229" spans="2:17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</row>
    <row r="230" spans="2:17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</row>
    <row r="231" spans="2:17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</row>
    <row r="232" spans="2:17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</row>
    <row r="233" spans="2:17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</row>
    <row r="234" spans="2:17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</row>
    <row r="235" spans="2:17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</row>
    <row r="236" spans="2:17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</row>
    <row r="237" spans="2:17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</row>
    <row r="238" spans="2:17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</row>
    <row r="239" spans="2:17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</row>
    <row r="240" spans="2:17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</row>
    <row r="241" spans="2:17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</row>
    <row r="242" spans="2:17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</row>
    <row r="243" spans="2:17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</row>
    <row r="244" spans="2:17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</row>
    <row r="245" spans="2:17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</row>
    <row r="246" spans="2:17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</row>
    <row r="247" spans="2:17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</row>
    <row r="248" spans="2:17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</row>
    <row r="249" spans="2:17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</row>
    <row r="250" spans="2:17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</row>
    <row r="251" spans="2:17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</row>
    <row r="252" spans="2:17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</row>
    <row r="253" spans="2:17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</row>
    <row r="254" spans="2:17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</row>
    <row r="255" spans="2:17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</row>
    <row r="256" spans="2:17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</row>
    <row r="257" spans="2:17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</row>
    <row r="258" spans="2:17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</row>
    <row r="259" spans="2:17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</row>
    <row r="260" spans="2:17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</row>
    <row r="261" spans="2:17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</row>
    <row r="262" spans="2:17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</row>
    <row r="263" spans="2:17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</row>
    <row r="264" spans="2:17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</row>
    <row r="265" spans="2:17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</row>
    <row r="266" spans="2:17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</row>
    <row r="267" spans="2:17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</row>
    <row r="268" spans="2:17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</row>
    <row r="269" spans="2:17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</row>
    <row r="270" spans="2:17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</row>
    <row r="271" spans="2:17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</row>
    <row r="272" spans="2:17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</row>
    <row r="273" spans="2:17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</row>
    <row r="274" spans="2:17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</row>
    <row r="275" spans="2:17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</row>
    <row r="276" spans="2:17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</row>
    <row r="277" spans="2:17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</row>
    <row r="278" spans="2:17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</row>
    <row r="279" spans="2:17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</row>
    <row r="280" spans="2:17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</row>
    <row r="281" spans="2:17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</row>
    <row r="282" spans="2:17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</row>
    <row r="283" spans="2:17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</row>
    <row r="284" spans="2:17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</row>
    <row r="285" spans="2:17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</row>
    <row r="286" spans="2:17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</row>
    <row r="287" spans="2:17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</row>
    <row r="288" spans="2:17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</row>
    <row r="289" spans="2:17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</row>
    <row r="290" spans="2:17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</row>
    <row r="291" spans="2:17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</row>
    <row r="292" spans="2:17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</row>
    <row r="293" spans="2:17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</row>
    <row r="294" spans="2:17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</row>
    <row r="295" spans="2:17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</row>
    <row r="296" spans="2:17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</row>
    <row r="297" spans="2:17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</row>
    <row r="298" spans="2:17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</row>
    <row r="299" spans="2:17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</row>
    <row r="300" spans="2:17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</row>
    <row r="301" spans="2:17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</row>
    <row r="302" spans="2:17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</row>
    <row r="303" spans="2:17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</row>
    <row r="304" spans="2:17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</row>
    <row r="305" spans="2:17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</row>
    <row r="306" spans="2:17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</row>
    <row r="307" spans="2:17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</row>
    <row r="308" spans="2:17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</row>
    <row r="309" spans="2:17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</row>
    <row r="310" spans="2:17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</row>
    <row r="311" spans="2:17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</row>
    <row r="312" spans="2:17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</row>
    <row r="313" spans="2:17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</row>
    <row r="314" spans="2:17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</row>
    <row r="315" spans="2:17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</row>
    <row r="316" spans="2:17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</row>
    <row r="317" spans="2:17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</row>
    <row r="318" spans="2:17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</row>
    <row r="319" spans="2:17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</row>
    <row r="320" spans="2:17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</row>
    <row r="321" spans="2:17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</row>
    <row r="322" spans="2:17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</row>
    <row r="323" spans="2:17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</row>
    <row r="324" spans="2:17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</row>
    <row r="325" spans="2:17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</row>
    <row r="326" spans="2:17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</row>
    <row r="327" spans="2:17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</row>
    <row r="328" spans="2:17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</row>
    <row r="329" spans="2:17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</row>
    <row r="330" spans="2:17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</row>
    <row r="331" spans="2:17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</row>
    <row r="332" spans="2:17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</row>
    <row r="333" spans="2:17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</row>
    <row r="334" spans="2:17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</row>
    <row r="335" spans="2:17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</row>
    <row r="336" spans="2:17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</row>
    <row r="337" spans="2:17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</row>
    <row r="338" spans="2:17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</row>
    <row r="339" spans="2:17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</row>
    <row r="340" spans="2:17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</row>
    <row r="341" spans="2:17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</row>
    <row r="342" spans="2:17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</row>
    <row r="343" spans="2:17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</row>
    <row r="344" spans="2:17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</row>
    <row r="345" spans="2:17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</row>
    <row r="346" spans="2:17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</row>
    <row r="347" spans="2:17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</row>
    <row r="348" spans="2:17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</row>
    <row r="349" spans="2:17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</row>
    <row r="350" spans="2:17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</row>
    <row r="351" spans="2:17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</row>
    <row r="352" spans="2:17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</row>
    <row r="353" spans="2:17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</row>
    <row r="354" spans="2:17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</row>
    <row r="355" spans="2:17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</row>
    <row r="356" spans="2:17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</row>
    <row r="357" spans="2:17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</row>
    <row r="358" spans="2:17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</row>
    <row r="359" spans="2:17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</row>
    <row r="360" spans="2:17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</row>
    <row r="361" spans="2:17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</row>
    <row r="362" spans="2:17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</row>
    <row r="363" spans="2:17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</row>
    <row r="364" spans="2:17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</row>
    <row r="365" spans="2:17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</row>
    <row r="366" spans="2:17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</row>
    <row r="367" spans="2:17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</row>
    <row r="368" spans="2:17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</row>
    <row r="369" spans="2:17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</row>
    <row r="370" spans="2:17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</row>
    <row r="371" spans="2:17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</row>
    <row r="372" spans="2:17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</row>
    <row r="373" spans="2:17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</row>
    <row r="374" spans="2:17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</row>
    <row r="375" spans="2:17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</row>
    <row r="376" spans="2:17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</row>
    <row r="377" spans="2:17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</row>
    <row r="378" spans="2:17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</row>
    <row r="379" spans="2:17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</row>
    <row r="380" spans="2:17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</row>
    <row r="381" spans="2:17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</row>
    <row r="382" spans="2:17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</row>
    <row r="383" spans="2:17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</row>
    <row r="384" spans="2:17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</row>
    <row r="385" spans="2:17"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</row>
    <row r="386" spans="2:17"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</row>
    <row r="387" spans="2:17"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</row>
    <row r="388" spans="2:17"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</row>
    <row r="389" spans="2:17"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</row>
    <row r="390" spans="2:17"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</row>
    <row r="391" spans="2:17"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</row>
    <row r="392" spans="2:17"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</row>
    <row r="393" spans="2:17"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</row>
    <row r="394" spans="2:17"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</row>
    <row r="395" spans="2:17"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</row>
    <row r="396" spans="2:17"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</row>
    <row r="397" spans="2:17"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</row>
    <row r="398" spans="2:17"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</row>
    <row r="399" spans="2:17"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</row>
    <row r="400" spans="2:17"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</row>
    <row r="401" spans="2:17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</row>
    <row r="402" spans="2:17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</row>
    <row r="403" spans="2:17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</row>
    <row r="404" spans="2:17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</row>
    <row r="405" spans="2:17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</row>
    <row r="406" spans="2:17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</row>
    <row r="407" spans="2:17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</row>
    <row r="408" spans="2:17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</row>
    <row r="409" spans="2:17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</row>
    <row r="410" spans="2:17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</row>
    <row r="411" spans="2:17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</row>
    <row r="412" spans="2:17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</row>
    <row r="413" spans="2:17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</row>
    <row r="414" spans="2:17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</row>
    <row r="415" spans="2:17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</row>
    <row r="416" spans="2:17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</row>
    <row r="417" spans="2:17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</row>
    <row r="418" spans="2:17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</row>
    <row r="419" spans="2:17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</row>
    <row r="420" spans="2:17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</row>
    <row r="421" spans="2:17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</row>
    <row r="422" spans="2:17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</row>
    <row r="423" spans="2:17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</row>
    <row r="424" spans="2:17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</row>
    <row r="425" spans="2:17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</row>
    <row r="426" spans="2:17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</row>
    <row r="427" spans="2:17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</row>
    <row r="428" spans="2:17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</row>
    <row r="429" spans="2:17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</row>
    <row r="430" spans="2:17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</row>
    <row r="431" spans="2:17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</row>
    <row r="432" spans="2:17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</row>
    <row r="433" spans="2:17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</row>
    <row r="434" spans="2:17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</row>
    <row r="435" spans="2:17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</row>
    <row r="436" spans="2:17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</row>
    <row r="437" spans="2:17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</row>
    <row r="438" spans="2:17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</row>
    <row r="439" spans="2:17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</row>
    <row r="440" spans="2:17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</row>
    <row r="441" spans="2:17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</row>
    <row r="442" spans="2:17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</row>
    <row r="443" spans="2:17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</row>
    <row r="444" spans="2:17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</row>
    <row r="445" spans="2:17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</row>
    <row r="446" spans="2:17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</row>
    <row r="447" spans="2:17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</row>
    <row r="448" spans="2:17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</row>
    <row r="449" spans="2:17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</row>
    <row r="450" spans="2:17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</row>
    <row r="451" spans="2:17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</row>
    <row r="452" spans="2:17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</row>
    <row r="453" spans="2:17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</row>
    <row r="454" spans="2:17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</row>
    <row r="455" spans="2:17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</row>
    <row r="456" spans="2:17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</row>
    <row r="457" spans="2:17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</row>
    <row r="458" spans="2:17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</row>
    <row r="459" spans="2:17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</row>
    <row r="460" spans="2:17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</row>
    <row r="461" spans="2:17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</row>
    <row r="462" spans="2:17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</row>
    <row r="463" spans="2:17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</row>
    <row r="464" spans="2:17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</row>
    <row r="465" spans="2:17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</row>
    <row r="466" spans="2:17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</row>
    <row r="467" spans="2:17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</row>
    <row r="468" spans="2:17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</row>
    <row r="469" spans="2:17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</row>
    <row r="470" spans="2:17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</row>
    <row r="471" spans="2:17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</row>
    <row r="472" spans="2:17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</row>
    <row r="473" spans="2:17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</row>
    <row r="474" spans="2:17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</row>
    <row r="475" spans="2:17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</row>
    <row r="476" spans="2:17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</row>
    <row r="477" spans="2:17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</row>
    <row r="478" spans="2:17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</row>
    <row r="479" spans="2:17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</row>
    <row r="480" spans="2:17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</row>
    <row r="481" spans="2:17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</row>
    <row r="482" spans="2:17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</row>
    <row r="483" spans="2:17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</row>
    <row r="484" spans="2:17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</row>
    <row r="485" spans="2:17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</row>
    <row r="486" spans="2:17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</row>
    <row r="487" spans="2:17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</row>
    <row r="488" spans="2:17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</row>
    <row r="489" spans="2:17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</row>
    <row r="490" spans="2:17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</row>
    <row r="491" spans="2:17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</row>
    <row r="492" spans="2:17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</row>
    <row r="493" spans="2:17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</row>
    <row r="494" spans="2:17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</row>
    <row r="495" spans="2:17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</row>
    <row r="496" spans="2:17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</row>
    <row r="497" spans="2:17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</row>
    <row r="498" spans="2:17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</row>
    <row r="499" spans="2:17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</row>
    <row r="500" spans="2:17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</row>
    <row r="501" spans="2:17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</row>
    <row r="502" spans="2:17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</row>
    <row r="503" spans="2:17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</row>
    <row r="504" spans="2:17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</row>
    <row r="505" spans="2:17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</row>
    <row r="506" spans="2:17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</row>
    <row r="507" spans="2:17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</row>
    <row r="508" spans="2:17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</row>
    <row r="509" spans="2:17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</row>
    <row r="510" spans="2:17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</row>
    <row r="511" spans="2:17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</row>
    <row r="512" spans="2:17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</row>
    <row r="513" spans="2:17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</row>
    <row r="514" spans="2:17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</row>
    <row r="515" spans="2:17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</row>
    <row r="516" spans="2:17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</row>
    <row r="517" spans="2:17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</row>
    <row r="518" spans="2:17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</row>
    <row r="519" spans="2:17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</row>
    <row r="520" spans="2:17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</row>
    <row r="521" spans="2:17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</row>
    <row r="522" spans="2:17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</row>
    <row r="523" spans="2:17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</row>
    <row r="524" spans="2:17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</row>
    <row r="525" spans="2:17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</row>
    <row r="526" spans="2:17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</row>
    <row r="527" spans="2:17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</row>
    <row r="528" spans="2:17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</row>
    <row r="529" spans="2:17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</row>
    <row r="530" spans="2:17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</row>
    <row r="531" spans="2:17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</row>
    <row r="532" spans="2:17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</row>
    <row r="533" spans="2:17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</row>
    <row r="534" spans="2:17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</row>
    <row r="535" spans="2:17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</row>
    <row r="536" spans="2:17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</row>
    <row r="537" spans="2:17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</row>
    <row r="538" spans="2:17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</row>
    <row r="539" spans="2:17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</row>
    <row r="540" spans="2:17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</row>
    <row r="541" spans="2:17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</row>
    <row r="542" spans="2:17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</row>
    <row r="543" spans="2:17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</row>
    <row r="544" spans="2:17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</row>
    <row r="545" spans="2:17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</row>
    <row r="546" spans="2:17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</row>
    <row r="547" spans="2:17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</row>
    <row r="548" spans="2:17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</row>
    <row r="549" spans="2:17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</row>
    <row r="550" spans="2:17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</row>
    <row r="551" spans="2:17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</row>
    <row r="552" spans="2:17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</row>
    <row r="553" spans="2:17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</row>
    <row r="554" spans="2:17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</row>
    <row r="555" spans="2:17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</row>
    <row r="556" spans="2:17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</row>
    <row r="557" spans="2:17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</row>
    <row r="558" spans="2:17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</row>
    <row r="559" spans="2:17">
      <c r="B559" s="1"/>
      <c r="C559" s="1"/>
      <c r="D559" s="1"/>
    </row>
    <row r="560" spans="2:17">
      <c r="B560" s="1"/>
      <c r="C560" s="1"/>
      <c r="D560" s="1"/>
    </row>
    <row r="561" s="1" customFormat="1"/>
    <row r="562" s="1" customFormat="1"/>
    <row r="563" s="1" customFormat="1"/>
    <row r="564" s="1" customFormat="1"/>
    <row r="565" s="1" customFormat="1"/>
    <row r="566" s="1" customFormat="1"/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70" zoomScaleNormal="70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16.5703125" style="2" customWidth="1"/>
    <col min="4" max="4" width="13.5703125" style="2" customWidth="1"/>
    <col min="5" max="5" width="15.42578125" style="2" bestFit="1" customWidth="1"/>
    <col min="6" max="6" width="6" style="1" bestFit="1" customWidth="1"/>
    <col min="7" max="7" width="12.425781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10.7109375" style="1" bestFit="1" customWidth="1"/>
    <col min="13" max="13" width="8.7109375" style="1" bestFit="1" customWidth="1"/>
    <col min="14" max="14" width="14.42578125" style="1" bestFit="1" customWidth="1"/>
    <col min="15" max="15" width="9.5703125" style="1" bestFit="1" customWidth="1"/>
    <col min="16" max="16" width="16.42578125" style="1" customWidth="1"/>
    <col min="17" max="17" width="11.71093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142</v>
      </c>
      <c r="C1" s="46" t="s" vm="1">
        <v>224</v>
      </c>
    </row>
    <row r="2" spans="2:18">
      <c r="B2" s="46" t="s">
        <v>141</v>
      </c>
      <c r="C2" s="46" t="s">
        <v>225</v>
      </c>
    </row>
    <row r="3" spans="2:18">
      <c r="B3" s="46" t="s">
        <v>143</v>
      </c>
      <c r="C3" s="46" t="s">
        <v>226</v>
      </c>
    </row>
    <row r="4" spans="2:18">
      <c r="B4" s="46" t="s">
        <v>144</v>
      </c>
      <c r="C4" s="46">
        <v>2145</v>
      </c>
    </row>
    <row r="6" spans="2:18" ht="26.25" customHeight="1">
      <c r="B6" s="135" t="s">
        <v>171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18" s="3" customFormat="1" ht="78.75">
      <c r="B7" s="47" t="s">
        <v>113</v>
      </c>
      <c r="C7" s="48" t="s">
        <v>183</v>
      </c>
      <c r="D7" s="48" t="s">
        <v>46</v>
      </c>
      <c r="E7" s="48" t="s">
        <v>114</v>
      </c>
      <c r="F7" s="48" t="s">
        <v>14</v>
      </c>
      <c r="G7" s="48" t="s">
        <v>101</v>
      </c>
      <c r="H7" s="48" t="s">
        <v>67</v>
      </c>
      <c r="I7" s="48" t="s">
        <v>17</v>
      </c>
      <c r="J7" s="48" t="s">
        <v>223</v>
      </c>
      <c r="K7" s="48" t="s">
        <v>100</v>
      </c>
      <c r="L7" s="48" t="s">
        <v>36</v>
      </c>
      <c r="M7" s="48" t="s">
        <v>18</v>
      </c>
      <c r="N7" s="48" t="s">
        <v>200</v>
      </c>
      <c r="O7" s="48" t="s">
        <v>199</v>
      </c>
      <c r="P7" s="48" t="s">
        <v>108</v>
      </c>
      <c r="Q7" s="48" t="s">
        <v>145</v>
      </c>
      <c r="R7" s="50" t="s">
        <v>147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207</v>
      </c>
      <c r="O8" s="15"/>
      <c r="P8" s="15" t="s">
        <v>203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110</v>
      </c>
      <c r="R9" s="19" t="s">
        <v>111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4.4675649830184971</v>
      </c>
      <c r="J10" s="75"/>
      <c r="K10" s="75"/>
      <c r="L10" s="76"/>
      <c r="M10" s="76">
        <v>5.3934889382544864E-2</v>
      </c>
      <c r="N10" s="77"/>
      <c r="O10" s="98"/>
      <c r="P10" s="77">
        <f>P11+P255</f>
        <v>83337.693789306999</v>
      </c>
      <c r="Q10" s="78">
        <f>IFERROR(P10/$P$10,0)</f>
        <v>1</v>
      </c>
      <c r="R10" s="78">
        <f>P10/'סכום נכסי הקרן'!$C$42</f>
        <v>0.10461446793029211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5.6285920694736031</v>
      </c>
      <c r="J11" s="81"/>
      <c r="K11" s="81"/>
      <c r="L11" s="82"/>
      <c r="M11" s="82">
        <v>4.246233256317794E-2</v>
      </c>
      <c r="N11" s="83"/>
      <c r="O11" s="100"/>
      <c r="P11" s="83">
        <f>P12+P33</f>
        <v>48462.323215905992</v>
      </c>
      <c r="Q11" s="84">
        <f t="shared" ref="Q11:Q74" si="0">IFERROR(P11/$P$10,0)</f>
        <v>0.58151745041598646</v>
      </c>
      <c r="R11" s="84">
        <f>P11/'סכום נכסי הקרן'!$C$42</f>
        <v>6.0835138667448448E-2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6.6854779115085403</v>
      </c>
      <c r="J12" s="81"/>
      <c r="K12" s="81"/>
      <c r="L12" s="82"/>
      <c r="M12" s="82">
        <v>4.1966152291927017E-2</v>
      </c>
      <c r="N12" s="83"/>
      <c r="O12" s="100"/>
      <c r="P12" s="83">
        <f>SUM(P13:P31)</f>
        <v>7907.3193099829996</v>
      </c>
      <c r="Q12" s="84">
        <f t="shared" si="0"/>
        <v>9.4882866929029211E-2</v>
      </c>
      <c r="R12" s="84">
        <f>P12/'סכום נכסי הקרן'!$C$42</f>
        <v>9.9261206394811001E-3</v>
      </c>
    </row>
    <row r="13" spans="2:18">
      <c r="B13" s="86" t="s">
        <v>3496</v>
      </c>
      <c r="C13" s="88" t="s">
        <v>3123</v>
      </c>
      <c r="D13" s="87">
        <v>6028</v>
      </c>
      <c r="E13" s="87"/>
      <c r="F13" s="87" t="s">
        <v>678</v>
      </c>
      <c r="G13" s="101">
        <v>43100</v>
      </c>
      <c r="H13" s="87"/>
      <c r="I13" s="90">
        <v>7.5499999999844452</v>
      </c>
      <c r="J13" s="88" t="s">
        <v>29</v>
      </c>
      <c r="K13" s="88" t="s">
        <v>129</v>
      </c>
      <c r="L13" s="89">
        <v>6.6799999999862802E-2</v>
      </c>
      <c r="M13" s="89">
        <v>6.6799999999862802E-2</v>
      </c>
      <c r="N13" s="90">
        <v>249862.05653</v>
      </c>
      <c r="O13" s="102">
        <v>100.35</v>
      </c>
      <c r="P13" s="90">
        <v>250.73657375800002</v>
      </c>
      <c r="Q13" s="91">
        <f t="shared" si="0"/>
        <v>3.008681454419751E-3</v>
      </c>
      <c r="R13" s="91">
        <f>P13/'סכום נכסי הקרן'!$C$42</f>
        <v>3.1475160952585969E-4</v>
      </c>
    </row>
    <row r="14" spans="2:18">
      <c r="B14" s="86" t="s">
        <v>3496</v>
      </c>
      <c r="C14" s="88" t="s">
        <v>3123</v>
      </c>
      <c r="D14" s="87">
        <v>6869</v>
      </c>
      <c r="E14" s="87"/>
      <c r="F14" s="87" t="s">
        <v>678</v>
      </c>
      <c r="G14" s="101">
        <v>43555</v>
      </c>
      <c r="H14" s="87"/>
      <c r="I14" s="90">
        <v>3.6500000000240322</v>
      </c>
      <c r="J14" s="88" t="s">
        <v>29</v>
      </c>
      <c r="K14" s="88" t="s">
        <v>129</v>
      </c>
      <c r="L14" s="89">
        <v>5.6300000000386305E-2</v>
      </c>
      <c r="M14" s="89">
        <v>5.6300000000386305E-2</v>
      </c>
      <c r="N14" s="90">
        <v>55693.678316999998</v>
      </c>
      <c r="O14" s="102">
        <v>100.86</v>
      </c>
      <c r="P14" s="90">
        <v>56.172643941000004</v>
      </c>
      <c r="Q14" s="91">
        <f t="shared" si="0"/>
        <v>6.7403645801640218E-4</v>
      </c>
      <c r="R14" s="91">
        <f>P14/'סכום נכסי הקרן'!$C$42</f>
        <v>7.0513965421004594E-5</v>
      </c>
    </row>
    <row r="15" spans="2:18">
      <c r="B15" s="86" t="s">
        <v>3496</v>
      </c>
      <c r="C15" s="88" t="s">
        <v>3123</v>
      </c>
      <c r="D15" s="87">
        <v>6870</v>
      </c>
      <c r="E15" s="87"/>
      <c r="F15" s="87" t="s">
        <v>678</v>
      </c>
      <c r="G15" s="101">
        <v>43555</v>
      </c>
      <c r="H15" s="87"/>
      <c r="I15" s="90">
        <v>5.3300000000011645</v>
      </c>
      <c r="J15" s="88" t="s">
        <v>29</v>
      </c>
      <c r="K15" s="88" t="s">
        <v>129</v>
      </c>
      <c r="L15" s="89">
        <v>4.3899999999998635E-2</v>
      </c>
      <c r="M15" s="89">
        <v>4.3899999999998635E-2</v>
      </c>
      <c r="N15" s="90">
        <v>662142.68324000004</v>
      </c>
      <c r="O15" s="102">
        <v>99.88</v>
      </c>
      <c r="P15" s="90">
        <v>661.34811203099991</v>
      </c>
      <c r="Q15" s="91">
        <f t="shared" si="0"/>
        <v>7.9357621018768462E-3</v>
      </c>
      <c r="R15" s="91">
        <f>P15/'סכום נכסי הקרן'!$C$42</f>
        <v>8.3019552990922288E-4</v>
      </c>
    </row>
    <row r="16" spans="2:18">
      <c r="B16" s="86" t="s">
        <v>3496</v>
      </c>
      <c r="C16" s="88" t="s">
        <v>3123</v>
      </c>
      <c r="D16" s="87">
        <v>6868</v>
      </c>
      <c r="E16" s="87"/>
      <c r="F16" s="87" t="s">
        <v>678</v>
      </c>
      <c r="G16" s="101">
        <v>43555</v>
      </c>
      <c r="H16" s="87"/>
      <c r="I16" s="90">
        <v>5.2599999999829894</v>
      </c>
      <c r="J16" s="88" t="s">
        <v>29</v>
      </c>
      <c r="K16" s="88" t="s">
        <v>129</v>
      </c>
      <c r="L16" s="89">
        <v>5.1299999999864322E-2</v>
      </c>
      <c r="M16" s="89">
        <v>5.1299999999864322E-2</v>
      </c>
      <c r="N16" s="90">
        <v>81457.027463999999</v>
      </c>
      <c r="O16" s="102">
        <v>121.25</v>
      </c>
      <c r="P16" s="90">
        <v>98.766634218000007</v>
      </c>
      <c r="Q16" s="91">
        <f t="shared" si="0"/>
        <v>1.1851375977321884E-3</v>
      </c>
      <c r="R16" s="91">
        <f>P16/'סכום נכסי הקרן'!$C$42</f>
        <v>1.2398253921093745E-4</v>
      </c>
    </row>
    <row r="17" spans="2:18">
      <c r="B17" s="86" t="s">
        <v>3496</v>
      </c>
      <c r="C17" s="88" t="s">
        <v>3123</v>
      </c>
      <c r="D17" s="87">
        <v>6867</v>
      </c>
      <c r="E17" s="87"/>
      <c r="F17" s="87" t="s">
        <v>678</v>
      </c>
      <c r="G17" s="101">
        <v>43555</v>
      </c>
      <c r="H17" s="87"/>
      <c r="I17" s="90">
        <v>5.2499999999933049</v>
      </c>
      <c r="J17" s="88" t="s">
        <v>29</v>
      </c>
      <c r="K17" s="88" t="s">
        <v>129</v>
      </c>
      <c r="L17" s="89">
        <v>5.0399999999955369E-2</v>
      </c>
      <c r="M17" s="89">
        <v>5.0399999999955369E-2</v>
      </c>
      <c r="N17" s="90">
        <v>199043.331856</v>
      </c>
      <c r="O17" s="102">
        <v>112.56</v>
      </c>
      <c r="P17" s="90">
        <v>224.04314835</v>
      </c>
      <c r="Q17" s="91">
        <f t="shared" si="0"/>
        <v>2.6883771095996757E-3</v>
      </c>
      <c r="R17" s="91">
        <f>P17/'סכום נכסי הקרן'!$C$42</f>
        <v>2.8124314091674667E-4</v>
      </c>
    </row>
    <row r="18" spans="2:18">
      <c r="B18" s="86" t="s">
        <v>3496</v>
      </c>
      <c r="C18" s="88" t="s">
        <v>3123</v>
      </c>
      <c r="D18" s="87">
        <v>6866</v>
      </c>
      <c r="E18" s="87"/>
      <c r="F18" s="87" t="s">
        <v>678</v>
      </c>
      <c r="G18" s="101">
        <v>43555</v>
      </c>
      <c r="H18" s="87"/>
      <c r="I18" s="90">
        <v>5.969999999999656</v>
      </c>
      <c r="J18" s="88" t="s">
        <v>29</v>
      </c>
      <c r="K18" s="88" t="s">
        <v>129</v>
      </c>
      <c r="L18" s="89">
        <v>3.1199999999982464E-2</v>
      </c>
      <c r="M18" s="89">
        <v>3.1199999999982464E-2</v>
      </c>
      <c r="N18" s="90">
        <v>293601.99565200001</v>
      </c>
      <c r="O18" s="102">
        <v>108.77</v>
      </c>
      <c r="P18" s="90">
        <v>319.35085266300001</v>
      </c>
      <c r="Q18" s="91">
        <f t="shared" si="0"/>
        <v>3.8320097202398911E-3</v>
      </c>
      <c r="R18" s="91">
        <f>P18/'סכום נכסי הקרן'!$C$42</f>
        <v>4.0088365798660372E-4</v>
      </c>
    </row>
    <row r="19" spans="2:18">
      <c r="B19" s="86" t="s">
        <v>3496</v>
      </c>
      <c r="C19" s="88" t="s">
        <v>3123</v>
      </c>
      <c r="D19" s="87">
        <v>6865</v>
      </c>
      <c r="E19" s="87"/>
      <c r="F19" s="87" t="s">
        <v>678</v>
      </c>
      <c r="G19" s="101">
        <v>43555</v>
      </c>
      <c r="H19" s="87"/>
      <c r="I19" s="90">
        <v>4.1999999999967823</v>
      </c>
      <c r="J19" s="88" t="s">
        <v>29</v>
      </c>
      <c r="K19" s="88" t="s">
        <v>129</v>
      </c>
      <c r="L19" s="89">
        <v>2.399999999998927E-2</v>
      </c>
      <c r="M19" s="89">
        <v>2.399999999998927E-2</v>
      </c>
      <c r="N19" s="90">
        <v>154617.237551</v>
      </c>
      <c r="O19" s="102">
        <v>120.59</v>
      </c>
      <c r="P19" s="90">
        <v>186.45294473799999</v>
      </c>
      <c r="Q19" s="91">
        <f t="shared" si="0"/>
        <v>2.2373182681223133E-3</v>
      </c>
      <c r="R19" s="91">
        <f>P19/'סכום נכסי הקרן'!$C$42</f>
        <v>2.3405586021033842E-4</v>
      </c>
    </row>
    <row r="20" spans="2:18">
      <c r="B20" s="86" t="s">
        <v>3496</v>
      </c>
      <c r="C20" s="88" t="s">
        <v>3123</v>
      </c>
      <c r="D20" s="87">
        <v>5212</v>
      </c>
      <c r="E20" s="87"/>
      <c r="F20" s="87" t="s">
        <v>678</v>
      </c>
      <c r="G20" s="101">
        <v>42643</v>
      </c>
      <c r="H20" s="87"/>
      <c r="I20" s="90">
        <v>6.9399999999995661</v>
      </c>
      <c r="J20" s="88" t="s">
        <v>29</v>
      </c>
      <c r="K20" s="88" t="s">
        <v>129</v>
      </c>
      <c r="L20" s="89">
        <v>4.6599999999997664E-2</v>
      </c>
      <c r="M20" s="89">
        <v>4.6599999999997664E-2</v>
      </c>
      <c r="N20" s="90">
        <v>610589.65990500001</v>
      </c>
      <c r="O20" s="102">
        <v>98.11</v>
      </c>
      <c r="P20" s="90">
        <v>599.04951532899997</v>
      </c>
      <c r="Q20" s="91">
        <f t="shared" si="0"/>
        <v>7.1882180570475972E-3</v>
      </c>
      <c r="R20" s="91">
        <f>P20/'סכום נכסי הקרן'!$C$42</f>
        <v>7.5199160740495254E-4</v>
      </c>
    </row>
    <row r="21" spans="2:18">
      <c r="B21" s="86" t="s">
        <v>3496</v>
      </c>
      <c r="C21" s="88" t="s">
        <v>3123</v>
      </c>
      <c r="D21" s="87">
        <v>5211</v>
      </c>
      <c r="E21" s="87"/>
      <c r="F21" s="87" t="s">
        <v>678</v>
      </c>
      <c r="G21" s="101">
        <v>42643</v>
      </c>
      <c r="H21" s="87"/>
      <c r="I21" s="90">
        <v>4.6899999999985029</v>
      </c>
      <c r="J21" s="88" t="s">
        <v>29</v>
      </c>
      <c r="K21" s="88" t="s">
        <v>129</v>
      </c>
      <c r="L21" s="89">
        <v>4.7399999999983941E-2</v>
      </c>
      <c r="M21" s="89">
        <v>4.7399999999983941E-2</v>
      </c>
      <c r="N21" s="90">
        <v>477637.75049300003</v>
      </c>
      <c r="O21" s="102">
        <v>96.48</v>
      </c>
      <c r="P21" s="90">
        <v>460.82490170099993</v>
      </c>
      <c r="Q21" s="91">
        <f t="shared" si="0"/>
        <v>5.5296094809876781E-3</v>
      </c>
      <c r="R21" s="91">
        <f>P21/'סכום נכסי הקרן'!$C$42</f>
        <v>5.7847715371582467E-4</v>
      </c>
    </row>
    <row r="22" spans="2:18">
      <c r="B22" s="86" t="s">
        <v>3496</v>
      </c>
      <c r="C22" s="88" t="s">
        <v>3123</v>
      </c>
      <c r="D22" s="87">
        <v>6027</v>
      </c>
      <c r="E22" s="87"/>
      <c r="F22" s="87" t="s">
        <v>678</v>
      </c>
      <c r="G22" s="101">
        <v>43100</v>
      </c>
      <c r="H22" s="87"/>
      <c r="I22" s="90">
        <v>8.16999999999625</v>
      </c>
      <c r="J22" s="88" t="s">
        <v>29</v>
      </c>
      <c r="K22" s="88" t="s">
        <v>129</v>
      </c>
      <c r="L22" s="89">
        <v>4.4899999999980025E-2</v>
      </c>
      <c r="M22" s="89">
        <v>4.4899999999980025E-2</v>
      </c>
      <c r="N22" s="90">
        <v>988419.26023100002</v>
      </c>
      <c r="O22" s="102">
        <v>99.26</v>
      </c>
      <c r="P22" s="90">
        <v>981.10495770399984</v>
      </c>
      <c r="Q22" s="91">
        <f t="shared" si="0"/>
        <v>1.1772643483324765E-2</v>
      </c>
      <c r="R22" s="91">
        <f>P22/'סכום נכסי הקרן'!$C$42</f>
        <v>1.2315888341410412E-3</v>
      </c>
    </row>
    <row r="23" spans="2:18">
      <c r="B23" s="86" t="s">
        <v>3496</v>
      </c>
      <c r="C23" s="88" t="s">
        <v>3123</v>
      </c>
      <c r="D23" s="87">
        <v>5025</v>
      </c>
      <c r="E23" s="87"/>
      <c r="F23" s="87" t="s">
        <v>678</v>
      </c>
      <c r="G23" s="101">
        <v>42551</v>
      </c>
      <c r="H23" s="87"/>
      <c r="I23" s="90">
        <v>7.6199999999998385</v>
      </c>
      <c r="J23" s="88" t="s">
        <v>29</v>
      </c>
      <c r="K23" s="88" t="s">
        <v>129</v>
      </c>
      <c r="L23" s="89">
        <v>4.8399999999996758E-2</v>
      </c>
      <c r="M23" s="89">
        <v>4.8399999999996758E-2</v>
      </c>
      <c r="N23" s="90">
        <v>632239.86526999995</v>
      </c>
      <c r="O23" s="102">
        <v>97.28</v>
      </c>
      <c r="P23" s="90">
        <v>615.04294090500002</v>
      </c>
      <c r="Q23" s="91">
        <f t="shared" si="0"/>
        <v>7.3801291221225968E-3</v>
      </c>
      <c r="R23" s="91">
        <f>P23/'סכום נכסי הקרן'!$C$42</f>
        <v>7.7206828136770929E-4</v>
      </c>
    </row>
    <row r="24" spans="2:18">
      <c r="B24" s="86" t="s">
        <v>3496</v>
      </c>
      <c r="C24" s="88" t="s">
        <v>3123</v>
      </c>
      <c r="D24" s="87">
        <v>5024</v>
      </c>
      <c r="E24" s="87"/>
      <c r="F24" s="87" t="s">
        <v>678</v>
      </c>
      <c r="G24" s="101">
        <v>42551</v>
      </c>
      <c r="H24" s="87"/>
      <c r="I24" s="90">
        <v>5.599999999993047</v>
      </c>
      <c r="J24" s="88" t="s">
        <v>29</v>
      </c>
      <c r="K24" s="88" t="s">
        <v>129</v>
      </c>
      <c r="L24" s="89">
        <v>4.7299999999961762E-2</v>
      </c>
      <c r="M24" s="89">
        <v>4.7299999999961762E-2</v>
      </c>
      <c r="N24" s="90">
        <v>408320.82882499998</v>
      </c>
      <c r="O24" s="102">
        <v>98.61</v>
      </c>
      <c r="P24" s="90">
        <v>402.64516929799993</v>
      </c>
      <c r="Q24" s="91">
        <f t="shared" si="0"/>
        <v>4.831489221623542E-3</v>
      </c>
      <c r="R24" s="91">
        <f>P24/'סכום נכסי הקרן'!$C$42</f>
        <v>5.0544367423108801E-4</v>
      </c>
    </row>
    <row r="25" spans="2:18">
      <c r="B25" s="86" t="s">
        <v>3496</v>
      </c>
      <c r="C25" s="88" t="s">
        <v>3123</v>
      </c>
      <c r="D25" s="87">
        <v>6026</v>
      </c>
      <c r="E25" s="87"/>
      <c r="F25" s="87" t="s">
        <v>678</v>
      </c>
      <c r="G25" s="101">
        <v>43100</v>
      </c>
      <c r="H25" s="87"/>
      <c r="I25" s="90">
        <v>6.3399999999992653</v>
      </c>
      <c r="J25" s="88" t="s">
        <v>29</v>
      </c>
      <c r="K25" s="88" t="s">
        <v>129</v>
      </c>
      <c r="L25" s="89">
        <v>4.629999999999667E-2</v>
      </c>
      <c r="M25" s="89">
        <v>4.629999999999667E-2</v>
      </c>
      <c r="N25" s="90">
        <v>1199815.171265</v>
      </c>
      <c r="O25" s="102">
        <v>95.32</v>
      </c>
      <c r="P25" s="90">
        <v>1143.663821226</v>
      </c>
      <c r="Q25" s="91">
        <f t="shared" si="0"/>
        <v>1.3723247779298911E-2</v>
      </c>
      <c r="R25" s="91">
        <f>P25/'סכום נכסי הקרן'!$C$42</f>
        <v>1.4356502647069184E-3</v>
      </c>
    </row>
    <row r="26" spans="2:18">
      <c r="B26" s="86" t="s">
        <v>3496</v>
      </c>
      <c r="C26" s="88" t="s">
        <v>3123</v>
      </c>
      <c r="D26" s="87">
        <v>5023</v>
      </c>
      <c r="E26" s="87"/>
      <c r="F26" s="87" t="s">
        <v>678</v>
      </c>
      <c r="G26" s="101">
        <v>42551</v>
      </c>
      <c r="H26" s="87"/>
      <c r="I26" s="90">
        <v>7.760000000002349</v>
      </c>
      <c r="J26" s="88" t="s">
        <v>29</v>
      </c>
      <c r="K26" s="88" t="s">
        <v>129</v>
      </c>
      <c r="L26" s="89">
        <v>4.1899999999999486E-2</v>
      </c>
      <c r="M26" s="89">
        <v>4.1899999999999486E-2</v>
      </c>
      <c r="N26" s="90">
        <v>381019.303847</v>
      </c>
      <c r="O26" s="102">
        <v>102.76</v>
      </c>
      <c r="P26" s="90">
        <v>391.53525865800003</v>
      </c>
      <c r="Q26" s="91">
        <f t="shared" si="0"/>
        <v>4.6981772695543159E-3</v>
      </c>
      <c r="R26" s="91">
        <f>P26/'סכום נכסי הקרן'!$C$42</f>
        <v>4.914973152966174E-4</v>
      </c>
    </row>
    <row r="27" spans="2:18">
      <c r="B27" s="86" t="s">
        <v>3496</v>
      </c>
      <c r="C27" s="88" t="s">
        <v>3123</v>
      </c>
      <c r="D27" s="87">
        <v>5210</v>
      </c>
      <c r="E27" s="87"/>
      <c r="F27" s="87" t="s">
        <v>678</v>
      </c>
      <c r="G27" s="101">
        <v>42643</v>
      </c>
      <c r="H27" s="87"/>
      <c r="I27" s="90">
        <v>7.16000000000773</v>
      </c>
      <c r="J27" s="88" t="s">
        <v>29</v>
      </c>
      <c r="K27" s="88" t="s">
        <v>129</v>
      </c>
      <c r="L27" s="89">
        <v>3.3100000000040868E-2</v>
      </c>
      <c r="M27" s="89">
        <v>3.3100000000040868E-2</v>
      </c>
      <c r="N27" s="90">
        <v>292510.88475600001</v>
      </c>
      <c r="O27" s="102">
        <v>107.91</v>
      </c>
      <c r="P27" s="90">
        <v>315.64836144100002</v>
      </c>
      <c r="Q27" s="91">
        <f t="shared" si="0"/>
        <v>3.7875821502694456E-3</v>
      </c>
      <c r="R27" s="91">
        <f>P27/'סכום נכסי הקרן'!$C$42</f>
        <v>3.9623589139270974E-4</v>
      </c>
    </row>
    <row r="28" spans="2:18">
      <c r="B28" s="86" t="s">
        <v>3496</v>
      </c>
      <c r="C28" s="88" t="s">
        <v>3123</v>
      </c>
      <c r="D28" s="87">
        <v>6025</v>
      </c>
      <c r="E28" s="87"/>
      <c r="F28" s="87" t="s">
        <v>678</v>
      </c>
      <c r="G28" s="101">
        <v>43100</v>
      </c>
      <c r="H28" s="87"/>
      <c r="I28" s="90">
        <v>8.5099999999994154</v>
      </c>
      <c r="J28" s="88" t="s">
        <v>29</v>
      </c>
      <c r="K28" s="88" t="s">
        <v>129</v>
      </c>
      <c r="L28" s="89">
        <v>3.4299999999990075E-2</v>
      </c>
      <c r="M28" s="89">
        <v>3.4299999999990075E-2</v>
      </c>
      <c r="N28" s="90">
        <v>363273.81059699995</v>
      </c>
      <c r="O28" s="102">
        <f>P28*1000*100/N28</f>
        <v>103.25911413667369</v>
      </c>
      <c r="P28" s="90">
        <v>375.11331871300001</v>
      </c>
      <c r="Q28" s="91">
        <f t="shared" si="0"/>
        <v>4.5011243011038368E-3</v>
      </c>
      <c r="R28" s="91">
        <f>P28/'סכום נכסי הקרן'!$C$42</f>
        <v>4.7088272384808585E-4</v>
      </c>
    </row>
    <row r="29" spans="2:18">
      <c r="B29" s="86" t="s">
        <v>3496</v>
      </c>
      <c r="C29" s="88" t="s">
        <v>3123</v>
      </c>
      <c r="D29" s="87">
        <v>5022</v>
      </c>
      <c r="E29" s="87"/>
      <c r="F29" s="87" t="s">
        <v>678</v>
      </c>
      <c r="G29" s="101">
        <v>42551</v>
      </c>
      <c r="H29" s="87"/>
      <c r="I29" s="90">
        <v>7.1199999999933965</v>
      </c>
      <c r="J29" s="88" t="s">
        <v>29</v>
      </c>
      <c r="K29" s="88" t="s">
        <v>129</v>
      </c>
      <c r="L29" s="89">
        <v>2.3499999999987961E-2</v>
      </c>
      <c r="M29" s="89">
        <v>2.3499999999987961E-2</v>
      </c>
      <c r="N29" s="90">
        <v>260259.03462699999</v>
      </c>
      <c r="O29" s="102">
        <v>111.73</v>
      </c>
      <c r="P29" s="90">
        <v>290.78734324100003</v>
      </c>
      <c r="Q29" s="91">
        <f t="shared" si="0"/>
        <v>3.4892655414267147E-3</v>
      </c>
      <c r="R29" s="91">
        <f>P29/'סכום נכסי הקרן'!$C$42</f>
        <v>3.6502765808385838E-4</v>
      </c>
    </row>
    <row r="30" spans="2:18">
      <c r="B30" s="86" t="s">
        <v>3496</v>
      </c>
      <c r="C30" s="88" t="s">
        <v>3123</v>
      </c>
      <c r="D30" s="87">
        <v>6024</v>
      </c>
      <c r="E30" s="87"/>
      <c r="F30" s="87" t="s">
        <v>678</v>
      </c>
      <c r="G30" s="101">
        <v>43100</v>
      </c>
      <c r="H30" s="87"/>
      <c r="I30" s="90">
        <v>7.5799999999999343</v>
      </c>
      <c r="J30" s="88" t="s">
        <v>29</v>
      </c>
      <c r="K30" s="88" t="s">
        <v>129</v>
      </c>
      <c r="L30" s="89">
        <v>1.7500000000008072E-2</v>
      </c>
      <c r="M30" s="89">
        <v>1.7500000000008072E-2</v>
      </c>
      <c r="N30" s="90">
        <v>265069.15789799998</v>
      </c>
      <c r="O30" s="102">
        <v>116.81</v>
      </c>
      <c r="P30" s="90">
        <v>309.627312969</v>
      </c>
      <c r="Q30" s="91">
        <f t="shared" si="0"/>
        <v>3.7153333490580471E-3</v>
      </c>
      <c r="R30" s="91">
        <f>P30/'סכום נכסי הקרן'!$C$42</f>
        <v>3.8867762149537787E-4</v>
      </c>
    </row>
    <row r="31" spans="2:18">
      <c r="B31" s="86" t="s">
        <v>3496</v>
      </c>
      <c r="C31" s="88" t="s">
        <v>3123</v>
      </c>
      <c r="D31" s="87">
        <v>5209</v>
      </c>
      <c r="E31" s="87"/>
      <c r="F31" s="87" t="s">
        <v>678</v>
      </c>
      <c r="G31" s="101">
        <v>42643</v>
      </c>
      <c r="H31" s="87"/>
      <c r="I31" s="90">
        <v>6.1600000000007098</v>
      </c>
      <c r="J31" s="88" t="s">
        <v>29</v>
      </c>
      <c r="K31" s="88" t="s">
        <v>129</v>
      </c>
      <c r="L31" s="89">
        <v>2.0800000000003548E-2</v>
      </c>
      <c r="M31" s="89">
        <v>2.0800000000003548E-2</v>
      </c>
      <c r="N31" s="90">
        <v>200378.19726799999</v>
      </c>
      <c r="O31" s="102">
        <v>112.49</v>
      </c>
      <c r="P31" s="90">
        <v>225.405499099</v>
      </c>
      <c r="Q31" s="91">
        <f t="shared" si="0"/>
        <v>2.7047244632046876E-3</v>
      </c>
      <c r="R31" s="91">
        <f>P31/'סכום נכסי הקרן'!$C$42</f>
        <v>2.8295331061620334E-4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5.4219637447922846</v>
      </c>
      <c r="J33" s="81"/>
      <c r="K33" s="81"/>
      <c r="L33" s="82"/>
      <c r="M33" s="82">
        <v>4.2559339159454368E-2</v>
      </c>
      <c r="N33" s="83"/>
      <c r="O33" s="100"/>
      <c r="P33" s="83">
        <f>SUM(P34:P253)</f>
        <v>40555.003905922989</v>
      </c>
      <c r="Q33" s="84">
        <f t="shared" si="0"/>
        <v>0.48663458348695715</v>
      </c>
      <c r="R33" s="84">
        <f>P33/'סכום נכסי הקרן'!$C$42</f>
        <v>5.0909018027967344E-2</v>
      </c>
    </row>
    <row r="34" spans="2:18">
      <c r="B34" s="86" t="s">
        <v>3497</v>
      </c>
      <c r="C34" s="88" t="s">
        <v>3124</v>
      </c>
      <c r="D34" s="87" t="s">
        <v>3125</v>
      </c>
      <c r="E34" s="87"/>
      <c r="F34" s="87" t="s">
        <v>372</v>
      </c>
      <c r="G34" s="101">
        <v>42368</v>
      </c>
      <c r="H34" s="87" t="s">
        <v>308</v>
      </c>
      <c r="I34" s="90">
        <v>7.4499999999923467</v>
      </c>
      <c r="J34" s="88" t="s">
        <v>125</v>
      </c>
      <c r="K34" s="88" t="s">
        <v>129</v>
      </c>
      <c r="L34" s="89">
        <v>3.1699999999999999E-2</v>
      </c>
      <c r="M34" s="89">
        <v>1.8699999999954083E-2</v>
      </c>
      <c r="N34" s="90">
        <v>59982.303778999994</v>
      </c>
      <c r="O34" s="102">
        <v>119.82</v>
      </c>
      <c r="P34" s="90">
        <v>71.870801358999998</v>
      </c>
      <c r="Q34" s="91">
        <f t="shared" si="0"/>
        <v>8.6240449058624762E-4</v>
      </c>
      <c r="R34" s="91">
        <f>P34/'סכום נכסי הקרן'!$C$42</f>
        <v>9.0219986923374917E-5</v>
      </c>
    </row>
    <row r="35" spans="2:18">
      <c r="B35" s="86" t="s">
        <v>3497</v>
      </c>
      <c r="C35" s="88" t="s">
        <v>3124</v>
      </c>
      <c r="D35" s="87" t="s">
        <v>3126</v>
      </c>
      <c r="E35" s="87"/>
      <c r="F35" s="87" t="s">
        <v>372</v>
      </c>
      <c r="G35" s="101">
        <v>42388</v>
      </c>
      <c r="H35" s="87" t="s">
        <v>308</v>
      </c>
      <c r="I35" s="90">
        <v>7.4399999999682347</v>
      </c>
      <c r="J35" s="88" t="s">
        <v>125</v>
      </c>
      <c r="K35" s="88" t="s">
        <v>129</v>
      </c>
      <c r="L35" s="89">
        <v>3.1899999999999998E-2</v>
      </c>
      <c r="M35" s="89">
        <v>1.8799999999960289E-2</v>
      </c>
      <c r="N35" s="90">
        <v>83975.225921999998</v>
      </c>
      <c r="O35" s="102">
        <v>119.96</v>
      </c>
      <c r="P35" s="90">
        <v>100.736683705</v>
      </c>
      <c r="Q35" s="91">
        <f t="shared" si="0"/>
        <v>1.2087769546356879E-3</v>
      </c>
      <c r="R35" s="91">
        <f>P35/'סכום נכסי הקרן'!$C$42</f>
        <v>1.2645555795561135E-4</v>
      </c>
    </row>
    <row r="36" spans="2:18">
      <c r="B36" s="86" t="s">
        <v>3497</v>
      </c>
      <c r="C36" s="88" t="s">
        <v>3124</v>
      </c>
      <c r="D36" s="87" t="s">
        <v>3127</v>
      </c>
      <c r="E36" s="87"/>
      <c r="F36" s="87" t="s">
        <v>372</v>
      </c>
      <c r="G36" s="101">
        <v>42509</v>
      </c>
      <c r="H36" s="87" t="s">
        <v>308</v>
      </c>
      <c r="I36" s="90">
        <v>7.4999999999793596</v>
      </c>
      <c r="J36" s="88" t="s">
        <v>125</v>
      </c>
      <c r="K36" s="88" t="s">
        <v>129</v>
      </c>
      <c r="L36" s="89">
        <v>2.7400000000000001E-2</v>
      </c>
      <c r="M36" s="89">
        <v>2.0599999999900923E-2</v>
      </c>
      <c r="N36" s="90">
        <v>83975.225921999998</v>
      </c>
      <c r="O36" s="102">
        <v>115.39</v>
      </c>
      <c r="P36" s="90">
        <v>96.899008465999998</v>
      </c>
      <c r="Q36" s="91">
        <f t="shared" si="0"/>
        <v>1.1627272613396104E-3</v>
      </c>
      <c r="R36" s="91">
        <f>P36/'סכום נכסי הקרן'!$C$42</f>
        <v>1.2163809379308906E-4</v>
      </c>
    </row>
    <row r="37" spans="2:18">
      <c r="B37" s="86" t="s">
        <v>3497</v>
      </c>
      <c r="C37" s="88" t="s">
        <v>3124</v>
      </c>
      <c r="D37" s="87" t="s">
        <v>3128</v>
      </c>
      <c r="E37" s="87"/>
      <c r="F37" s="87" t="s">
        <v>372</v>
      </c>
      <c r="G37" s="101">
        <v>42723</v>
      </c>
      <c r="H37" s="87" t="s">
        <v>308</v>
      </c>
      <c r="I37" s="90">
        <v>7.3900000001353012</v>
      </c>
      <c r="J37" s="88" t="s">
        <v>125</v>
      </c>
      <c r="K37" s="88" t="s">
        <v>129</v>
      </c>
      <c r="L37" s="89">
        <v>3.15E-2</v>
      </c>
      <c r="M37" s="89">
        <v>2.2800000000200441E-2</v>
      </c>
      <c r="N37" s="90">
        <v>11996.460587</v>
      </c>
      <c r="O37" s="102">
        <v>116.44</v>
      </c>
      <c r="P37" s="90">
        <v>13.968678749000002</v>
      </c>
      <c r="Q37" s="91">
        <f t="shared" si="0"/>
        <v>1.6761537443447125E-4</v>
      </c>
      <c r="R37" s="91">
        <f>P37/'סכום נכסי הקרן'!$C$42</f>
        <v>1.7534993213398897E-5</v>
      </c>
    </row>
    <row r="38" spans="2:18">
      <c r="B38" s="86" t="s">
        <v>3497</v>
      </c>
      <c r="C38" s="88" t="s">
        <v>3124</v>
      </c>
      <c r="D38" s="87" t="s">
        <v>3129</v>
      </c>
      <c r="E38" s="87"/>
      <c r="F38" s="87" t="s">
        <v>372</v>
      </c>
      <c r="G38" s="101">
        <v>42918</v>
      </c>
      <c r="H38" s="87" t="s">
        <v>308</v>
      </c>
      <c r="I38" s="90">
        <v>7.3500000000073253</v>
      </c>
      <c r="J38" s="88" t="s">
        <v>125</v>
      </c>
      <c r="K38" s="88" t="s">
        <v>129</v>
      </c>
      <c r="L38" s="89">
        <v>3.1899999999999998E-2</v>
      </c>
      <c r="M38" s="89">
        <v>2.5400000000087918E-2</v>
      </c>
      <c r="N38" s="90">
        <v>59982.303778999994</v>
      </c>
      <c r="O38" s="102">
        <v>113.78</v>
      </c>
      <c r="P38" s="90">
        <v>68.247861209999996</v>
      </c>
      <c r="Q38" s="91">
        <f t="shared" si="0"/>
        <v>8.1893148354384663E-4</v>
      </c>
      <c r="R38" s="91">
        <f>P38/'סכום נכסי הקרן'!$C$42</f>
        <v>8.5672081422304285E-5</v>
      </c>
    </row>
    <row r="39" spans="2:18">
      <c r="B39" s="86" t="s">
        <v>3497</v>
      </c>
      <c r="C39" s="88" t="s">
        <v>3124</v>
      </c>
      <c r="D39" s="87" t="s">
        <v>3130</v>
      </c>
      <c r="E39" s="87"/>
      <c r="F39" s="87" t="s">
        <v>372</v>
      </c>
      <c r="G39" s="101">
        <v>43915</v>
      </c>
      <c r="H39" s="87" t="s">
        <v>308</v>
      </c>
      <c r="I39" s="90">
        <v>7.3699999999748336</v>
      </c>
      <c r="J39" s="88" t="s">
        <v>125</v>
      </c>
      <c r="K39" s="88" t="s">
        <v>129</v>
      </c>
      <c r="L39" s="89">
        <v>2.6600000000000002E-2</v>
      </c>
      <c r="M39" s="89">
        <v>3.1999999999923735E-2</v>
      </c>
      <c r="N39" s="90">
        <v>126278.534894</v>
      </c>
      <c r="O39" s="102">
        <v>103.84</v>
      </c>
      <c r="P39" s="90">
        <v>131.12763339</v>
      </c>
      <c r="Q39" s="91">
        <f t="shared" si="0"/>
        <v>1.5734492692048179E-3</v>
      </c>
      <c r="R39" s="91">
        <f>P39/'סכום נכסי הקרן'!$C$42</f>
        <v>1.64605558113169E-4</v>
      </c>
    </row>
    <row r="40" spans="2:18">
      <c r="B40" s="86" t="s">
        <v>3497</v>
      </c>
      <c r="C40" s="88" t="s">
        <v>3124</v>
      </c>
      <c r="D40" s="87" t="s">
        <v>3131</v>
      </c>
      <c r="E40" s="87"/>
      <c r="F40" s="87" t="s">
        <v>372</v>
      </c>
      <c r="G40" s="101">
        <v>44168</v>
      </c>
      <c r="H40" s="87" t="s">
        <v>308</v>
      </c>
      <c r="I40" s="90">
        <v>7.5000000000286002</v>
      </c>
      <c r="J40" s="88" t="s">
        <v>125</v>
      </c>
      <c r="K40" s="88" t="s">
        <v>129</v>
      </c>
      <c r="L40" s="89">
        <v>1.89E-2</v>
      </c>
      <c r="M40" s="89">
        <v>3.4900000000123395E-2</v>
      </c>
      <c r="N40" s="90">
        <v>127894.038356</v>
      </c>
      <c r="O40" s="102">
        <v>95.68</v>
      </c>
      <c r="P40" s="90">
        <v>122.369014001</v>
      </c>
      <c r="Q40" s="91">
        <f t="shared" si="0"/>
        <v>1.4683513358357545E-3</v>
      </c>
      <c r="R40" s="91">
        <f>P40/'סכום נכסי הקרן'!$C$42</f>
        <v>1.5361079373319114E-4</v>
      </c>
    </row>
    <row r="41" spans="2:18">
      <c r="B41" s="86" t="s">
        <v>3497</v>
      </c>
      <c r="C41" s="88" t="s">
        <v>3124</v>
      </c>
      <c r="D41" s="87" t="s">
        <v>3132</v>
      </c>
      <c r="E41" s="87"/>
      <c r="F41" s="87" t="s">
        <v>372</v>
      </c>
      <c r="G41" s="101">
        <v>44277</v>
      </c>
      <c r="H41" s="87" t="s">
        <v>308</v>
      </c>
      <c r="I41" s="90">
        <v>7.4200000000057287</v>
      </c>
      <c r="J41" s="88" t="s">
        <v>125</v>
      </c>
      <c r="K41" s="88" t="s">
        <v>129</v>
      </c>
      <c r="L41" s="89">
        <v>1.9E-2</v>
      </c>
      <c r="M41" s="89">
        <v>4.1300000000029771E-2</v>
      </c>
      <c r="N41" s="90">
        <v>194484.639192</v>
      </c>
      <c r="O41" s="102">
        <v>91.53</v>
      </c>
      <c r="P41" s="90">
        <v>178.011779219</v>
      </c>
      <c r="Q41" s="91">
        <f t="shared" si="0"/>
        <v>2.1360295818725976E-3</v>
      </c>
      <c r="R41" s="91">
        <f>P41/'סכום נכסי הקרן'!$C$42</f>
        <v>2.2345959819096615E-4</v>
      </c>
    </row>
    <row r="42" spans="2:18">
      <c r="B42" s="86" t="s">
        <v>3498</v>
      </c>
      <c r="C42" s="88" t="s">
        <v>3124</v>
      </c>
      <c r="D42" s="87" t="s">
        <v>3133</v>
      </c>
      <c r="E42" s="87"/>
      <c r="F42" s="87" t="s">
        <v>357</v>
      </c>
      <c r="G42" s="101">
        <v>42186</v>
      </c>
      <c r="H42" s="87" t="s">
        <v>127</v>
      </c>
      <c r="I42" s="90">
        <v>2.41</v>
      </c>
      <c r="J42" s="88" t="s">
        <v>125</v>
      </c>
      <c r="K42" s="88" t="s">
        <v>128</v>
      </c>
      <c r="L42" s="89">
        <v>9.8519999999999996E-2</v>
      </c>
      <c r="M42" s="89">
        <v>5.6100000000000004E-2</v>
      </c>
      <c r="N42" s="90">
        <v>73013.350000000006</v>
      </c>
      <c r="O42" s="102">
        <v>110.38</v>
      </c>
      <c r="P42" s="90">
        <v>283.60374000000002</v>
      </c>
      <c r="Q42" s="91">
        <f t="shared" si="0"/>
        <v>3.4030668129238417E-3</v>
      </c>
      <c r="R42" s="91">
        <f>P42/'סכום נכסי הקרן'!$C$42</f>
        <v>3.5601002396526264E-4</v>
      </c>
    </row>
    <row r="43" spans="2:18">
      <c r="B43" s="86" t="s">
        <v>3498</v>
      </c>
      <c r="C43" s="88" t="s">
        <v>3124</v>
      </c>
      <c r="D43" s="87" t="s">
        <v>3134</v>
      </c>
      <c r="E43" s="87"/>
      <c r="F43" s="87" t="s">
        <v>357</v>
      </c>
      <c r="G43" s="101">
        <v>38533</v>
      </c>
      <c r="H43" s="87" t="s">
        <v>127</v>
      </c>
      <c r="I43" s="90">
        <v>2.42</v>
      </c>
      <c r="J43" s="88" t="s">
        <v>125</v>
      </c>
      <c r="K43" s="88" t="s">
        <v>129</v>
      </c>
      <c r="L43" s="89">
        <v>3.8450999999999999E-2</v>
      </c>
      <c r="M43" s="89">
        <v>1.5299999999999998E-2</v>
      </c>
      <c r="N43" s="90">
        <v>225483.7</v>
      </c>
      <c r="O43" s="102">
        <v>145.91999999999999</v>
      </c>
      <c r="P43" s="90">
        <v>329.02596</v>
      </c>
      <c r="Q43" s="91">
        <f t="shared" si="0"/>
        <v>3.9481049335470938E-3</v>
      </c>
      <c r="R43" s="91">
        <f>P43/'סכום נכסי הקרן'!$C$42</f>
        <v>4.1302889695599056E-4</v>
      </c>
    </row>
    <row r="44" spans="2:18">
      <c r="B44" s="86" t="s">
        <v>3499</v>
      </c>
      <c r="C44" s="88" t="s">
        <v>3124</v>
      </c>
      <c r="D44" s="87" t="s">
        <v>3135</v>
      </c>
      <c r="E44" s="87"/>
      <c r="F44" s="87" t="s">
        <v>388</v>
      </c>
      <c r="G44" s="101">
        <v>42122</v>
      </c>
      <c r="H44" s="87" t="s">
        <v>127</v>
      </c>
      <c r="I44" s="90">
        <v>4.5199999999998033</v>
      </c>
      <c r="J44" s="88" t="s">
        <v>356</v>
      </c>
      <c r="K44" s="88" t="s">
        <v>129</v>
      </c>
      <c r="L44" s="89">
        <v>2.98E-2</v>
      </c>
      <c r="M44" s="89">
        <v>2.1500000000002805E-2</v>
      </c>
      <c r="N44" s="90">
        <v>1255788.2948759999</v>
      </c>
      <c r="O44" s="102">
        <v>113.47</v>
      </c>
      <c r="P44" s="90">
        <v>1424.9429369640002</v>
      </c>
      <c r="Q44" s="91">
        <f t="shared" si="0"/>
        <v>1.7098420560647115E-2</v>
      </c>
      <c r="R44" s="91">
        <f>P44/'סכום נכסי הקרן'!$C$42</f>
        <v>1.7887421694004649E-3</v>
      </c>
    </row>
    <row r="45" spans="2:18">
      <c r="B45" s="86" t="s">
        <v>3500</v>
      </c>
      <c r="C45" s="88" t="s">
        <v>3124</v>
      </c>
      <c r="D45" s="87" t="s">
        <v>3136</v>
      </c>
      <c r="E45" s="87"/>
      <c r="F45" s="87" t="s">
        <v>3137</v>
      </c>
      <c r="G45" s="101">
        <v>40742</v>
      </c>
      <c r="H45" s="87" t="s">
        <v>3122</v>
      </c>
      <c r="I45" s="90">
        <v>3.4300000000014212</v>
      </c>
      <c r="J45" s="88" t="s">
        <v>338</v>
      </c>
      <c r="K45" s="88" t="s">
        <v>129</v>
      </c>
      <c r="L45" s="89">
        <v>4.4999999999999998E-2</v>
      </c>
      <c r="M45" s="89">
        <v>1.3100000000001883E-2</v>
      </c>
      <c r="N45" s="90">
        <v>467390.03649899998</v>
      </c>
      <c r="O45" s="102">
        <v>124.97</v>
      </c>
      <c r="P45" s="90">
        <v>584.09731591899993</v>
      </c>
      <c r="Q45" s="91">
        <f t="shared" si="0"/>
        <v>7.0088010522070029E-3</v>
      </c>
      <c r="R45" s="91">
        <f>P45/'סכום נכסי הקרן'!$C$42</f>
        <v>7.3322199290590717E-4</v>
      </c>
    </row>
    <row r="46" spans="2:18">
      <c r="B46" s="86" t="s">
        <v>3501</v>
      </c>
      <c r="C46" s="88" t="s">
        <v>3124</v>
      </c>
      <c r="D46" s="87" t="s">
        <v>3138</v>
      </c>
      <c r="E46" s="87"/>
      <c r="F46" s="87" t="s">
        <v>501</v>
      </c>
      <c r="G46" s="101">
        <v>43431</v>
      </c>
      <c r="H46" s="87" t="s">
        <v>308</v>
      </c>
      <c r="I46" s="90">
        <v>8.2399999999187692</v>
      </c>
      <c r="J46" s="88" t="s">
        <v>356</v>
      </c>
      <c r="K46" s="88" t="s">
        <v>129</v>
      </c>
      <c r="L46" s="89">
        <v>3.6600000000000001E-2</v>
      </c>
      <c r="M46" s="89">
        <v>2.9699999999747342E-2</v>
      </c>
      <c r="N46" s="90">
        <v>37263.096700000002</v>
      </c>
      <c r="O46" s="102">
        <v>113.65</v>
      </c>
      <c r="P46" s="90">
        <v>42.349509631000004</v>
      </c>
      <c r="Q46" s="91">
        <f t="shared" si="0"/>
        <v>5.0816752546653553E-4</v>
      </c>
      <c r="R46" s="91">
        <f>P46/'סכום נכסי הקרן'!$C$42</f>
        <v>5.3161675296134781E-5</v>
      </c>
    </row>
    <row r="47" spans="2:18">
      <c r="B47" s="86" t="s">
        <v>3501</v>
      </c>
      <c r="C47" s="88" t="s">
        <v>3124</v>
      </c>
      <c r="D47" s="87" t="s">
        <v>3139</v>
      </c>
      <c r="E47" s="87"/>
      <c r="F47" s="87" t="s">
        <v>501</v>
      </c>
      <c r="G47" s="101">
        <v>43276</v>
      </c>
      <c r="H47" s="87" t="s">
        <v>308</v>
      </c>
      <c r="I47" s="90">
        <v>8.3099999999366094</v>
      </c>
      <c r="J47" s="88" t="s">
        <v>356</v>
      </c>
      <c r="K47" s="88" t="s">
        <v>129</v>
      </c>
      <c r="L47" s="89">
        <v>3.2599999999999997E-2</v>
      </c>
      <c r="M47" s="89">
        <v>3.0399999999618187E-2</v>
      </c>
      <c r="N47" s="90">
        <v>37126.303842000001</v>
      </c>
      <c r="O47" s="102">
        <v>110.05</v>
      </c>
      <c r="P47" s="90">
        <v>40.857500189</v>
      </c>
      <c r="Q47" s="91">
        <f t="shared" si="0"/>
        <v>4.9026434895469112E-4</v>
      </c>
      <c r="R47" s="91">
        <f>P47/'סכום נכסי הקרן'!$C$42</f>
        <v>5.1288744011086072E-5</v>
      </c>
    </row>
    <row r="48" spans="2:18">
      <c r="B48" s="86" t="s">
        <v>3501</v>
      </c>
      <c r="C48" s="88" t="s">
        <v>3124</v>
      </c>
      <c r="D48" s="87" t="s">
        <v>3140</v>
      </c>
      <c r="E48" s="87"/>
      <c r="F48" s="87" t="s">
        <v>501</v>
      </c>
      <c r="G48" s="101">
        <v>43222</v>
      </c>
      <c r="H48" s="87" t="s">
        <v>308</v>
      </c>
      <c r="I48" s="90">
        <v>8.3299999999944472</v>
      </c>
      <c r="J48" s="88" t="s">
        <v>356</v>
      </c>
      <c r="K48" s="88" t="s">
        <v>129</v>
      </c>
      <c r="L48" s="89">
        <v>3.2199999999999999E-2</v>
      </c>
      <c r="M48" s="89">
        <v>3.0499999999966887E-2</v>
      </c>
      <c r="N48" s="90">
        <v>177414.30680100003</v>
      </c>
      <c r="O48" s="102">
        <v>110.63</v>
      </c>
      <c r="P48" s="90">
        <v>196.27344457299998</v>
      </c>
      <c r="Q48" s="91">
        <f t="shared" si="0"/>
        <v>2.3551581001175206E-3</v>
      </c>
      <c r="R48" s="91">
        <f>P48/'סכום נכסי הקרן'!$C$42</f>
        <v>2.4638361153551209E-4</v>
      </c>
    </row>
    <row r="49" spans="2:18">
      <c r="B49" s="86" t="s">
        <v>3501</v>
      </c>
      <c r="C49" s="88" t="s">
        <v>3124</v>
      </c>
      <c r="D49" s="87" t="s">
        <v>3141</v>
      </c>
      <c r="E49" s="87"/>
      <c r="F49" s="87" t="s">
        <v>501</v>
      </c>
      <c r="G49" s="101">
        <v>43922</v>
      </c>
      <c r="H49" s="87" t="s">
        <v>308</v>
      </c>
      <c r="I49" s="90">
        <v>8.4899999999209488</v>
      </c>
      <c r="J49" s="88" t="s">
        <v>356</v>
      </c>
      <c r="K49" s="88" t="s">
        <v>129</v>
      </c>
      <c r="L49" s="89">
        <v>2.7699999999999999E-2</v>
      </c>
      <c r="M49" s="89">
        <v>2.7499999999620991E-2</v>
      </c>
      <c r="N49" s="90">
        <v>42685.828493000001</v>
      </c>
      <c r="O49" s="102">
        <v>108.17</v>
      </c>
      <c r="P49" s="90">
        <v>46.173260885000005</v>
      </c>
      <c r="Q49" s="91">
        <f t="shared" si="0"/>
        <v>5.5405013968510446E-4</v>
      </c>
      <c r="R49" s="91">
        <f>P49/'סכום נכסי הקרן'!$C$42</f>
        <v>5.7961660569861224E-5</v>
      </c>
    </row>
    <row r="50" spans="2:18">
      <c r="B50" s="86" t="s">
        <v>3501</v>
      </c>
      <c r="C50" s="88" t="s">
        <v>3124</v>
      </c>
      <c r="D50" s="87" t="s">
        <v>3142</v>
      </c>
      <c r="E50" s="87"/>
      <c r="F50" s="87" t="s">
        <v>501</v>
      </c>
      <c r="G50" s="101">
        <v>43978</v>
      </c>
      <c r="H50" s="87" t="s">
        <v>308</v>
      </c>
      <c r="I50" s="90">
        <v>8.4999999999720632</v>
      </c>
      <c r="J50" s="88" t="s">
        <v>356</v>
      </c>
      <c r="K50" s="88" t="s">
        <v>129</v>
      </c>
      <c r="L50" s="89">
        <v>2.3E-2</v>
      </c>
      <c r="M50" s="89">
        <v>3.1999999999776506E-2</v>
      </c>
      <c r="N50" s="90">
        <v>17906.464642999999</v>
      </c>
      <c r="O50" s="102">
        <v>99.95</v>
      </c>
      <c r="P50" s="90">
        <v>17.897511246999997</v>
      </c>
      <c r="Q50" s="91">
        <f t="shared" si="0"/>
        <v>2.1475889760338453E-4</v>
      </c>
      <c r="R50" s="91">
        <f>P50/'סכום נכסי הקרן'!$C$42</f>
        <v>2.2466887806074159E-5</v>
      </c>
    </row>
    <row r="51" spans="2:18">
      <c r="B51" s="86" t="s">
        <v>3501</v>
      </c>
      <c r="C51" s="88" t="s">
        <v>3124</v>
      </c>
      <c r="D51" s="87" t="s">
        <v>3143</v>
      </c>
      <c r="E51" s="87"/>
      <c r="F51" s="87" t="s">
        <v>501</v>
      </c>
      <c r="G51" s="101">
        <v>44010</v>
      </c>
      <c r="H51" s="87" t="s">
        <v>308</v>
      </c>
      <c r="I51" s="90">
        <v>8.5899999998753866</v>
      </c>
      <c r="J51" s="88" t="s">
        <v>356</v>
      </c>
      <c r="K51" s="88" t="s">
        <v>129</v>
      </c>
      <c r="L51" s="89">
        <v>2.2000000000000002E-2</v>
      </c>
      <c r="M51" s="89">
        <v>2.9099999999495946E-2</v>
      </c>
      <c r="N51" s="90">
        <v>28077.237622000001</v>
      </c>
      <c r="O51" s="102">
        <v>101.75</v>
      </c>
      <c r="P51" s="90">
        <v>28.568590284000003</v>
      </c>
      <c r="Q51" s="91">
        <f t="shared" si="0"/>
        <v>3.4280514596704163E-4</v>
      </c>
      <c r="R51" s="91">
        <f>P51/'סכום נכסי הקרן'!$C$42</f>
        <v>3.5862377949108184E-5</v>
      </c>
    </row>
    <row r="52" spans="2:18">
      <c r="B52" s="86" t="s">
        <v>3501</v>
      </c>
      <c r="C52" s="88" t="s">
        <v>3124</v>
      </c>
      <c r="D52" s="87" t="s">
        <v>3144</v>
      </c>
      <c r="E52" s="87"/>
      <c r="F52" s="87" t="s">
        <v>501</v>
      </c>
      <c r="G52" s="101">
        <v>44133</v>
      </c>
      <c r="H52" s="87" t="s">
        <v>308</v>
      </c>
      <c r="I52" s="90">
        <v>8.4800000000857949</v>
      </c>
      <c r="J52" s="88" t="s">
        <v>356</v>
      </c>
      <c r="K52" s="88" t="s">
        <v>129</v>
      </c>
      <c r="L52" s="89">
        <v>2.3799999999999998E-2</v>
      </c>
      <c r="M52" s="89">
        <v>3.2100000000426253E-2</v>
      </c>
      <c r="N52" s="90">
        <v>36511.265014999997</v>
      </c>
      <c r="O52" s="102">
        <v>100.88</v>
      </c>
      <c r="P52" s="90">
        <v>36.832564282999996</v>
      </c>
      <c r="Q52" s="91">
        <f t="shared" si="0"/>
        <v>4.4196764523049423E-4</v>
      </c>
      <c r="R52" s="91">
        <f>P52/'סכום נכסי הקרן'!$C$42</f>
        <v>4.6236210048192262E-5</v>
      </c>
    </row>
    <row r="53" spans="2:18">
      <c r="B53" s="86" t="s">
        <v>3501</v>
      </c>
      <c r="C53" s="88" t="s">
        <v>3124</v>
      </c>
      <c r="D53" s="87" t="s">
        <v>3145</v>
      </c>
      <c r="E53" s="87"/>
      <c r="F53" s="87" t="s">
        <v>501</v>
      </c>
      <c r="G53" s="101">
        <v>44251</v>
      </c>
      <c r="H53" s="87" t="s">
        <v>308</v>
      </c>
      <c r="I53" s="90">
        <v>8.34999999998848</v>
      </c>
      <c r="J53" s="88" t="s">
        <v>356</v>
      </c>
      <c r="K53" s="88" t="s">
        <v>129</v>
      </c>
      <c r="L53" s="89">
        <v>2.3599999999999999E-2</v>
      </c>
      <c r="M53" s="89">
        <v>3.7999999999942399E-2</v>
      </c>
      <c r="N53" s="90">
        <v>108406.343048</v>
      </c>
      <c r="O53" s="102">
        <v>96.1</v>
      </c>
      <c r="P53" s="90">
        <v>104.178488672</v>
      </c>
      <c r="Q53" s="91">
        <f t="shared" si="0"/>
        <v>1.250076453223944E-3</v>
      </c>
      <c r="R53" s="91">
        <f>P53/'סכום נכסי הקרן'!$C$42</f>
        <v>1.3077608302620961E-4</v>
      </c>
    </row>
    <row r="54" spans="2:18">
      <c r="B54" s="86" t="s">
        <v>3501</v>
      </c>
      <c r="C54" s="88" t="s">
        <v>3124</v>
      </c>
      <c r="D54" s="87" t="s">
        <v>3146</v>
      </c>
      <c r="E54" s="87"/>
      <c r="F54" s="87" t="s">
        <v>501</v>
      </c>
      <c r="G54" s="101">
        <v>44294</v>
      </c>
      <c r="H54" s="87" t="s">
        <v>308</v>
      </c>
      <c r="I54" s="90">
        <v>8.320000000038231</v>
      </c>
      <c r="J54" s="88" t="s">
        <v>356</v>
      </c>
      <c r="K54" s="88" t="s">
        <v>129</v>
      </c>
      <c r="L54" s="89">
        <v>2.3199999999999998E-2</v>
      </c>
      <c r="M54" s="89">
        <v>4.0000000000136537E-2</v>
      </c>
      <c r="N54" s="90">
        <v>77997.051376999996</v>
      </c>
      <c r="O54" s="102">
        <v>93.9</v>
      </c>
      <c r="P54" s="90">
        <v>73.239229135000002</v>
      </c>
      <c r="Q54" s="91">
        <f t="shared" si="0"/>
        <v>8.7882476469965955E-4</v>
      </c>
      <c r="R54" s="91">
        <f>P54/'סכום נכסי הקרן'!$C$42</f>
        <v>9.1937785163019044E-5</v>
      </c>
    </row>
    <row r="55" spans="2:18">
      <c r="B55" s="86" t="s">
        <v>3501</v>
      </c>
      <c r="C55" s="88" t="s">
        <v>3124</v>
      </c>
      <c r="D55" s="87" t="s">
        <v>3147</v>
      </c>
      <c r="E55" s="87"/>
      <c r="F55" s="87" t="s">
        <v>501</v>
      </c>
      <c r="G55" s="101">
        <v>44602</v>
      </c>
      <c r="H55" s="87" t="s">
        <v>308</v>
      </c>
      <c r="I55" s="90">
        <v>8.2599999999820373</v>
      </c>
      <c r="J55" s="88" t="s">
        <v>356</v>
      </c>
      <c r="K55" s="88" t="s">
        <v>129</v>
      </c>
      <c r="L55" s="89">
        <v>2.0899999999999998E-2</v>
      </c>
      <c r="M55" s="89">
        <v>4.5599999999966584E-2</v>
      </c>
      <c r="N55" s="90">
        <v>111744.95818400002</v>
      </c>
      <c r="O55" s="102">
        <v>85.69</v>
      </c>
      <c r="P55" s="90">
        <v>95.754256871999999</v>
      </c>
      <c r="Q55" s="91">
        <f t="shared" si="0"/>
        <v>1.1489909609700066E-3</v>
      </c>
      <c r="R55" s="91">
        <f>P55/'סכום נכסי הקרן'!$C$42</f>
        <v>1.2020107803859227E-4</v>
      </c>
    </row>
    <row r="56" spans="2:18">
      <c r="B56" s="86" t="s">
        <v>3501</v>
      </c>
      <c r="C56" s="88" t="s">
        <v>3124</v>
      </c>
      <c r="D56" s="87" t="s">
        <v>3148</v>
      </c>
      <c r="E56" s="87"/>
      <c r="F56" s="87" t="s">
        <v>501</v>
      </c>
      <c r="G56" s="101">
        <v>43500</v>
      </c>
      <c r="H56" s="87" t="s">
        <v>308</v>
      </c>
      <c r="I56" s="90">
        <v>8.3299999999656578</v>
      </c>
      <c r="J56" s="88" t="s">
        <v>356</v>
      </c>
      <c r="K56" s="88" t="s">
        <v>129</v>
      </c>
      <c r="L56" s="89">
        <v>3.4500000000000003E-2</v>
      </c>
      <c r="M56" s="89">
        <v>2.7899999999922293E-2</v>
      </c>
      <c r="N56" s="90">
        <v>69943.036804999996</v>
      </c>
      <c r="O56" s="102">
        <v>114.07</v>
      </c>
      <c r="P56" s="90">
        <v>79.784022777999994</v>
      </c>
      <c r="Q56" s="91">
        <f t="shared" si="0"/>
        <v>9.5735817911770705E-4</v>
      </c>
      <c r="R56" s="91">
        <f>P56/'סכום נכסי הקרן'!$C$42</f>
        <v>1.0015351652711222E-4</v>
      </c>
    </row>
    <row r="57" spans="2:18">
      <c r="B57" s="86" t="s">
        <v>3501</v>
      </c>
      <c r="C57" s="88" t="s">
        <v>3124</v>
      </c>
      <c r="D57" s="87" t="s">
        <v>3149</v>
      </c>
      <c r="E57" s="87"/>
      <c r="F57" s="87" t="s">
        <v>501</v>
      </c>
      <c r="G57" s="101">
        <v>43556</v>
      </c>
      <c r="H57" s="87" t="s">
        <v>308</v>
      </c>
      <c r="I57" s="90">
        <v>8.4200000000284696</v>
      </c>
      <c r="J57" s="88" t="s">
        <v>356</v>
      </c>
      <c r="K57" s="88" t="s">
        <v>129</v>
      </c>
      <c r="L57" s="89">
        <v>3.0499999999999999E-2</v>
      </c>
      <c r="M57" s="89">
        <v>2.7800000000125672E-2</v>
      </c>
      <c r="N57" s="90">
        <v>70532.366630999997</v>
      </c>
      <c r="O57" s="102">
        <v>110.56</v>
      </c>
      <c r="P57" s="90">
        <v>77.980581208999993</v>
      </c>
      <c r="Q57" s="91">
        <f t="shared" si="0"/>
        <v>9.3571801262162628E-4</v>
      </c>
      <c r="R57" s="91">
        <f>P57/'סכום נכסי הקרן'!$C$42</f>
        <v>9.7889642023201798E-5</v>
      </c>
    </row>
    <row r="58" spans="2:18">
      <c r="B58" s="86" t="s">
        <v>3501</v>
      </c>
      <c r="C58" s="88" t="s">
        <v>3124</v>
      </c>
      <c r="D58" s="87" t="s">
        <v>3150</v>
      </c>
      <c r="E58" s="87"/>
      <c r="F58" s="87" t="s">
        <v>501</v>
      </c>
      <c r="G58" s="101">
        <v>43647</v>
      </c>
      <c r="H58" s="87" t="s">
        <v>308</v>
      </c>
      <c r="I58" s="90">
        <v>8.4000000000144883</v>
      </c>
      <c r="J58" s="88" t="s">
        <v>356</v>
      </c>
      <c r="K58" s="88" t="s">
        <v>129</v>
      </c>
      <c r="L58" s="89">
        <v>2.8999999999999998E-2</v>
      </c>
      <c r="M58" s="89">
        <v>3.0300000000014492E-2</v>
      </c>
      <c r="N58" s="90">
        <v>65475.441439000002</v>
      </c>
      <c r="O58" s="102">
        <v>105.4</v>
      </c>
      <c r="P58" s="90">
        <v>69.011113930000008</v>
      </c>
      <c r="Q58" s="91">
        <f t="shared" si="0"/>
        <v>8.2809003695821944E-4</v>
      </c>
      <c r="R58" s="91">
        <f>P58/'סכום נכסי הקרן'!$C$42</f>
        <v>8.6630198614760058E-5</v>
      </c>
    </row>
    <row r="59" spans="2:18">
      <c r="B59" s="86" t="s">
        <v>3501</v>
      </c>
      <c r="C59" s="88" t="s">
        <v>3124</v>
      </c>
      <c r="D59" s="87" t="s">
        <v>3151</v>
      </c>
      <c r="E59" s="87"/>
      <c r="F59" s="87" t="s">
        <v>501</v>
      </c>
      <c r="G59" s="101">
        <v>43703</v>
      </c>
      <c r="H59" s="87" t="s">
        <v>308</v>
      </c>
      <c r="I59" s="90">
        <v>8.5399999993528333</v>
      </c>
      <c r="J59" s="88" t="s">
        <v>356</v>
      </c>
      <c r="K59" s="88" t="s">
        <v>129</v>
      </c>
      <c r="L59" s="89">
        <v>2.3799999999999998E-2</v>
      </c>
      <c r="M59" s="89">
        <v>2.9499999998108928E-2</v>
      </c>
      <c r="N59" s="90">
        <v>4649.4861099999998</v>
      </c>
      <c r="O59" s="102">
        <v>102.36</v>
      </c>
      <c r="P59" s="90">
        <v>4.7592142019999999</v>
      </c>
      <c r="Q59" s="91">
        <f t="shared" si="0"/>
        <v>5.7107582242822411E-5</v>
      </c>
      <c r="R59" s="91">
        <f>P59/'סכום נכסי הקרן'!$C$42</f>
        <v>5.9742793311182647E-6</v>
      </c>
    </row>
    <row r="60" spans="2:18">
      <c r="B60" s="86" t="s">
        <v>3501</v>
      </c>
      <c r="C60" s="88" t="s">
        <v>3124</v>
      </c>
      <c r="D60" s="87" t="s">
        <v>3152</v>
      </c>
      <c r="E60" s="87"/>
      <c r="F60" s="87" t="s">
        <v>501</v>
      </c>
      <c r="G60" s="101">
        <v>43740</v>
      </c>
      <c r="H60" s="87" t="s">
        <v>308</v>
      </c>
      <c r="I60" s="90">
        <v>8.4399999999759903</v>
      </c>
      <c r="J60" s="88" t="s">
        <v>356</v>
      </c>
      <c r="K60" s="88" t="s">
        <v>129</v>
      </c>
      <c r="L60" s="89">
        <v>2.4300000000000002E-2</v>
      </c>
      <c r="M60" s="89">
        <v>3.3299999999929726E-2</v>
      </c>
      <c r="N60" s="90">
        <v>68710.344201</v>
      </c>
      <c r="O60" s="102">
        <v>99.41</v>
      </c>
      <c r="P60" s="90">
        <v>68.304953955999991</v>
      </c>
      <c r="Q60" s="91">
        <f t="shared" si="0"/>
        <v>8.1961656064886393E-4</v>
      </c>
      <c r="R60" s="91">
        <f>P60/'סכום נכסי הקרן'!$C$42</f>
        <v>8.5743750399136894E-5</v>
      </c>
    </row>
    <row r="61" spans="2:18">
      <c r="B61" s="86" t="s">
        <v>3501</v>
      </c>
      <c r="C61" s="88" t="s">
        <v>3124</v>
      </c>
      <c r="D61" s="87" t="s">
        <v>3153</v>
      </c>
      <c r="E61" s="87"/>
      <c r="F61" s="87" t="s">
        <v>501</v>
      </c>
      <c r="G61" s="101">
        <v>43831</v>
      </c>
      <c r="H61" s="87" t="s">
        <v>308</v>
      </c>
      <c r="I61" s="90">
        <v>8.4299999999813977</v>
      </c>
      <c r="J61" s="88" t="s">
        <v>356</v>
      </c>
      <c r="K61" s="88" t="s">
        <v>129</v>
      </c>
      <c r="L61" s="89">
        <v>2.3799999999999998E-2</v>
      </c>
      <c r="M61" s="89">
        <v>3.479999999988552E-2</v>
      </c>
      <c r="N61" s="90">
        <v>71314.328815999994</v>
      </c>
      <c r="O61" s="102">
        <v>97.99</v>
      </c>
      <c r="P61" s="90">
        <v>69.880913509999999</v>
      </c>
      <c r="Q61" s="91">
        <f t="shared" si="0"/>
        <v>8.3852708579471599E-4</v>
      </c>
      <c r="R61" s="91">
        <f>P61/'סכום נכסי הקרן'!$C$42</f>
        <v>8.7722064925552617E-5</v>
      </c>
    </row>
    <row r="62" spans="2:18">
      <c r="B62" s="86" t="s">
        <v>3502</v>
      </c>
      <c r="C62" s="88" t="s">
        <v>3124</v>
      </c>
      <c r="D62" s="87">
        <v>7936</v>
      </c>
      <c r="E62" s="87"/>
      <c r="F62" s="87" t="s">
        <v>3154</v>
      </c>
      <c r="G62" s="101">
        <v>44087</v>
      </c>
      <c r="H62" s="87" t="s">
        <v>3122</v>
      </c>
      <c r="I62" s="90">
        <v>5.63999999999435</v>
      </c>
      <c r="J62" s="88" t="s">
        <v>338</v>
      </c>
      <c r="K62" s="88" t="s">
        <v>129</v>
      </c>
      <c r="L62" s="89">
        <v>1.7947999999999999E-2</v>
      </c>
      <c r="M62" s="89">
        <v>2.4899999999975352E-2</v>
      </c>
      <c r="N62" s="90">
        <v>347600.10836700001</v>
      </c>
      <c r="O62" s="102">
        <v>103.89</v>
      </c>
      <c r="P62" s="90">
        <v>361.12173106100005</v>
      </c>
      <c r="Q62" s="91">
        <f t="shared" si="0"/>
        <v>4.3332340342172428E-3</v>
      </c>
      <c r="R62" s="91">
        <f>P62/'סכום נכסי הקרן'!$C$42</f>
        <v>4.5331897290707009E-4</v>
      </c>
    </row>
    <row r="63" spans="2:18">
      <c r="B63" s="86" t="s">
        <v>3502</v>
      </c>
      <c r="C63" s="88" t="s">
        <v>3124</v>
      </c>
      <c r="D63" s="87">
        <v>7937</v>
      </c>
      <c r="E63" s="87"/>
      <c r="F63" s="87" t="s">
        <v>3154</v>
      </c>
      <c r="G63" s="101">
        <v>44087</v>
      </c>
      <c r="H63" s="87" t="s">
        <v>3122</v>
      </c>
      <c r="I63" s="90">
        <v>7.4699999999519644</v>
      </c>
      <c r="J63" s="88" t="s">
        <v>338</v>
      </c>
      <c r="K63" s="88" t="s">
        <v>129</v>
      </c>
      <c r="L63" s="89">
        <v>6.0499999999999998E-2</v>
      </c>
      <c r="M63" s="89">
        <v>6.2599999999673778E-2</v>
      </c>
      <c r="N63" s="90">
        <v>66819.028961000004</v>
      </c>
      <c r="O63" s="102">
        <v>100.01</v>
      </c>
      <c r="P63" s="90">
        <v>66.825648142999995</v>
      </c>
      <c r="Q63" s="91">
        <f t="shared" si="0"/>
        <v>8.0186581970875641E-4</v>
      </c>
      <c r="R63" s="91">
        <f>P63/'סכום נכסי הקרן'!$C$42</f>
        <v>8.3886766080319098E-5</v>
      </c>
    </row>
    <row r="64" spans="2:18">
      <c r="B64" s="86" t="s">
        <v>3503</v>
      </c>
      <c r="C64" s="88" t="s">
        <v>3123</v>
      </c>
      <c r="D64" s="87">
        <v>8063</v>
      </c>
      <c r="E64" s="87"/>
      <c r="F64" s="87" t="s">
        <v>505</v>
      </c>
      <c r="G64" s="101">
        <v>44147</v>
      </c>
      <c r="H64" s="87" t="s">
        <v>127</v>
      </c>
      <c r="I64" s="90">
        <v>7.9600000000061044</v>
      </c>
      <c r="J64" s="88" t="s">
        <v>641</v>
      </c>
      <c r="K64" s="88" t="s">
        <v>129</v>
      </c>
      <c r="L64" s="89">
        <v>1.6250000000000001E-2</v>
      </c>
      <c r="M64" s="89">
        <v>2.6400000000004357E-2</v>
      </c>
      <c r="N64" s="90">
        <v>274996.74601399997</v>
      </c>
      <c r="O64" s="102">
        <v>100.07</v>
      </c>
      <c r="P64" s="90">
        <v>275.18925326700003</v>
      </c>
      <c r="Q64" s="91">
        <f t="shared" si="0"/>
        <v>3.302098255355242E-3</v>
      </c>
      <c r="R64" s="91">
        <f>P64/'סכום נכסי הקרן'!$C$42</f>
        <v>3.4544725203753448E-4</v>
      </c>
    </row>
    <row r="65" spans="2:18">
      <c r="B65" s="86" t="s">
        <v>3503</v>
      </c>
      <c r="C65" s="88" t="s">
        <v>3123</v>
      </c>
      <c r="D65" s="87">
        <v>8145</v>
      </c>
      <c r="E65" s="87"/>
      <c r="F65" s="87" t="s">
        <v>505</v>
      </c>
      <c r="G65" s="101">
        <v>44185</v>
      </c>
      <c r="H65" s="87" t="s">
        <v>127</v>
      </c>
      <c r="I65" s="90">
        <v>7.9500000000201307</v>
      </c>
      <c r="J65" s="88" t="s">
        <v>641</v>
      </c>
      <c r="K65" s="88" t="s">
        <v>129</v>
      </c>
      <c r="L65" s="89">
        <v>1.4990000000000002E-2</v>
      </c>
      <c r="M65" s="89">
        <v>2.7600000000034736E-2</v>
      </c>
      <c r="N65" s="90">
        <v>129270.507174</v>
      </c>
      <c r="O65" s="102">
        <v>97.99</v>
      </c>
      <c r="P65" s="90">
        <v>126.672165531</v>
      </c>
      <c r="Q65" s="91">
        <f t="shared" si="0"/>
        <v>1.5199864523639268E-3</v>
      </c>
      <c r="R65" s="91">
        <f>P65/'סכום נכסי הקרן'!$C$42</f>
        <v>1.590125739753045E-4</v>
      </c>
    </row>
    <row r="66" spans="2:18">
      <c r="B66" s="86" t="s">
        <v>3504</v>
      </c>
      <c r="C66" s="88" t="s">
        <v>3123</v>
      </c>
      <c r="D66" s="87" t="s">
        <v>3155</v>
      </c>
      <c r="E66" s="87"/>
      <c r="F66" s="87" t="s">
        <v>501</v>
      </c>
      <c r="G66" s="101">
        <v>42901</v>
      </c>
      <c r="H66" s="87" t="s">
        <v>308</v>
      </c>
      <c r="I66" s="90">
        <v>0.91000000000048287</v>
      </c>
      <c r="J66" s="88" t="s">
        <v>152</v>
      </c>
      <c r="K66" s="88" t="s">
        <v>129</v>
      </c>
      <c r="L66" s="89">
        <v>0.04</v>
      </c>
      <c r="M66" s="89">
        <v>4.8699999999961351E-2</v>
      </c>
      <c r="N66" s="90">
        <v>416300.85523400002</v>
      </c>
      <c r="O66" s="102">
        <v>99.45</v>
      </c>
      <c r="P66" s="90">
        <v>414.01119128000011</v>
      </c>
      <c r="Q66" s="91">
        <f t="shared" si="0"/>
        <v>4.9678743489914232E-3</v>
      </c>
      <c r="R66" s="91">
        <f>P66/'סכום נכסי הקרן'!$C$42</f>
        <v>5.1971153176428404E-4</v>
      </c>
    </row>
    <row r="67" spans="2:18">
      <c r="B67" s="86" t="s">
        <v>3505</v>
      </c>
      <c r="C67" s="88" t="s">
        <v>3123</v>
      </c>
      <c r="D67" s="87">
        <v>4069</v>
      </c>
      <c r="E67" s="87"/>
      <c r="F67" s="87" t="s">
        <v>505</v>
      </c>
      <c r="G67" s="101">
        <v>42052</v>
      </c>
      <c r="H67" s="87" t="s">
        <v>127</v>
      </c>
      <c r="I67" s="90">
        <v>4.3600000000052548</v>
      </c>
      <c r="J67" s="88" t="s">
        <v>695</v>
      </c>
      <c r="K67" s="88" t="s">
        <v>129</v>
      </c>
      <c r="L67" s="89">
        <v>2.9779E-2</v>
      </c>
      <c r="M67" s="89">
        <v>1.6300000000048165E-2</v>
      </c>
      <c r="N67" s="90">
        <v>196742.82222100001</v>
      </c>
      <c r="O67" s="102">
        <v>116.08</v>
      </c>
      <c r="P67" s="90">
        <v>228.37906703000002</v>
      </c>
      <c r="Q67" s="91">
        <f t="shared" si="0"/>
        <v>2.7404054113542458E-3</v>
      </c>
      <c r="R67" s="91">
        <f>P67/'סכום נכסי הקרן'!$C$42</f>
        <v>2.866860540221177E-4</v>
      </c>
    </row>
    <row r="68" spans="2:18">
      <c r="B68" s="86" t="s">
        <v>3506</v>
      </c>
      <c r="C68" s="88" t="s">
        <v>3123</v>
      </c>
      <c r="D68" s="87">
        <v>8224</v>
      </c>
      <c r="E68" s="87"/>
      <c r="F68" s="87" t="s">
        <v>505</v>
      </c>
      <c r="G68" s="101">
        <v>44223</v>
      </c>
      <c r="H68" s="87" t="s">
        <v>127</v>
      </c>
      <c r="I68" s="90">
        <v>13.060000000013408</v>
      </c>
      <c r="J68" s="88" t="s">
        <v>338</v>
      </c>
      <c r="K68" s="88" t="s">
        <v>129</v>
      </c>
      <c r="L68" s="89">
        <v>2.1537000000000001E-2</v>
      </c>
      <c r="M68" s="89">
        <v>3.5400000000034001E-2</v>
      </c>
      <c r="N68" s="90">
        <v>565748.23584900005</v>
      </c>
      <c r="O68" s="102">
        <v>90.44</v>
      </c>
      <c r="P68" s="90">
        <v>511.66269151899996</v>
      </c>
      <c r="Q68" s="91">
        <f t="shared" si="0"/>
        <v>6.1396310391379112E-3</v>
      </c>
      <c r="R68" s="91">
        <f>P68/'סכום נכסי הקרן'!$C$42</f>
        <v>6.4229423444771901E-4</v>
      </c>
    </row>
    <row r="69" spans="2:18">
      <c r="B69" s="86" t="s">
        <v>3506</v>
      </c>
      <c r="C69" s="88" t="s">
        <v>3123</v>
      </c>
      <c r="D69" s="87">
        <v>2963</v>
      </c>
      <c r="E69" s="87"/>
      <c r="F69" s="87" t="s">
        <v>505</v>
      </c>
      <c r="G69" s="101">
        <v>41423</v>
      </c>
      <c r="H69" s="87" t="s">
        <v>127</v>
      </c>
      <c r="I69" s="90">
        <v>3.2899999999900769</v>
      </c>
      <c r="J69" s="88" t="s">
        <v>338</v>
      </c>
      <c r="K69" s="88" t="s">
        <v>129</v>
      </c>
      <c r="L69" s="89">
        <v>0.05</v>
      </c>
      <c r="M69" s="89">
        <v>1.719999999993807E-2</v>
      </c>
      <c r="N69" s="90">
        <v>117328.32941400001</v>
      </c>
      <c r="O69" s="102">
        <v>121.11</v>
      </c>
      <c r="P69" s="90">
        <v>142.096342429</v>
      </c>
      <c r="Q69" s="91">
        <f t="shared" si="0"/>
        <v>1.7050668907186905E-3</v>
      </c>
      <c r="R69" s="91">
        <f>P69/'סכום נכסי הקרן'!$C$42</f>
        <v>1.7837466555809334E-4</v>
      </c>
    </row>
    <row r="70" spans="2:18">
      <c r="B70" s="86" t="s">
        <v>3506</v>
      </c>
      <c r="C70" s="88" t="s">
        <v>3123</v>
      </c>
      <c r="D70" s="87">
        <v>2968</v>
      </c>
      <c r="E70" s="87"/>
      <c r="F70" s="87" t="s">
        <v>505</v>
      </c>
      <c r="G70" s="101">
        <v>41423</v>
      </c>
      <c r="H70" s="87" t="s">
        <v>127</v>
      </c>
      <c r="I70" s="90">
        <v>3.2900000000221001</v>
      </c>
      <c r="J70" s="88" t="s">
        <v>338</v>
      </c>
      <c r="K70" s="88" t="s">
        <v>129</v>
      </c>
      <c r="L70" s="89">
        <v>0.05</v>
      </c>
      <c r="M70" s="89">
        <v>1.7200000000148794E-2</v>
      </c>
      <c r="N70" s="90">
        <v>37735.122839000003</v>
      </c>
      <c r="O70" s="102">
        <v>121.11</v>
      </c>
      <c r="P70" s="90">
        <v>45.701008131000002</v>
      </c>
      <c r="Q70" s="91">
        <f t="shared" si="0"/>
        <v>5.4838340315176647E-4</v>
      </c>
      <c r="R70" s="91">
        <f>P70/'סכום נכסי הקרן'!$C$42</f>
        <v>5.7368837942524921E-5</v>
      </c>
    </row>
    <row r="71" spans="2:18">
      <c r="B71" s="86" t="s">
        <v>3506</v>
      </c>
      <c r="C71" s="88" t="s">
        <v>3123</v>
      </c>
      <c r="D71" s="87">
        <v>4605</v>
      </c>
      <c r="E71" s="87"/>
      <c r="F71" s="87" t="s">
        <v>505</v>
      </c>
      <c r="G71" s="101">
        <v>42352</v>
      </c>
      <c r="H71" s="87" t="s">
        <v>127</v>
      </c>
      <c r="I71" s="90">
        <v>5.5499999999945784</v>
      </c>
      <c r="J71" s="88" t="s">
        <v>338</v>
      </c>
      <c r="K71" s="88" t="s">
        <v>129</v>
      </c>
      <c r="L71" s="89">
        <v>0.05</v>
      </c>
      <c r="M71" s="89">
        <v>2.1299999999967473E-2</v>
      </c>
      <c r="N71" s="90">
        <v>138903.868246</v>
      </c>
      <c r="O71" s="102">
        <v>126.16</v>
      </c>
      <c r="P71" s="90">
        <v>175.24112128900001</v>
      </c>
      <c r="Q71" s="91">
        <f t="shared" si="0"/>
        <v>2.1027834263333679E-3</v>
      </c>
      <c r="R71" s="91">
        <f>P71/'סכום נכסי הקרן'!$C$42</f>
        <v>2.1998156931850188E-4</v>
      </c>
    </row>
    <row r="72" spans="2:18">
      <c r="B72" s="86" t="s">
        <v>3506</v>
      </c>
      <c r="C72" s="88" t="s">
        <v>3123</v>
      </c>
      <c r="D72" s="87">
        <v>4606</v>
      </c>
      <c r="E72" s="87"/>
      <c r="F72" s="87" t="s">
        <v>505</v>
      </c>
      <c r="G72" s="101">
        <v>42352</v>
      </c>
      <c r="H72" s="87" t="s">
        <v>127</v>
      </c>
      <c r="I72" s="90">
        <v>7.3499999999944006</v>
      </c>
      <c r="J72" s="88" t="s">
        <v>338</v>
      </c>
      <c r="K72" s="88" t="s">
        <v>129</v>
      </c>
      <c r="L72" s="89">
        <v>4.0999999999999995E-2</v>
      </c>
      <c r="M72" s="89">
        <v>2.1899999999991118E-2</v>
      </c>
      <c r="N72" s="90">
        <v>417246.96098199999</v>
      </c>
      <c r="O72" s="102">
        <v>124.11</v>
      </c>
      <c r="P72" s="90">
        <v>517.84519853400002</v>
      </c>
      <c r="Q72" s="91">
        <f t="shared" si="0"/>
        <v>6.213817241489881E-3</v>
      </c>
      <c r="R72" s="91">
        <f>P72/'סכום נכסי הקרן'!$C$42</f>
        <v>6.5005518453453942E-4</v>
      </c>
    </row>
    <row r="73" spans="2:18">
      <c r="B73" s="86" t="s">
        <v>3506</v>
      </c>
      <c r="C73" s="88" t="s">
        <v>3123</v>
      </c>
      <c r="D73" s="87">
        <v>5150</v>
      </c>
      <c r="E73" s="87"/>
      <c r="F73" s="87" t="s">
        <v>505</v>
      </c>
      <c r="G73" s="101">
        <v>42631</v>
      </c>
      <c r="H73" s="87" t="s">
        <v>127</v>
      </c>
      <c r="I73" s="90">
        <v>7.2899999999959606</v>
      </c>
      <c r="J73" s="88" t="s">
        <v>338</v>
      </c>
      <c r="K73" s="88" t="s">
        <v>129</v>
      </c>
      <c r="L73" s="89">
        <v>4.0999999999999995E-2</v>
      </c>
      <c r="M73" s="89">
        <v>2.4899999999972847E-2</v>
      </c>
      <c r="N73" s="90">
        <v>123818.347309</v>
      </c>
      <c r="O73" s="102">
        <v>121.94</v>
      </c>
      <c r="P73" s="90">
        <v>150.98409210899999</v>
      </c>
      <c r="Q73" s="91">
        <f t="shared" si="0"/>
        <v>1.8117143065023555E-3</v>
      </c>
      <c r="R73" s="91">
        <f>P73/'סכום נכסי הקרן'!$C$42</f>
        <v>1.895315282164421E-4</v>
      </c>
    </row>
    <row r="74" spans="2:18">
      <c r="B74" s="86" t="s">
        <v>3507</v>
      </c>
      <c r="C74" s="88" t="s">
        <v>3124</v>
      </c>
      <c r="D74" s="87" t="s">
        <v>3156</v>
      </c>
      <c r="E74" s="87"/>
      <c r="F74" s="87" t="s">
        <v>501</v>
      </c>
      <c r="G74" s="101">
        <v>42033</v>
      </c>
      <c r="H74" s="87" t="s">
        <v>308</v>
      </c>
      <c r="I74" s="90">
        <v>4.1600000000245734</v>
      </c>
      <c r="J74" s="88" t="s">
        <v>356</v>
      </c>
      <c r="K74" s="88" t="s">
        <v>129</v>
      </c>
      <c r="L74" s="89">
        <v>5.0999999999999997E-2</v>
      </c>
      <c r="M74" s="89">
        <v>2.120000000025744E-2</v>
      </c>
      <c r="N74" s="90">
        <v>28002.383920999997</v>
      </c>
      <c r="O74" s="102">
        <v>122.07</v>
      </c>
      <c r="P74" s="90">
        <v>34.182511826000002</v>
      </c>
      <c r="Q74" s="91">
        <f t="shared" si="0"/>
        <v>4.1016867964236776E-4</v>
      </c>
      <c r="R74" s="91">
        <f>P74/'סכום נכסי הקרן'!$C$42</f>
        <v>4.2909578182456738E-5</v>
      </c>
    </row>
    <row r="75" spans="2:18">
      <c r="B75" s="86" t="s">
        <v>3507</v>
      </c>
      <c r="C75" s="88" t="s">
        <v>3124</v>
      </c>
      <c r="D75" s="87" t="s">
        <v>3157</v>
      </c>
      <c r="E75" s="87"/>
      <c r="F75" s="87" t="s">
        <v>501</v>
      </c>
      <c r="G75" s="101">
        <v>42054</v>
      </c>
      <c r="H75" s="87" t="s">
        <v>308</v>
      </c>
      <c r="I75" s="90">
        <v>4.1600000000195951</v>
      </c>
      <c r="J75" s="88" t="s">
        <v>356</v>
      </c>
      <c r="K75" s="88" t="s">
        <v>129</v>
      </c>
      <c r="L75" s="89">
        <v>5.0999999999999997E-2</v>
      </c>
      <c r="M75" s="89">
        <v>2.1300000000075706E-2</v>
      </c>
      <c r="N75" s="90">
        <v>54700.155083999998</v>
      </c>
      <c r="O75" s="102">
        <v>123.15</v>
      </c>
      <c r="P75" s="90">
        <v>67.363243873000002</v>
      </c>
      <c r="Q75" s="91">
        <f t="shared" ref="Q75:Q133" si="1">IFERROR(P75/$P$10,0)</f>
        <v>8.083166309270168E-4</v>
      </c>
      <c r="R75" s="91">
        <f>P75/'סכום נכסי הקרן'!$C$42</f>
        <v>8.4561614263636164E-5</v>
      </c>
    </row>
    <row r="76" spans="2:18">
      <c r="B76" s="86" t="s">
        <v>3507</v>
      </c>
      <c r="C76" s="88" t="s">
        <v>3124</v>
      </c>
      <c r="D76" s="87" t="s">
        <v>3158</v>
      </c>
      <c r="E76" s="87"/>
      <c r="F76" s="87" t="s">
        <v>501</v>
      </c>
      <c r="G76" s="101">
        <v>42565</v>
      </c>
      <c r="H76" s="87" t="s">
        <v>308</v>
      </c>
      <c r="I76" s="90">
        <v>4.1599999999815882</v>
      </c>
      <c r="J76" s="88" t="s">
        <v>356</v>
      </c>
      <c r="K76" s="88" t="s">
        <v>129</v>
      </c>
      <c r="L76" s="89">
        <v>5.0999999999999997E-2</v>
      </c>
      <c r="M76" s="89">
        <v>2.1299999999926111E-2</v>
      </c>
      <c r="N76" s="90">
        <v>66766.403976000001</v>
      </c>
      <c r="O76" s="102">
        <v>123.65</v>
      </c>
      <c r="P76" s="90">
        <v>82.556658796999997</v>
      </c>
      <c r="Q76" s="91">
        <f t="shared" si="1"/>
        <v>9.906280704829486E-4</v>
      </c>
      <c r="R76" s="91">
        <f>P76/'סכום נכסי הקרן'!$C$42</f>
        <v>1.0363402851038557E-4</v>
      </c>
    </row>
    <row r="77" spans="2:18">
      <c r="B77" s="86" t="s">
        <v>3507</v>
      </c>
      <c r="C77" s="88" t="s">
        <v>3124</v>
      </c>
      <c r="D77" s="87" t="s">
        <v>3159</v>
      </c>
      <c r="E77" s="87"/>
      <c r="F77" s="87" t="s">
        <v>501</v>
      </c>
      <c r="G77" s="101">
        <v>40570</v>
      </c>
      <c r="H77" s="87" t="s">
        <v>308</v>
      </c>
      <c r="I77" s="90">
        <v>4.1799999999990938</v>
      </c>
      <c r="J77" s="88" t="s">
        <v>356</v>
      </c>
      <c r="K77" s="88" t="s">
        <v>129</v>
      </c>
      <c r="L77" s="89">
        <v>5.0999999999999997E-2</v>
      </c>
      <c r="M77" s="89">
        <v>1.8199999999986404E-2</v>
      </c>
      <c r="N77" s="90">
        <v>338535.28477299993</v>
      </c>
      <c r="O77" s="102">
        <v>130.38999999999999</v>
      </c>
      <c r="P77" s="90">
        <v>441.41617708000001</v>
      </c>
      <c r="Q77" s="91">
        <f t="shared" si="1"/>
        <v>5.2967169717460768E-3</v>
      </c>
      <c r="R77" s="91">
        <f>P77/'סכום נכסי הקרן'!$C$42</f>
        <v>5.5411322777656395E-4</v>
      </c>
    </row>
    <row r="78" spans="2:18">
      <c r="B78" s="86" t="s">
        <v>3507</v>
      </c>
      <c r="C78" s="88" t="s">
        <v>3124</v>
      </c>
      <c r="D78" s="87" t="s">
        <v>3160</v>
      </c>
      <c r="E78" s="87"/>
      <c r="F78" s="87" t="s">
        <v>501</v>
      </c>
      <c r="G78" s="101">
        <v>41207</v>
      </c>
      <c r="H78" s="87" t="s">
        <v>308</v>
      </c>
      <c r="I78" s="90">
        <v>4.180000000382404</v>
      </c>
      <c r="J78" s="88" t="s">
        <v>356</v>
      </c>
      <c r="K78" s="88" t="s">
        <v>129</v>
      </c>
      <c r="L78" s="89">
        <v>5.0999999999999997E-2</v>
      </c>
      <c r="M78" s="89">
        <v>1.8200000001163841E-2</v>
      </c>
      <c r="N78" s="90">
        <v>4812.0501629999999</v>
      </c>
      <c r="O78" s="102">
        <v>124.99</v>
      </c>
      <c r="P78" s="90">
        <v>6.014581465</v>
      </c>
      <c r="Q78" s="91">
        <f t="shared" si="1"/>
        <v>7.2171201187855842E-5</v>
      </c>
      <c r="R78" s="91">
        <f>P78/'סכום נכסי הקרן'!$C$42</f>
        <v>7.5501518121576051E-6</v>
      </c>
    </row>
    <row r="79" spans="2:18">
      <c r="B79" s="86" t="s">
        <v>3507</v>
      </c>
      <c r="C79" s="88" t="s">
        <v>3124</v>
      </c>
      <c r="D79" s="87" t="s">
        <v>3161</v>
      </c>
      <c r="E79" s="87"/>
      <c r="F79" s="87" t="s">
        <v>501</v>
      </c>
      <c r="G79" s="101">
        <v>41239</v>
      </c>
      <c r="H79" s="87" t="s">
        <v>308</v>
      </c>
      <c r="I79" s="90">
        <v>4.1599999999885684</v>
      </c>
      <c r="J79" s="88" t="s">
        <v>356</v>
      </c>
      <c r="K79" s="88" t="s">
        <v>129</v>
      </c>
      <c r="L79" s="89">
        <v>5.0999999999999997E-2</v>
      </c>
      <c r="M79" s="89">
        <v>2.1199999999961895E-2</v>
      </c>
      <c r="N79" s="90">
        <v>42436.370369999997</v>
      </c>
      <c r="O79" s="102">
        <v>123.68</v>
      </c>
      <c r="P79" s="90">
        <v>52.485305109999999</v>
      </c>
      <c r="Q79" s="91">
        <f t="shared" si="1"/>
        <v>6.2979070722418229E-4</v>
      </c>
      <c r="R79" s="91">
        <f>P79/'סכום נכסי הקרן'!$C$42</f>
        <v>6.5885219743700202E-5</v>
      </c>
    </row>
    <row r="80" spans="2:18">
      <c r="B80" s="86" t="s">
        <v>3507</v>
      </c>
      <c r="C80" s="88" t="s">
        <v>3124</v>
      </c>
      <c r="D80" s="87" t="s">
        <v>3162</v>
      </c>
      <c r="E80" s="87"/>
      <c r="F80" s="87" t="s">
        <v>501</v>
      </c>
      <c r="G80" s="101">
        <v>41269</v>
      </c>
      <c r="H80" s="87" t="s">
        <v>308</v>
      </c>
      <c r="I80" s="90">
        <v>4.1799999999504625</v>
      </c>
      <c r="J80" s="88" t="s">
        <v>356</v>
      </c>
      <c r="K80" s="88" t="s">
        <v>129</v>
      </c>
      <c r="L80" s="89">
        <v>5.0999999999999997E-2</v>
      </c>
      <c r="M80" s="89">
        <v>1.8199999999807356E-2</v>
      </c>
      <c r="N80" s="90">
        <v>11553.522346999998</v>
      </c>
      <c r="O80" s="102">
        <v>125.8</v>
      </c>
      <c r="P80" s="90">
        <v>14.534332103999999</v>
      </c>
      <c r="Q80" s="91">
        <f t="shared" si="1"/>
        <v>1.7440285953611173E-4</v>
      </c>
      <c r="R80" s="91">
        <f>P80/'סכום נכסי הקרן'!$C$42</f>
        <v>1.8245062355891801E-5</v>
      </c>
    </row>
    <row r="81" spans="2:18">
      <c r="B81" s="86" t="s">
        <v>3507</v>
      </c>
      <c r="C81" s="88" t="s">
        <v>3124</v>
      </c>
      <c r="D81" s="87" t="s">
        <v>3163</v>
      </c>
      <c r="E81" s="87"/>
      <c r="F81" s="87" t="s">
        <v>501</v>
      </c>
      <c r="G81" s="101">
        <v>41298</v>
      </c>
      <c r="H81" s="87" t="s">
        <v>308</v>
      </c>
      <c r="I81" s="90">
        <v>4.1599999999323938</v>
      </c>
      <c r="J81" s="88" t="s">
        <v>356</v>
      </c>
      <c r="K81" s="88" t="s">
        <v>129</v>
      </c>
      <c r="L81" s="89">
        <v>5.0999999999999997E-2</v>
      </c>
      <c r="M81" s="89">
        <v>2.1299999999730958E-2</v>
      </c>
      <c r="N81" s="90">
        <v>23378.421323999999</v>
      </c>
      <c r="O81" s="102">
        <v>124.01</v>
      </c>
      <c r="P81" s="90">
        <v>28.991581406000002</v>
      </c>
      <c r="Q81" s="91">
        <f t="shared" si="1"/>
        <v>3.478807738464187E-4</v>
      </c>
      <c r="R81" s="91">
        <f>P81/'סכום נכסי הקרן'!$C$42</f>
        <v>3.6393362059121374E-5</v>
      </c>
    </row>
    <row r="82" spans="2:18">
      <c r="B82" s="86" t="s">
        <v>3507</v>
      </c>
      <c r="C82" s="88" t="s">
        <v>3124</v>
      </c>
      <c r="D82" s="87" t="s">
        <v>3164</v>
      </c>
      <c r="E82" s="87"/>
      <c r="F82" s="87" t="s">
        <v>501</v>
      </c>
      <c r="G82" s="101">
        <v>41330</v>
      </c>
      <c r="H82" s="87" t="s">
        <v>308</v>
      </c>
      <c r="I82" s="90">
        <v>4.1599999999911166</v>
      </c>
      <c r="J82" s="88" t="s">
        <v>356</v>
      </c>
      <c r="K82" s="88" t="s">
        <v>129</v>
      </c>
      <c r="L82" s="89">
        <v>5.0999999999999997E-2</v>
      </c>
      <c r="M82" s="89">
        <v>2.1200000000044419E-2</v>
      </c>
      <c r="N82" s="90">
        <v>36240.538646000001</v>
      </c>
      <c r="O82" s="102">
        <v>124.24</v>
      </c>
      <c r="P82" s="90">
        <v>45.025248040000001</v>
      </c>
      <c r="Q82" s="91">
        <f t="shared" si="1"/>
        <v>5.4027470635115127E-4</v>
      </c>
      <c r="R82" s="91">
        <f>P82/'סכום נכסי הקרן'!$C$42</f>
        <v>5.6520550941120505E-5</v>
      </c>
    </row>
    <row r="83" spans="2:18">
      <c r="B83" s="86" t="s">
        <v>3507</v>
      </c>
      <c r="C83" s="88" t="s">
        <v>3124</v>
      </c>
      <c r="D83" s="87" t="s">
        <v>3165</v>
      </c>
      <c r="E83" s="87"/>
      <c r="F83" s="87" t="s">
        <v>501</v>
      </c>
      <c r="G83" s="101">
        <v>41389</v>
      </c>
      <c r="H83" s="87" t="s">
        <v>308</v>
      </c>
      <c r="I83" s="90">
        <v>4.1799999998754682</v>
      </c>
      <c r="J83" s="88" t="s">
        <v>356</v>
      </c>
      <c r="K83" s="88" t="s">
        <v>129</v>
      </c>
      <c r="L83" s="89">
        <v>5.0999999999999997E-2</v>
      </c>
      <c r="M83" s="89">
        <v>1.8199999999738883E-2</v>
      </c>
      <c r="N83" s="90">
        <v>15863.027829000001</v>
      </c>
      <c r="O83" s="102">
        <v>125.54</v>
      </c>
      <c r="P83" s="90">
        <v>19.914446585999997</v>
      </c>
      <c r="Q83" s="91">
        <f t="shared" si="1"/>
        <v>2.3896085529253276E-4</v>
      </c>
      <c r="R83" s="91">
        <f>P83/'סכום נכסי הקרן'!$C$42</f>
        <v>2.4998762732595843E-5</v>
      </c>
    </row>
    <row r="84" spans="2:18">
      <c r="B84" s="86" t="s">
        <v>3507</v>
      </c>
      <c r="C84" s="88" t="s">
        <v>3124</v>
      </c>
      <c r="D84" s="87" t="s">
        <v>3166</v>
      </c>
      <c r="E84" s="87"/>
      <c r="F84" s="87" t="s">
        <v>501</v>
      </c>
      <c r="G84" s="101">
        <v>41422</v>
      </c>
      <c r="H84" s="87" t="s">
        <v>308</v>
      </c>
      <c r="I84" s="90">
        <v>4.1799999999504331</v>
      </c>
      <c r="J84" s="88" t="s">
        <v>356</v>
      </c>
      <c r="K84" s="88" t="s">
        <v>129</v>
      </c>
      <c r="L84" s="89">
        <v>5.0999999999999997E-2</v>
      </c>
      <c r="M84" s="89">
        <v>1.8299999999779704E-2</v>
      </c>
      <c r="N84" s="90">
        <v>5809.9069689999997</v>
      </c>
      <c r="O84" s="102">
        <v>125.01</v>
      </c>
      <c r="P84" s="90">
        <v>7.2629649519999999</v>
      </c>
      <c r="Q84" s="91">
        <f t="shared" si="1"/>
        <v>8.7151019205812321E-5</v>
      </c>
      <c r="R84" s="91">
        <f>P84/'סכום נכסי הקרן'!$C$42</f>
        <v>9.1172575037987246E-6</v>
      </c>
    </row>
    <row r="85" spans="2:18">
      <c r="B85" s="86" t="s">
        <v>3507</v>
      </c>
      <c r="C85" s="88" t="s">
        <v>3124</v>
      </c>
      <c r="D85" s="87" t="s">
        <v>3167</v>
      </c>
      <c r="E85" s="87"/>
      <c r="F85" s="87" t="s">
        <v>501</v>
      </c>
      <c r="G85" s="101">
        <v>41450</v>
      </c>
      <c r="H85" s="87" t="s">
        <v>308</v>
      </c>
      <c r="I85" s="90">
        <v>4.1800000001890929</v>
      </c>
      <c r="J85" s="88" t="s">
        <v>356</v>
      </c>
      <c r="K85" s="88" t="s">
        <v>129</v>
      </c>
      <c r="L85" s="89">
        <v>5.0999999999999997E-2</v>
      </c>
      <c r="M85" s="89">
        <v>1.8300000000677726E-2</v>
      </c>
      <c r="N85" s="90">
        <v>9571.375059</v>
      </c>
      <c r="O85" s="102">
        <v>124.87</v>
      </c>
      <c r="P85" s="90">
        <v>11.951776192999999</v>
      </c>
      <c r="Q85" s="91">
        <f t="shared" si="1"/>
        <v>1.4341381012073943E-4</v>
      </c>
      <c r="R85" s="91">
        <f>P85/'סכום נכסי הקרן'!$C$42</f>
        <v>1.5003159439637096E-5</v>
      </c>
    </row>
    <row r="86" spans="2:18">
      <c r="B86" s="86" t="s">
        <v>3507</v>
      </c>
      <c r="C86" s="88" t="s">
        <v>3124</v>
      </c>
      <c r="D86" s="87" t="s">
        <v>3168</v>
      </c>
      <c r="E86" s="87"/>
      <c r="F86" s="87" t="s">
        <v>501</v>
      </c>
      <c r="G86" s="101">
        <v>41480</v>
      </c>
      <c r="H86" s="87" t="s">
        <v>308</v>
      </c>
      <c r="I86" s="90">
        <v>4.1799999999519084</v>
      </c>
      <c r="J86" s="88" t="s">
        <v>356</v>
      </c>
      <c r="K86" s="88" t="s">
        <v>129</v>
      </c>
      <c r="L86" s="89">
        <v>5.0999999999999997E-2</v>
      </c>
      <c r="M86" s="89">
        <v>1.8699999999759541E-2</v>
      </c>
      <c r="N86" s="90">
        <v>8405.5522949999995</v>
      </c>
      <c r="O86" s="102">
        <v>123.69</v>
      </c>
      <c r="P86" s="90">
        <v>10.396827975000001</v>
      </c>
      <c r="Q86" s="91">
        <f t="shared" si="1"/>
        <v>1.2475540781444098E-4</v>
      </c>
      <c r="R86" s="91">
        <f>P86/'סכום נכסי הקרן'!$C$42</f>
        <v>1.3051220609934352E-5</v>
      </c>
    </row>
    <row r="87" spans="2:18">
      <c r="B87" s="86" t="s">
        <v>3507</v>
      </c>
      <c r="C87" s="88" t="s">
        <v>3124</v>
      </c>
      <c r="D87" s="87" t="s">
        <v>3169</v>
      </c>
      <c r="E87" s="87"/>
      <c r="F87" s="87" t="s">
        <v>501</v>
      </c>
      <c r="G87" s="101">
        <v>41512</v>
      </c>
      <c r="H87" s="87" t="s">
        <v>308</v>
      </c>
      <c r="I87" s="90">
        <v>4.1099999999612198</v>
      </c>
      <c r="J87" s="88" t="s">
        <v>356</v>
      </c>
      <c r="K87" s="88" t="s">
        <v>129</v>
      </c>
      <c r="L87" s="89">
        <v>5.0999999999999997E-2</v>
      </c>
      <c r="M87" s="89">
        <v>2.9399999999741463E-2</v>
      </c>
      <c r="N87" s="90">
        <v>26205.832163999999</v>
      </c>
      <c r="O87" s="102">
        <v>118.08</v>
      </c>
      <c r="P87" s="90">
        <v>30.943848320000001</v>
      </c>
      <c r="Q87" s="91">
        <f t="shared" si="1"/>
        <v>3.7130675103911242E-4</v>
      </c>
      <c r="R87" s="91">
        <f>P87/'סכום נכסי הקרן'!$C$42</f>
        <v>3.8844058198882186E-5</v>
      </c>
    </row>
    <row r="88" spans="2:18">
      <c r="B88" s="86" t="s">
        <v>3507</v>
      </c>
      <c r="C88" s="88" t="s">
        <v>3124</v>
      </c>
      <c r="D88" s="87" t="s">
        <v>3170</v>
      </c>
      <c r="E88" s="87"/>
      <c r="F88" s="87" t="s">
        <v>501</v>
      </c>
      <c r="G88" s="101">
        <v>40871</v>
      </c>
      <c r="H88" s="87" t="s">
        <v>308</v>
      </c>
      <c r="I88" s="90">
        <v>4.1599999998680062</v>
      </c>
      <c r="J88" s="88" t="s">
        <v>356</v>
      </c>
      <c r="K88" s="88" t="s">
        <v>129</v>
      </c>
      <c r="L88" s="89">
        <v>5.1879999999999996E-2</v>
      </c>
      <c r="M88" s="89">
        <v>2.1199999999160044E-2</v>
      </c>
      <c r="N88" s="90">
        <v>13188.378709000001</v>
      </c>
      <c r="O88" s="102">
        <v>126.38</v>
      </c>
      <c r="P88" s="90">
        <v>16.667474044999999</v>
      </c>
      <c r="Q88" s="91">
        <f t="shared" si="1"/>
        <v>1.9999922348629462E-4</v>
      </c>
      <c r="R88" s="91">
        <f>P88/'סכום נכסי הקרן'!$C$42</f>
        <v>2.0922812351490296E-5</v>
      </c>
    </row>
    <row r="89" spans="2:18">
      <c r="B89" s="86" t="s">
        <v>3507</v>
      </c>
      <c r="C89" s="88" t="s">
        <v>3124</v>
      </c>
      <c r="D89" s="87" t="s">
        <v>3171</v>
      </c>
      <c r="E89" s="87"/>
      <c r="F89" s="87" t="s">
        <v>501</v>
      </c>
      <c r="G89" s="101">
        <v>41547</v>
      </c>
      <c r="H89" s="87" t="s">
        <v>308</v>
      </c>
      <c r="I89" s="90">
        <v>4.1099999999278687</v>
      </c>
      <c r="J89" s="88" t="s">
        <v>356</v>
      </c>
      <c r="K89" s="88" t="s">
        <v>129</v>
      </c>
      <c r="L89" s="89">
        <v>5.0999999999999997E-2</v>
      </c>
      <c r="M89" s="89">
        <v>2.9399999999548627E-2</v>
      </c>
      <c r="N89" s="90">
        <v>19175.037747999999</v>
      </c>
      <c r="O89" s="102">
        <v>117.85</v>
      </c>
      <c r="P89" s="90">
        <v>22.597783133</v>
      </c>
      <c r="Q89" s="91">
        <f t="shared" si="1"/>
        <v>2.7115920906248438E-4</v>
      </c>
      <c r="R89" s="91">
        <f>P89/'סכום נכסי הקרן'!$C$42</f>
        <v>2.8367176380470645E-5</v>
      </c>
    </row>
    <row r="90" spans="2:18">
      <c r="B90" s="86" t="s">
        <v>3507</v>
      </c>
      <c r="C90" s="88" t="s">
        <v>3124</v>
      </c>
      <c r="D90" s="87" t="s">
        <v>3172</v>
      </c>
      <c r="E90" s="87"/>
      <c r="F90" s="87" t="s">
        <v>501</v>
      </c>
      <c r="G90" s="101">
        <v>41571</v>
      </c>
      <c r="H90" s="87" t="s">
        <v>308</v>
      </c>
      <c r="I90" s="90">
        <v>4.1700000001288418</v>
      </c>
      <c r="J90" s="88" t="s">
        <v>356</v>
      </c>
      <c r="K90" s="88" t="s">
        <v>129</v>
      </c>
      <c r="L90" s="89">
        <v>5.0999999999999997E-2</v>
      </c>
      <c r="M90" s="89">
        <v>1.9200000000417869E-2</v>
      </c>
      <c r="N90" s="90">
        <v>9349.6569920000002</v>
      </c>
      <c r="O90" s="102">
        <v>122.86</v>
      </c>
      <c r="P90" s="90">
        <v>11.486989055999999</v>
      </c>
      <c r="Q90" s="91">
        <f t="shared" si="1"/>
        <v>1.3783665630394355E-4</v>
      </c>
      <c r="R90" s="91">
        <f>P90/'סכום נכסי הקרן'!$C$42</f>
        <v>1.4419708460527597E-5</v>
      </c>
    </row>
    <row r="91" spans="2:18">
      <c r="B91" s="86" t="s">
        <v>3507</v>
      </c>
      <c r="C91" s="88" t="s">
        <v>3124</v>
      </c>
      <c r="D91" s="87" t="s">
        <v>3173</v>
      </c>
      <c r="E91" s="87"/>
      <c r="F91" s="87" t="s">
        <v>501</v>
      </c>
      <c r="G91" s="101">
        <v>41597</v>
      </c>
      <c r="H91" s="87" t="s">
        <v>308</v>
      </c>
      <c r="I91" s="90">
        <v>4.1699999994890904</v>
      </c>
      <c r="J91" s="88" t="s">
        <v>356</v>
      </c>
      <c r="K91" s="88" t="s">
        <v>129</v>
      </c>
      <c r="L91" s="89">
        <v>5.0999999999999997E-2</v>
      </c>
      <c r="M91" s="89">
        <v>1.9299999997327032E-2</v>
      </c>
      <c r="N91" s="90">
        <v>2414.6379040000002</v>
      </c>
      <c r="O91" s="102">
        <v>122.4</v>
      </c>
      <c r="P91" s="90">
        <v>2.9555169030000004</v>
      </c>
      <c r="Q91" s="91">
        <f t="shared" si="1"/>
        <v>3.5464347147307555E-5</v>
      </c>
      <c r="R91" s="91">
        <f>P91/'סכום נכסי הקרן'!$C$42</f>
        <v>3.7100838073107532E-6</v>
      </c>
    </row>
    <row r="92" spans="2:18">
      <c r="B92" s="86" t="s">
        <v>3507</v>
      </c>
      <c r="C92" s="88" t="s">
        <v>3124</v>
      </c>
      <c r="D92" s="87" t="s">
        <v>3174</v>
      </c>
      <c r="E92" s="87"/>
      <c r="F92" s="87" t="s">
        <v>501</v>
      </c>
      <c r="G92" s="101">
        <v>41630</v>
      </c>
      <c r="H92" s="87" t="s">
        <v>308</v>
      </c>
      <c r="I92" s="90">
        <v>4.1600000000083597</v>
      </c>
      <c r="J92" s="88" t="s">
        <v>356</v>
      </c>
      <c r="K92" s="88" t="s">
        <v>129</v>
      </c>
      <c r="L92" s="89">
        <v>5.0999999999999997E-2</v>
      </c>
      <c r="M92" s="89">
        <v>2.12999999999373E-2</v>
      </c>
      <c r="N92" s="90">
        <v>27470.784081000002</v>
      </c>
      <c r="O92" s="102">
        <v>121.92</v>
      </c>
      <c r="P92" s="90">
        <v>33.492381516999998</v>
      </c>
      <c r="Q92" s="91">
        <f t="shared" si="1"/>
        <v>4.0188754924842162E-4</v>
      </c>
      <c r="R92" s="91">
        <f>P92/'סכום נכסי הקרן'!$C$42</f>
        <v>4.20432521324327E-5</v>
      </c>
    </row>
    <row r="93" spans="2:18">
      <c r="B93" s="86" t="s">
        <v>3507</v>
      </c>
      <c r="C93" s="88" t="s">
        <v>3124</v>
      </c>
      <c r="D93" s="87" t="s">
        <v>3175</v>
      </c>
      <c r="E93" s="87"/>
      <c r="F93" s="87" t="s">
        <v>501</v>
      </c>
      <c r="G93" s="101">
        <v>41666</v>
      </c>
      <c r="H93" s="87" t="s">
        <v>308</v>
      </c>
      <c r="I93" s="90">
        <v>4.159999999950565</v>
      </c>
      <c r="J93" s="88" t="s">
        <v>356</v>
      </c>
      <c r="K93" s="88" t="s">
        <v>129</v>
      </c>
      <c r="L93" s="89">
        <v>5.0999999999999997E-2</v>
      </c>
      <c r="M93" s="89">
        <v>2.1199999999629245E-2</v>
      </c>
      <c r="N93" s="90">
        <v>5313.3933020000004</v>
      </c>
      <c r="O93" s="102">
        <v>121.83</v>
      </c>
      <c r="P93" s="90">
        <v>6.4733073770000011</v>
      </c>
      <c r="Q93" s="91">
        <f t="shared" si="1"/>
        <v>7.7675624110330098E-5</v>
      </c>
      <c r="R93" s="91">
        <f>P93/'סכום נכסי הקרן'!$C$42</f>
        <v>8.1259940874555521E-6</v>
      </c>
    </row>
    <row r="94" spans="2:18">
      <c r="B94" s="86" t="s">
        <v>3507</v>
      </c>
      <c r="C94" s="88" t="s">
        <v>3124</v>
      </c>
      <c r="D94" s="87" t="s">
        <v>3176</v>
      </c>
      <c r="E94" s="87"/>
      <c r="F94" s="87" t="s">
        <v>501</v>
      </c>
      <c r="G94" s="101">
        <v>41696</v>
      </c>
      <c r="H94" s="87" t="s">
        <v>308</v>
      </c>
      <c r="I94" s="90">
        <v>4.1600000002297612</v>
      </c>
      <c r="J94" s="88" t="s">
        <v>356</v>
      </c>
      <c r="K94" s="88" t="s">
        <v>129</v>
      </c>
      <c r="L94" s="89">
        <v>5.0999999999999997E-2</v>
      </c>
      <c r="M94" s="89">
        <v>2.1200000000127645E-2</v>
      </c>
      <c r="N94" s="90">
        <v>5114.1390819999997</v>
      </c>
      <c r="O94" s="102">
        <v>122.55</v>
      </c>
      <c r="P94" s="90">
        <v>6.2673778659999995</v>
      </c>
      <c r="Q94" s="91">
        <f t="shared" si="1"/>
        <v>7.5204599275870078E-5</v>
      </c>
      <c r="R94" s="91">
        <f>P94/'סכום נכסי הקרן'!$C$42</f>
        <v>7.8674891391559804E-6</v>
      </c>
    </row>
    <row r="95" spans="2:18">
      <c r="B95" s="86" t="s">
        <v>3507</v>
      </c>
      <c r="C95" s="88" t="s">
        <v>3124</v>
      </c>
      <c r="D95" s="87" t="s">
        <v>3177</v>
      </c>
      <c r="E95" s="87"/>
      <c r="F95" s="87" t="s">
        <v>501</v>
      </c>
      <c r="G95" s="101">
        <v>41725</v>
      </c>
      <c r="H95" s="87" t="s">
        <v>308</v>
      </c>
      <c r="I95" s="90">
        <v>4.1600000000479769</v>
      </c>
      <c r="J95" s="88" t="s">
        <v>356</v>
      </c>
      <c r="K95" s="88" t="s">
        <v>129</v>
      </c>
      <c r="L95" s="89">
        <v>5.0999999999999997E-2</v>
      </c>
      <c r="M95" s="89">
        <v>2.1200000000159921E-2</v>
      </c>
      <c r="N95" s="90">
        <v>10184.964156</v>
      </c>
      <c r="O95" s="102">
        <v>122.79</v>
      </c>
      <c r="P95" s="90">
        <v>12.50611769</v>
      </c>
      <c r="Q95" s="91">
        <f t="shared" si="1"/>
        <v>1.5006556002878797E-4</v>
      </c>
      <c r="R95" s="91">
        <f>P95/'סכום נכסי הקרן'!$C$42</f>
        <v>1.5699028717072967E-5</v>
      </c>
    </row>
    <row r="96" spans="2:18">
      <c r="B96" s="86" t="s">
        <v>3507</v>
      </c>
      <c r="C96" s="88" t="s">
        <v>3124</v>
      </c>
      <c r="D96" s="87" t="s">
        <v>3178</v>
      </c>
      <c r="E96" s="87"/>
      <c r="F96" s="87" t="s">
        <v>501</v>
      </c>
      <c r="G96" s="101">
        <v>41787</v>
      </c>
      <c r="H96" s="87" t="s">
        <v>308</v>
      </c>
      <c r="I96" s="90">
        <v>4.1599999999081936</v>
      </c>
      <c r="J96" s="88" t="s">
        <v>356</v>
      </c>
      <c r="K96" s="88" t="s">
        <v>129</v>
      </c>
      <c r="L96" s="89">
        <v>5.0999999999999997E-2</v>
      </c>
      <c r="M96" s="89">
        <v>2.1199999999948992E-2</v>
      </c>
      <c r="N96" s="90">
        <v>6412.1175049999993</v>
      </c>
      <c r="O96" s="102">
        <v>122.31</v>
      </c>
      <c r="P96" s="90">
        <v>7.8426609920000008</v>
      </c>
      <c r="Q96" s="91">
        <f t="shared" si="1"/>
        <v>9.4107007710432795E-5</v>
      </c>
      <c r="R96" s="91">
        <f>P96/'סכום נכסי הקרן'!$C$42</f>
        <v>9.8449545401388249E-6</v>
      </c>
    </row>
    <row r="97" spans="2:18">
      <c r="B97" s="86" t="s">
        <v>3507</v>
      </c>
      <c r="C97" s="88" t="s">
        <v>3124</v>
      </c>
      <c r="D97" s="87" t="s">
        <v>3179</v>
      </c>
      <c r="E97" s="87"/>
      <c r="F97" s="87" t="s">
        <v>501</v>
      </c>
      <c r="G97" s="101">
        <v>41815</v>
      </c>
      <c r="H97" s="87" t="s">
        <v>308</v>
      </c>
      <c r="I97" s="90">
        <v>4.1600000002270026</v>
      </c>
      <c r="J97" s="88" t="s">
        <v>356</v>
      </c>
      <c r="K97" s="88" t="s">
        <v>129</v>
      </c>
      <c r="L97" s="89">
        <v>5.0999999999999997E-2</v>
      </c>
      <c r="M97" s="89">
        <v>2.12E-2</v>
      </c>
      <c r="N97" s="90">
        <v>3605.2378480000002</v>
      </c>
      <c r="O97" s="102">
        <v>122.19</v>
      </c>
      <c r="P97" s="90">
        <v>4.4052403999999994</v>
      </c>
      <c r="Q97" s="91">
        <f t="shared" si="1"/>
        <v>5.286011886934688E-5</v>
      </c>
      <c r="R97" s="91">
        <f>P97/'סכום נכסי הקרן'!$C$42</f>
        <v>5.5299332102487187E-6</v>
      </c>
    </row>
    <row r="98" spans="2:18">
      <c r="B98" s="86" t="s">
        <v>3507</v>
      </c>
      <c r="C98" s="88" t="s">
        <v>3124</v>
      </c>
      <c r="D98" s="87" t="s">
        <v>3180</v>
      </c>
      <c r="E98" s="87"/>
      <c r="F98" s="87" t="s">
        <v>501</v>
      </c>
      <c r="G98" s="101">
        <v>41836</v>
      </c>
      <c r="H98" s="87" t="s">
        <v>308</v>
      </c>
      <c r="I98" s="90">
        <v>4.1600000000735147</v>
      </c>
      <c r="J98" s="88" t="s">
        <v>356</v>
      </c>
      <c r="K98" s="88" t="s">
        <v>129</v>
      </c>
      <c r="L98" s="89">
        <v>5.0999999999999997E-2</v>
      </c>
      <c r="M98" s="89">
        <v>2.1200000000551354E-2</v>
      </c>
      <c r="N98" s="90">
        <v>10717.949424</v>
      </c>
      <c r="O98" s="102">
        <v>121.84</v>
      </c>
      <c r="P98" s="90">
        <v>13.058750143999999</v>
      </c>
      <c r="Q98" s="91">
        <f t="shared" si="1"/>
        <v>1.5669680249389813E-4</v>
      </c>
      <c r="R98" s="91">
        <f>P98/'סכום נכסי הקרן'!$C$42</f>
        <v>1.6392752619277221E-5</v>
      </c>
    </row>
    <row r="99" spans="2:18">
      <c r="B99" s="86" t="s">
        <v>3507</v>
      </c>
      <c r="C99" s="88" t="s">
        <v>3124</v>
      </c>
      <c r="D99" s="87" t="s">
        <v>3181</v>
      </c>
      <c r="E99" s="87"/>
      <c r="F99" s="87" t="s">
        <v>501</v>
      </c>
      <c r="G99" s="101">
        <v>40903</v>
      </c>
      <c r="H99" s="87" t="s">
        <v>308</v>
      </c>
      <c r="I99" s="90">
        <v>4.1099999999849599</v>
      </c>
      <c r="J99" s="88" t="s">
        <v>356</v>
      </c>
      <c r="K99" s="88" t="s">
        <v>129</v>
      </c>
      <c r="L99" s="89">
        <v>5.2619999999999993E-2</v>
      </c>
      <c r="M99" s="89">
        <v>2.92E-2</v>
      </c>
      <c r="N99" s="90">
        <v>13531.464341999999</v>
      </c>
      <c r="O99" s="102">
        <v>122.84</v>
      </c>
      <c r="P99" s="90">
        <v>16.622050774999998</v>
      </c>
      <c r="Q99" s="91">
        <f t="shared" si="1"/>
        <v>1.9945417276633065E-4</v>
      </c>
      <c r="R99" s="91">
        <f>P99/'סכום נכסי הקרן'!$C$42</f>
        <v>2.0865792160426239E-5</v>
      </c>
    </row>
    <row r="100" spans="2:18">
      <c r="B100" s="86" t="s">
        <v>3507</v>
      </c>
      <c r="C100" s="88" t="s">
        <v>3124</v>
      </c>
      <c r="D100" s="87" t="s">
        <v>3182</v>
      </c>
      <c r="E100" s="87"/>
      <c r="F100" s="87" t="s">
        <v>501</v>
      </c>
      <c r="G100" s="101">
        <v>41911</v>
      </c>
      <c r="H100" s="87" t="s">
        <v>308</v>
      </c>
      <c r="I100" s="90">
        <v>4.1599999996878374</v>
      </c>
      <c r="J100" s="88" t="s">
        <v>356</v>
      </c>
      <c r="K100" s="88" t="s">
        <v>129</v>
      </c>
      <c r="L100" s="89">
        <v>5.0999999999999997E-2</v>
      </c>
      <c r="M100" s="89">
        <v>2.1199999997658786E-2</v>
      </c>
      <c r="N100" s="90">
        <v>4206.7804669999996</v>
      </c>
      <c r="O100" s="102">
        <v>121.84</v>
      </c>
      <c r="P100" s="90">
        <v>5.125541535</v>
      </c>
      <c r="Q100" s="91">
        <f t="shared" si="1"/>
        <v>6.1503280231851759E-5</v>
      </c>
      <c r="R100" s="91">
        <f>P100/'סכום נכסי הקרן'!$C$42</f>
        <v>6.4341329374228248E-6</v>
      </c>
    </row>
    <row r="101" spans="2:18">
      <c r="B101" s="86" t="s">
        <v>3507</v>
      </c>
      <c r="C101" s="88" t="s">
        <v>3124</v>
      </c>
      <c r="D101" s="87" t="s">
        <v>3183</v>
      </c>
      <c r="E101" s="87"/>
      <c r="F101" s="87" t="s">
        <v>501</v>
      </c>
      <c r="G101" s="101">
        <v>40933</v>
      </c>
      <c r="H101" s="87" t="s">
        <v>308</v>
      </c>
      <c r="I101" s="90">
        <v>4.1599999999771384</v>
      </c>
      <c r="J101" s="88" t="s">
        <v>356</v>
      </c>
      <c r="K101" s="88" t="s">
        <v>129</v>
      </c>
      <c r="L101" s="89">
        <v>5.1330999999999995E-2</v>
      </c>
      <c r="M101" s="89">
        <v>2.1199999999828533E-2</v>
      </c>
      <c r="N101" s="90">
        <v>49898.014199999998</v>
      </c>
      <c r="O101" s="102">
        <v>126.23</v>
      </c>
      <c r="P101" s="90">
        <v>62.986261059</v>
      </c>
      <c r="Q101" s="91">
        <f t="shared" si="1"/>
        <v>7.5579558534750004E-4</v>
      </c>
      <c r="R101" s="91">
        <f>P101/'סכום נכסי הקרן'!$C$42</f>
        <v>7.9067153025192392E-5</v>
      </c>
    </row>
    <row r="102" spans="2:18">
      <c r="B102" s="86" t="s">
        <v>3507</v>
      </c>
      <c r="C102" s="88" t="s">
        <v>3124</v>
      </c>
      <c r="D102" s="87" t="s">
        <v>3184</v>
      </c>
      <c r="E102" s="87"/>
      <c r="F102" s="87" t="s">
        <v>501</v>
      </c>
      <c r="G102" s="101">
        <v>40993</v>
      </c>
      <c r="H102" s="87" t="s">
        <v>308</v>
      </c>
      <c r="I102" s="90">
        <v>4.160000000021812</v>
      </c>
      <c r="J102" s="88" t="s">
        <v>356</v>
      </c>
      <c r="K102" s="88" t="s">
        <v>129</v>
      </c>
      <c r="L102" s="89">
        <v>5.1451999999999998E-2</v>
      </c>
      <c r="M102" s="89">
        <v>2.1200000000163591E-2</v>
      </c>
      <c r="N102" s="90">
        <v>29039.347461000001</v>
      </c>
      <c r="O102" s="102">
        <v>126.3</v>
      </c>
      <c r="P102" s="90">
        <v>36.676697095000002</v>
      </c>
      <c r="Q102" s="91">
        <f t="shared" si="1"/>
        <v>4.4009733683926305E-4</v>
      </c>
      <c r="R102" s="91">
        <f>P102/'סכום נכסי הקרן'!$C$42</f>
        <v>4.6040548730978048E-5</v>
      </c>
    </row>
    <row r="103" spans="2:18">
      <c r="B103" s="86" t="s">
        <v>3507</v>
      </c>
      <c r="C103" s="88" t="s">
        <v>3124</v>
      </c>
      <c r="D103" s="87" t="s">
        <v>3185</v>
      </c>
      <c r="E103" s="87"/>
      <c r="F103" s="87" t="s">
        <v>501</v>
      </c>
      <c r="G103" s="101">
        <v>41053</v>
      </c>
      <c r="H103" s="87" t="s">
        <v>308</v>
      </c>
      <c r="I103" s="90">
        <v>4.1599999999717241</v>
      </c>
      <c r="J103" s="88" t="s">
        <v>356</v>
      </c>
      <c r="K103" s="88" t="s">
        <v>129</v>
      </c>
      <c r="L103" s="89">
        <v>5.0999999999999997E-2</v>
      </c>
      <c r="M103" s="89">
        <v>2.1300000000015706E-2</v>
      </c>
      <c r="N103" s="90">
        <v>20454.634112</v>
      </c>
      <c r="O103" s="102">
        <v>124.49</v>
      </c>
      <c r="P103" s="90">
        <v>25.463975492000003</v>
      </c>
      <c r="Q103" s="91">
        <f t="shared" si="1"/>
        <v>3.0555171776624405E-4</v>
      </c>
      <c r="R103" s="91">
        <f>P103/'סכום נכסי הקרן'!$C$42</f>
        <v>3.196513037930241E-5</v>
      </c>
    </row>
    <row r="104" spans="2:18">
      <c r="B104" s="86" t="s">
        <v>3507</v>
      </c>
      <c r="C104" s="88" t="s">
        <v>3124</v>
      </c>
      <c r="D104" s="87" t="s">
        <v>3186</v>
      </c>
      <c r="E104" s="87"/>
      <c r="F104" s="87" t="s">
        <v>501</v>
      </c>
      <c r="G104" s="101">
        <v>41085</v>
      </c>
      <c r="H104" s="87" t="s">
        <v>308</v>
      </c>
      <c r="I104" s="90">
        <v>4.1600000000298785</v>
      </c>
      <c r="J104" s="88" t="s">
        <v>356</v>
      </c>
      <c r="K104" s="88" t="s">
        <v>129</v>
      </c>
      <c r="L104" s="89">
        <v>5.0999999999999997E-2</v>
      </c>
      <c r="M104" s="89">
        <v>2.1300000000202754E-2</v>
      </c>
      <c r="N104" s="90">
        <v>37637.942825999999</v>
      </c>
      <c r="O104" s="102">
        <v>124.49</v>
      </c>
      <c r="P104" s="90">
        <v>46.855477785000005</v>
      </c>
      <c r="Q104" s="91">
        <f t="shared" si="1"/>
        <v>5.6223631413966483E-4</v>
      </c>
      <c r="R104" s="91">
        <f>P104/'סכום נכסי הקרן'!$C$42</f>
        <v>5.8818052854809612E-5</v>
      </c>
    </row>
    <row r="105" spans="2:18">
      <c r="B105" s="86" t="s">
        <v>3507</v>
      </c>
      <c r="C105" s="88" t="s">
        <v>3124</v>
      </c>
      <c r="D105" s="87" t="s">
        <v>3187</v>
      </c>
      <c r="E105" s="87"/>
      <c r="F105" s="87" t="s">
        <v>501</v>
      </c>
      <c r="G105" s="101">
        <v>41115</v>
      </c>
      <c r="H105" s="87" t="s">
        <v>308</v>
      </c>
      <c r="I105" s="90">
        <v>4.1599999999980781</v>
      </c>
      <c r="J105" s="88" t="s">
        <v>356</v>
      </c>
      <c r="K105" s="88" t="s">
        <v>129</v>
      </c>
      <c r="L105" s="89">
        <v>5.0999999999999997E-2</v>
      </c>
      <c r="M105" s="89">
        <v>2.1599999999980777E-2</v>
      </c>
      <c r="N105" s="90">
        <v>16690.558193000001</v>
      </c>
      <c r="O105" s="102">
        <v>124.69</v>
      </c>
      <c r="P105" s="90">
        <v>20.811458369</v>
      </c>
      <c r="Q105" s="91">
        <f t="shared" si="1"/>
        <v>2.4972443347922717E-4</v>
      </c>
      <c r="R105" s="91">
        <f>P105/'סכום נכסי הקרן'!$C$42</f>
        <v>2.612478873762298E-5</v>
      </c>
    </row>
    <row r="106" spans="2:18">
      <c r="B106" s="86" t="s">
        <v>3507</v>
      </c>
      <c r="C106" s="88" t="s">
        <v>3124</v>
      </c>
      <c r="D106" s="87" t="s">
        <v>3188</v>
      </c>
      <c r="E106" s="87"/>
      <c r="F106" s="87" t="s">
        <v>501</v>
      </c>
      <c r="G106" s="101">
        <v>41179</v>
      </c>
      <c r="H106" s="87" t="s">
        <v>308</v>
      </c>
      <c r="I106" s="90">
        <v>4.1599999999738264</v>
      </c>
      <c r="J106" s="88" t="s">
        <v>356</v>
      </c>
      <c r="K106" s="88" t="s">
        <v>129</v>
      </c>
      <c r="L106" s="89">
        <v>5.0999999999999997E-2</v>
      </c>
      <c r="M106" s="89">
        <v>2.119999999970747E-2</v>
      </c>
      <c r="N106" s="90">
        <v>21046.795263</v>
      </c>
      <c r="O106" s="102">
        <v>123.44</v>
      </c>
      <c r="P106" s="90">
        <v>25.980164197999997</v>
      </c>
      <c r="Q106" s="91">
        <f t="shared" si="1"/>
        <v>3.117456581373925E-4</v>
      </c>
      <c r="R106" s="91">
        <f>P106/'סכום נכסי הקרן'!$C$42</f>
        <v>3.2613106155622054E-5</v>
      </c>
    </row>
    <row r="107" spans="2:18">
      <c r="B107" s="86" t="s">
        <v>3508</v>
      </c>
      <c r="C107" s="88" t="s">
        <v>3123</v>
      </c>
      <c r="D107" s="87">
        <v>4099</v>
      </c>
      <c r="E107" s="87"/>
      <c r="F107" s="87" t="s">
        <v>505</v>
      </c>
      <c r="G107" s="101">
        <v>42052</v>
      </c>
      <c r="H107" s="87" t="s">
        <v>127</v>
      </c>
      <c r="I107" s="90">
        <v>4.3800000000058459</v>
      </c>
      <c r="J107" s="88" t="s">
        <v>695</v>
      </c>
      <c r="K107" s="88" t="s">
        <v>129</v>
      </c>
      <c r="L107" s="89">
        <v>2.9779E-2</v>
      </c>
      <c r="M107" s="89">
        <v>2.6899999999997454E-2</v>
      </c>
      <c r="N107" s="90">
        <v>141696.35872399999</v>
      </c>
      <c r="O107" s="102">
        <v>111.05</v>
      </c>
      <c r="P107" s="90">
        <v>157.35380471600001</v>
      </c>
      <c r="Q107" s="91">
        <f t="shared" si="1"/>
        <v>1.8881468584170248E-3</v>
      </c>
      <c r="R107" s="91">
        <f>P107/'סכום נכסי הקרן'!$C$42</f>
        <v>1.9752747896754964E-4</v>
      </c>
    </row>
    <row r="108" spans="2:18">
      <c r="B108" s="86" t="s">
        <v>3508</v>
      </c>
      <c r="C108" s="88" t="s">
        <v>3123</v>
      </c>
      <c r="D108" s="87" t="s">
        <v>3189</v>
      </c>
      <c r="E108" s="87"/>
      <c r="F108" s="87" t="s">
        <v>505</v>
      </c>
      <c r="G108" s="101">
        <v>42054</v>
      </c>
      <c r="H108" s="87" t="s">
        <v>127</v>
      </c>
      <c r="I108" s="90">
        <v>4.3800000004629167</v>
      </c>
      <c r="J108" s="88" t="s">
        <v>695</v>
      </c>
      <c r="K108" s="88" t="s">
        <v>129</v>
      </c>
      <c r="L108" s="89">
        <v>2.9779E-2</v>
      </c>
      <c r="M108" s="89">
        <v>2.6900000003438163E-2</v>
      </c>
      <c r="N108" s="90">
        <v>4007.2500799999998</v>
      </c>
      <c r="O108" s="102">
        <v>111.05</v>
      </c>
      <c r="P108" s="90">
        <v>4.4500511630000004</v>
      </c>
      <c r="Q108" s="91">
        <f t="shared" si="1"/>
        <v>5.3397819889887371E-5</v>
      </c>
      <c r="R108" s="91">
        <f>P108/'סכום נכסי הקרן'!$C$42</f>
        <v>5.5861845164181363E-6</v>
      </c>
    </row>
    <row r="109" spans="2:18">
      <c r="B109" s="86" t="s">
        <v>3509</v>
      </c>
      <c r="C109" s="88" t="s">
        <v>3123</v>
      </c>
      <c r="D109" s="87">
        <v>9079</v>
      </c>
      <c r="E109" s="87"/>
      <c r="F109" s="87" t="s">
        <v>3154</v>
      </c>
      <c r="G109" s="101">
        <v>44705</v>
      </c>
      <c r="H109" s="87" t="s">
        <v>3122</v>
      </c>
      <c r="I109" s="90">
        <v>8.1100000000060657</v>
      </c>
      <c r="J109" s="88" t="s">
        <v>338</v>
      </c>
      <c r="K109" s="88" t="s">
        <v>129</v>
      </c>
      <c r="L109" s="89">
        <v>2.3671999999999999E-2</v>
      </c>
      <c r="M109" s="89">
        <v>2.0300000000016544E-2</v>
      </c>
      <c r="N109" s="90">
        <v>563143.21465900005</v>
      </c>
      <c r="O109" s="102">
        <v>106.25</v>
      </c>
      <c r="P109" s="90">
        <v>598.33963486700009</v>
      </c>
      <c r="Q109" s="91">
        <f t="shared" si="1"/>
        <v>7.1796999372182365E-3</v>
      </c>
      <c r="R109" s="91">
        <f>P109/'סכום נכסי הקרן'!$C$42</f>
        <v>7.5110048883123752E-4</v>
      </c>
    </row>
    <row r="110" spans="2:18">
      <c r="B110" s="86" t="s">
        <v>3509</v>
      </c>
      <c r="C110" s="88" t="s">
        <v>3123</v>
      </c>
      <c r="D110" s="87">
        <v>9017</v>
      </c>
      <c r="E110" s="87"/>
      <c r="F110" s="87" t="s">
        <v>3154</v>
      </c>
      <c r="G110" s="101">
        <v>44651</v>
      </c>
      <c r="H110" s="87" t="s">
        <v>3122</v>
      </c>
      <c r="I110" s="90">
        <v>8.2000000000003155</v>
      </c>
      <c r="J110" s="88" t="s">
        <v>338</v>
      </c>
      <c r="K110" s="88" t="s">
        <v>129</v>
      </c>
      <c r="L110" s="89">
        <v>1.797E-2</v>
      </c>
      <c r="M110" s="89">
        <v>3.3900000000002206E-2</v>
      </c>
      <c r="N110" s="90">
        <v>1379763.7868039999</v>
      </c>
      <c r="O110" s="102">
        <v>92.03</v>
      </c>
      <c r="P110" s="90">
        <v>1269.796550948</v>
      </c>
      <c r="Q110" s="91">
        <f t="shared" si="1"/>
        <v>1.5236761340651914E-2</v>
      </c>
      <c r="R110" s="91">
        <f>P110/'סכום נכסי הקרן'!$C$42</f>
        <v>1.5939856806331443E-3</v>
      </c>
    </row>
    <row r="111" spans="2:18">
      <c r="B111" s="86" t="s">
        <v>3509</v>
      </c>
      <c r="C111" s="88" t="s">
        <v>3123</v>
      </c>
      <c r="D111" s="87">
        <v>9080</v>
      </c>
      <c r="E111" s="87"/>
      <c r="F111" s="87" t="s">
        <v>3154</v>
      </c>
      <c r="G111" s="101">
        <v>44705</v>
      </c>
      <c r="H111" s="87" t="s">
        <v>3122</v>
      </c>
      <c r="I111" s="90">
        <v>7.7399999999941507</v>
      </c>
      <c r="J111" s="88" t="s">
        <v>338</v>
      </c>
      <c r="K111" s="88" t="s">
        <v>129</v>
      </c>
      <c r="L111" s="89">
        <v>2.3184999999999997E-2</v>
      </c>
      <c r="M111" s="89">
        <v>2.2199999999992334E-2</v>
      </c>
      <c r="N111" s="90">
        <v>400564.93127399997</v>
      </c>
      <c r="O111" s="102">
        <v>104.15</v>
      </c>
      <c r="P111" s="90">
        <v>417.188355806</v>
      </c>
      <c r="Q111" s="91">
        <f t="shared" si="1"/>
        <v>5.005998328448215E-3</v>
      </c>
      <c r="R111" s="91">
        <f>P111/'סכום נכסי הקרן'!$C$42</f>
        <v>5.2369985159054166E-4</v>
      </c>
    </row>
    <row r="112" spans="2:18">
      <c r="B112" s="86" t="s">
        <v>3509</v>
      </c>
      <c r="C112" s="88" t="s">
        <v>3123</v>
      </c>
      <c r="D112" s="87">
        <v>9019</v>
      </c>
      <c r="E112" s="87"/>
      <c r="F112" s="87" t="s">
        <v>3154</v>
      </c>
      <c r="G112" s="101">
        <v>44651</v>
      </c>
      <c r="H112" s="87" t="s">
        <v>3122</v>
      </c>
      <c r="I112" s="90">
        <v>7.7899999999996554</v>
      </c>
      <c r="J112" s="88" t="s">
        <v>338</v>
      </c>
      <c r="K112" s="88" t="s">
        <v>129</v>
      </c>
      <c r="L112" s="89">
        <v>1.8769999999999998E-2</v>
      </c>
      <c r="M112" s="89">
        <v>3.6100000000000902E-2</v>
      </c>
      <c r="N112" s="90">
        <v>852351.87463900005</v>
      </c>
      <c r="O112" s="102">
        <v>91.69</v>
      </c>
      <c r="P112" s="90">
        <v>781.52140851299998</v>
      </c>
      <c r="Q112" s="91">
        <f t="shared" si="1"/>
        <v>9.3777662061159221E-3</v>
      </c>
      <c r="R112" s="91">
        <f>P112/'סכום נכסי הקרן'!$C$42</f>
        <v>9.810500220274914E-4</v>
      </c>
    </row>
    <row r="113" spans="2:18">
      <c r="B113" s="86" t="s">
        <v>3510</v>
      </c>
      <c r="C113" s="88" t="s">
        <v>3123</v>
      </c>
      <c r="D113" s="87">
        <v>4100</v>
      </c>
      <c r="E113" s="87"/>
      <c r="F113" s="87" t="s">
        <v>505</v>
      </c>
      <c r="G113" s="101">
        <v>42052</v>
      </c>
      <c r="H113" s="87" t="s">
        <v>127</v>
      </c>
      <c r="I113" s="90">
        <v>4.4200000000040447</v>
      </c>
      <c r="J113" s="88" t="s">
        <v>695</v>
      </c>
      <c r="K113" s="88" t="s">
        <v>129</v>
      </c>
      <c r="L113" s="89">
        <v>2.9779E-2</v>
      </c>
      <c r="M113" s="89">
        <v>1.6100000000030878E-2</v>
      </c>
      <c r="N113" s="90">
        <v>161496.121082</v>
      </c>
      <c r="O113" s="102">
        <v>116.3</v>
      </c>
      <c r="P113" s="90">
        <v>187.81998742200003</v>
      </c>
      <c r="Q113" s="91">
        <f t="shared" si="1"/>
        <v>2.2537219220013869E-3</v>
      </c>
      <c r="R113" s="91">
        <f>P113/'סכום נכסי הקרן'!$C$42</f>
        <v>2.3577191973301042E-4</v>
      </c>
    </row>
    <row r="114" spans="2:18">
      <c r="B114" s="86" t="s">
        <v>3511</v>
      </c>
      <c r="C114" s="88" t="s">
        <v>3124</v>
      </c>
      <c r="D114" s="87" t="s">
        <v>3194</v>
      </c>
      <c r="E114" s="87"/>
      <c r="F114" s="87" t="s">
        <v>505</v>
      </c>
      <c r="G114" s="101">
        <v>41767</v>
      </c>
      <c r="H114" s="87" t="s">
        <v>127</v>
      </c>
      <c r="I114" s="90">
        <v>4.7299999999178013</v>
      </c>
      <c r="J114" s="88" t="s">
        <v>695</v>
      </c>
      <c r="K114" s="88" t="s">
        <v>129</v>
      </c>
      <c r="L114" s="89">
        <v>5.3499999999999999E-2</v>
      </c>
      <c r="M114" s="89">
        <v>2.0699999999519832E-2</v>
      </c>
      <c r="N114" s="90">
        <v>9655.9436609999993</v>
      </c>
      <c r="O114" s="102">
        <v>127.25</v>
      </c>
      <c r="P114" s="90">
        <v>12.287188136999998</v>
      </c>
      <c r="Q114" s="91">
        <f t="shared" si="1"/>
        <v>1.4743854285270081E-4</v>
      </c>
      <c r="R114" s="91">
        <f>P114/'סכום נכסי הקרן'!$C$42</f>
        <v>1.5424204712952868E-5</v>
      </c>
    </row>
    <row r="115" spans="2:18">
      <c r="B115" s="86" t="s">
        <v>3511</v>
      </c>
      <c r="C115" s="88" t="s">
        <v>3124</v>
      </c>
      <c r="D115" s="87" t="s">
        <v>3195</v>
      </c>
      <c r="E115" s="87"/>
      <c r="F115" s="87" t="s">
        <v>505</v>
      </c>
      <c r="G115" s="101">
        <v>41269</v>
      </c>
      <c r="H115" s="87" t="s">
        <v>127</v>
      </c>
      <c r="I115" s="90">
        <v>4.7799999999581892</v>
      </c>
      <c r="J115" s="88" t="s">
        <v>695</v>
      </c>
      <c r="K115" s="88" t="s">
        <v>129</v>
      </c>
      <c r="L115" s="89">
        <v>5.3499999999999999E-2</v>
      </c>
      <c r="M115" s="89">
        <v>1.4999999999921408E-2</v>
      </c>
      <c r="N115" s="90">
        <v>47956.80855400001</v>
      </c>
      <c r="O115" s="102">
        <v>132.66</v>
      </c>
      <c r="P115" s="90">
        <v>63.619504546999998</v>
      </c>
      <c r="Q115" s="91">
        <f t="shared" si="1"/>
        <v>7.6339410960713405E-4</v>
      </c>
      <c r="R115" s="91">
        <f>P115/'סכום נכסי הקרן'!$C$42</f>
        <v>7.9862068597669431E-5</v>
      </c>
    </row>
    <row r="116" spans="2:18">
      <c r="B116" s="86" t="s">
        <v>3511</v>
      </c>
      <c r="C116" s="88" t="s">
        <v>3124</v>
      </c>
      <c r="D116" s="87" t="s">
        <v>3196</v>
      </c>
      <c r="E116" s="87"/>
      <c r="F116" s="87" t="s">
        <v>505</v>
      </c>
      <c r="G116" s="101">
        <v>41767</v>
      </c>
      <c r="H116" s="87" t="s">
        <v>127</v>
      </c>
      <c r="I116" s="90">
        <v>5.3699999998107337</v>
      </c>
      <c r="J116" s="88" t="s">
        <v>695</v>
      </c>
      <c r="K116" s="88" t="s">
        <v>129</v>
      </c>
      <c r="L116" s="89">
        <v>5.3499999999999999E-2</v>
      </c>
      <c r="M116" s="89">
        <v>2.479999999866889E-2</v>
      </c>
      <c r="N116" s="90">
        <v>7556.8259500000013</v>
      </c>
      <c r="O116" s="102">
        <v>127.25</v>
      </c>
      <c r="P116" s="90">
        <v>9.6160608859999996</v>
      </c>
      <c r="Q116" s="91">
        <f t="shared" si="1"/>
        <v>1.1538669296886435E-4</v>
      </c>
      <c r="R116" s="91">
        <f>P116/'סכום נכסי הקרן'!$C$42</f>
        <v>1.2071117491173722E-5</v>
      </c>
    </row>
    <row r="117" spans="2:18">
      <c r="B117" s="86" t="s">
        <v>3511</v>
      </c>
      <c r="C117" s="88" t="s">
        <v>3124</v>
      </c>
      <c r="D117" s="87" t="s">
        <v>3197</v>
      </c>
      <c r="E117" s="87"/>
      <c r="F117" s="87" t="s">
        <v>505</v>
      </c>
      <c r="G117" s="101">
        <v>41767</v>
      </c>
      <c r="H117" s="87" t="s">
        <v>127</v>
      </c>
      <c r="I117" s="90">
        <v>4.7299999999747717</v>
      </c>
      <c r="J117" s="88" t="s">
        <v>695</v>
      </c>
      <c r="K117" s="88" t="s">
        <v>129</v>
      </c>
      <c r="L117" s="89">
        <v>5.3499999999999999E-2</v>
      </c>
      <c r="M117" s="89">
        <v>2.0699999999763984E-2</v>
      </c>
      <c r="N117" s="90">
        <v>9655.9431980000008</v>
      </c>
      <c r="O117" s="102">
        <v>127.25</v>
      </c>
      <c r="P117" s="90">
        <v>12.287187547</v>
      </c>
      <c r="Q117" s="91">
        <f t="shared" si="1"/>
        <v>1.4743853577307129E-4</v>
      </c>
      <c r="R117" s="91">
        <f>P117/'סכום נכסי הקרן'!$C$42</f>
        <v>1.5424203972321191E-5</v>
      </c>
    </row>
    <row r="118" spans="2:18">
      <c r="B118" s="86" t="s">
        <v>3511</v>
      </c>
      <c r="C118" s="88" t="s">
        <v>3124</v>
      </c>
      <c r="D118" s="87" t="s">
        <v>3198</v>
      </c>
      <c r="E118" s="87"/>
      <c r="F118" s="87" t="s">
        <v>505</v>
      </c>
      <c r="G118" s="101">
        <v>41269</v>
      </c>
      <c r="H118" s="87" t="s">
        <v>127</v>
      </c>
      <c r="I118" s="90">
        <v>4.7799999999843177</v>
      </c>
      <c r="J118" s="88" t="s">
        <v>695</v>
      </c>
      <c r="K118" s="88" t="s">
        <v>129</v>
      </c>
      <c r="L118" s="89">
        <v>5.3499999999999999E-2</v>
      </c>
      <c r="M118" s="89">
        <v>1.4999999999926031E-2</v>
      </c>
      <c r="N118" s="90">
        <v>50954.107861000004</v>
      </c>
      <c r="O118" s="102">
        <v>132.66</v>
      </c>
      <c r="P118" s="90">
        <v>67.595721927</v>
      </c>
      <c r="Q118" s="91">
        <f t="shared" si="1"/>
        <v>8.1110622160836851E-4</v>
      </c>
      <c r="R118" s="91">
        <f>P118/'סכום נכסי הקרן'!$C$42</f>
        <v>8.4853445808509082E-5</v>
      </c>
    </row>
    <row r="119" spans="2:18">
      <c r="B119" s="86" t="s">
        <v>3511</v>
      </c>
      <c r="C119" s="88" t="s">
        <v>3124</v>
      </c>
      <c r="D119" s="87" t="s">
        <v>3199</v>
      </c>
      <c r="E119" s="87"/>
      <c r="F119" s="87" t="s">
        <v>505</v>
      </c>
      <c r="G119" s="101">
        <v>41281</v>
      </c>
      <c r="H119" s="87" t="s">
        <v>127</v>
      </c>
      <c r="I119" s="90">
        <v>4.7800000000136258</v>
      </c>
      <c r="J119" s="88" t="s">
        <v>695</v>
      </c>
      <c r="K119" s="88" t="s">
        <v>129</v>
      </c>
      <c r="L119" s="89">
        <v>5.3499999999999999E-2</v>
      </c>
      <c r="M119" s="89">
        <v>1.5100000000025841E-2</v>
      </c>
      <c r="N119" s="90">
        <v>64194.825228000002</v>
      </c>
      <c r="O119" s="102">
        <v>132.61000000000001</v>
      </c>
      <c r="P119" s="90">
        <v>85.128760678000006</v>
      </c>
      <c r="Q119" s="91">
        <f t="shared" si="1"/>
        <v>1.0214916781021222E-3</v>
      </c>
      <c r="R119" s="91">
        <f>P119/'סכום נכסי הקרן'!$C$42</f>
        <v>1.0686280839987473E-4</v>
      </c>
    </row>
    <row r="120" spans="2:18">
      <c r="B120" s="86" t="s">
        <v>3511</v>
      </c>
      <c r="C120" s="88" t="s">
        <v>3124</v>
      </c>
      <c r="D120" s="87" t="s">
        <v>3200</v>
      </c>
      <c r="E120" s="87"/>
      <c r="F120" s="87" t="s">
        <v>505</v>
      </c>
      <c r="G120" s="101">
        <v>41767</v>
      </c>
      <c r="H120" s="87" t="s">
        <v>127</v>
      </c>
      <c r="I120" s="90">
        <v>4.7300000001365774</v>
      </c>
      <c r="J120" s="88" t="s">
        <v>695</v>
      </c>
      <c r="K120" s="88" t="s">
        <v>129</v>
      </c>
      <c r="L120" s="89">
        <v>5.3499999999999999E-2</v>
      </c>
      <c r="M120" s="89">
        <v>2.0700000000852738E-2</v>
      </c>
      <c r="N120" s="90">
        <v>11335.237788</v>
      </c>
      <c r="O120" s="102">
        <v>127.25</v>
      </c>
      <c r="P120" s="90">
        <v>14.424089811</v>
      </c>
      <c r="Q120" s="91">
        <f t="shared" si="1"/>
        <v>1.7308002123824965E-4</v>
      </c>
      <c r="R120" s="91">
        <f>P120/'סכום נכסי הקרן'!$C$42</f>
        <v>1.8106674331203143E-5</v>
      </c>
    </row>
    <row r="121" spans="2:18">
      <c r="B121" s="86" t="s">
        <v>3511</v>
      </c>
      <c r="C121" s="88" t="s">
        <v>3124</v>
      </c>
      <c r="D121" s="87" t="s">
        <v>3201</v>
      </c>
      <c r="E121" s="87"/>
      <c r="F121" s="87" t="s">
        <v>505</v>
      </c>
      <c r="G121" s="101">
        <v>41281</v>
      </c>
      <c r="H121" s="87" t="s">
        <v>127</v>
      </c>
      <c r="I121" s="90">
        <v>4.7799999999863019</v>
      </c>
      <c r="J121" s="88" t="s">
        <v>695</v>
      </c>
      <c r="K121" s="88" t="s">
        <v>129</v>
      </c>
      <c r="L121" s="89">
        <v>5.3499999999999999E-2</v>
      </c>
      <c r="M121" s="89">
        <v>1.5099999999954341E-2</v>
      </c>
      <c r="N121" s="90">
        <v>46242.035241999998</v>
      </c>
      <c r="O121" s="102">
        <v>132.61000000000001</v>
      </c>
      <c r="P121" s="90">
        <v>61.321565027999995</v>
      </c>
      <c r="Q121" s="91">
        <f t="shared" si="1"/>
        <v>7.358202781928689E-4</v>
      </c>
      <c r="R121" s="91">
        <f>P121/'סכום נכסי הקרן'!$C$42</f>
        <v>7.6977446895466506E-5</v>
      </c>
    </row>
    <row r="122" spans="2:18">
      <c r="B122" s="86" t="s">
        <v>3511</v>
      </c>
      <c r="C122" s="88" t="s">
        <v>3124</v>
      </c>
      <c r="D122" s="87" t="s">
        <v>3202</v>
      </c>
      <c r="E122" s="87"/>
      <c r="F122" s="87" t="s">
        <v>505</v>
      </c>
      <c r="G122" s="101">
        <v>41767</v>
      </c>
      <c r="H122" s="87" t="s">
        <v>127</v>
      </c>
      <c r="I122" s="90">
        <v>4.7299999999855338</v>
      </c>
      <c r="J122" s="88" t="s">
        <v>695</v>
      </c>
      <c r="K122" s="88" t="s">
        <v>129</v>
      </c>
      <c r="L122" s="89">
        <v>5.3499999999999999E-2</v>
      </c>
      <c r="M122" s="89">
        <v>2.0699999999974471E-2</v>
      </c>
      <c r="N122" s="90">
        <v>9234.0030619999998</v>
      </c>
      <c r="O122" s="102">
        <v>127.25</v>
      </c>
      <c r="P122" s="90">
        <v>11.750268728999998</v>
      </c>
      <c r="Q122" s="91">
        <f t="shared" si="1"/>
        <v>1.4099584707379635E-4</v>
      </c>
      <c r="R122" s="91">
        <f>P122/'סכום נכסי הקרן'!$C$42</f>
        <v>1.4750205522006041E-5</v>
      </c>
    </row>
    <row r="123" spans="2:18">
      <c r="B123" s="86" t="s">
        <v>3511</v>
      </c>
      <c r="C123" s="88" t="s">
        <v>3124</v>
      </c>
      <c r="D123" s="87" t="s">
        <v>3203</v>
      </c>
      <c r="E123" s="87"/>
      <c r="F123" s="87" t="s">
        <v>505</v>
      </c>
      <c r="G123" s="101">
        <v>41281</v>
      </c>
      <c r="H123" s="87" t="s">
        <v>127</v>
      </c>
      <c r="I123" s="90">
        <v>4.7800000000247129</v>
      </c>
      <c r="J123" s="88" t="s">
        <v>695</v>
      </c>
      <c r="K123" s="88" t="s">
        <v>129</v>
      </c>
      <c r="L123" s="89">
        <v>5.3499999999999999E-2</v>
      </c>
      <c r="M123" s="89">
        <v>1.5100000000025799E-2</v>
      </c>
      <c r="N123" s="90">
        <v>55535.779161999999</v>
      </c>
      <c r="O123" s="102">
        <v>132.61000000000001</v>
      </c>
      <c r="P123" s="90">
        <v>73.645999330999999</v>
      </c>
      <c r="Q123" s="91">
        <f t="shared" si="1"/>
        <v>8.8370575165171497E-4</v>
      </c>
      <c r="R123" s="91">
        <f>P123/'סכום נכסי הקרן'!$C$42</f>
        <v>9.2448407015983017E-5</v>
      </c>
    </row>
    <row r="124" spans="2:18">
      <c r="B124" s="86" t="s">
        <v>3512</v>
      </c>
      <c r="C124" s="88" t="s">
        <v>3124</v>
      </c>
      <c r="D124" s="87" t="s">
        <v>3205</v>
      </c>
      <c r="E124" s="87"/>
      <c r="F124" s="87" t="s">
        <v>3154</v>
      </c>
      <c r="G124" s="101">
        <v>44748</v>
      </c>
      <c r="H124" s="87" t="s">
        <v>3122</v>
      </c>
      <c r="I124" s="90">
        <v>2.3200000000005692</v>
      </c>
      <c r="J124" s="88" t="s">
        <v>338</v>
      </c>
      <c r="K124" s="88" t="s">
        <v>129</v>
      </c>
      <c r="L124" s="89">
        <v>6.0659999999999999E-2</v>
      </c>
      <c r="M124" s="89">
        <v>6.7100000000012636E-2</v>
      </c>
      <c r="N124" s="90">
        <v>2244147.7551299999</v>
      </c>
      <c r="O124" s="102">
        <v>100.24</v>
      </c>
      <c r="P124" s="90">
        <v>2249.5326065959998</v>
      </c>
      <c r="Q124" s="91">
        <f t="shared" si="1"/>
        <v>2.6992978858801055E-2</v>
      </c>
      <c r="R124" s="91">
        <f>P124/'סכום נכסי הקרן'!$C$42</f>
        <v>2.8238561211670959E-3</v>
      </c>
    </row>
    <row r="125" spans="2:18">
      <c r="B125" s="86" t="s">
        <v>3513</v>
      </c>
      <c r="C125" s="88" t="s">
        <v>3124</v>
      </c>
      <c r="D125" s="87">
        <v>7127</v>
      </c>
      <c r="E125" s="87"/>
      <c r="F125" s="87" t="s">
        <v>3154</v>
      </c>
      <c r="G125" s="101">
        <v>43631</v>
      </c>
      <c r="H125" s="87" t="s">
        <v>3122</v>
      </c>
      <c r="I125" s="90">
        <v>5.2800000000073215</v>
      </c>
      <c r="J125" s="88" t="s">
        <v>338</v>
      </c>
      <c r="K125" s="88" t="s">
        <v>129</v>
      </c>
      <c r="L125" s="89">
        <v>3.1E-2</v>
      </c>
      <c r="M125" s="89">
        <v>2.3900000000036607E-2</v>
      </c>
      <c r="N125" s="90">
        <v>288003.31500800001</v>
      </c>
      <c r="O125" s="102">
        <v>111.92</v>
      </c>
      <c r="P125" s="90">
        <v>322.33331183800004</v>
      </c>
      <c r="Q125" s="91">
        <f t="shared" si="1"/>
        <v>3.8677973577348791E-3</v>
      </c>
      <c r="R125" s="91">
        <f>P125/'סכום נכסי הקרן'!$C$42</f>
        <v>4.0462756264162406E-4</v>
      </c>
    </row>
    <row r="126" spans="2:18">
      <c r="B126" s="86" t="s">
        <v>3513</v>
      </c>
      <c r="C126" s="88" t="s">
        <v>3124</v>
      </c>
      <c r="D126" s="87">
        <v>7128</v>
      </c>
      <c r="E126" s="87"/>
      <c r="F126" s="87" t="s">
        <v>3154</v>
      </c>
      <c r="G126" s="101">
        <v>43634</v>
      </c>
      <c r="H126" s="87" t="s">
        <v>3122</v>
      </c>
      <c r="I126" s="90">
        <v>5.2999999999962633</v>
      </c>
      <c r="J126" s="88" t="s">
        <v>338</v>
      </c>
      <c r="K126" s="88" t="s">
        <v>129</v>
      </c>
      <c r="L126" s="89">
        <v>2.4900000000000002E-2</v>
      </c>
      <c r="M126" s="89">
        <v>2.4E-2</v>
      </c>
      <c r="N126" s="90">
        <v>121311.47006199999</v>
      </c>
      <c r="O126" s="102">
        <v>110.3</v>
      </c>
      <c r="P126" s="90">
        <v>133.80655172499999</v>
      </c>
      <c r="Q126" s="91">
        <f t="shared" si="1"/>
        <v>1.6055946072048447E-3</v>
      </c>
      <c r="R126" s="91">
        <f>P126/'סכום נכסי הקרן'!$C$42</f>
        <v>1.6796842554448119E-4</v>
      </c>
    </row>
    <row r="127" spans="2:18">
      <c r="B127" s="86" t="s">
        <v>3513</v>
      </c>
      <c r="C127" s="88" t="s">
        <v>3124</v>
      </c>
      <c r="D127" s="87">
        <v>7130</v>
      </c>
      <c r="E127" s="87"/>
      <c r="F127" s="87" t="s">
        <v>3154</v>
      </c>
      <c r="G127" s="101">
        <v>43634</v>
      </c>
      <c r="H127" s="87" t="s">
        <v>3122</v>
      </c>
      <c r="I127" s="90">
        <v>5.5900000000192573</v>
      </c>
      <c r="J127" s="88" t="s">
        <v>338</v>
      </c>
      <c r="K127" s="88" t="s">
        <v>129</v>
      </c>
      <c r="L127" s="89">
        <v>3.6000000000000004E-2</v>
      </c>
      <c r="M127" s="89">
        <v>2.4200000000096287E-2</v>
      </c>
      <c r="N127" s="90">
        <v>79324.292820999995</v>
      </c>
      <c r="O127" s="102">
        <v>115.21</v>
      </c>
      <c r="P127" s="90">
        <v>91.389516936000021</v>
      </c>
      <c r="Q127" s="91">
        <f t="shared" si="1"/>
        <v>1.0966168222395199E-3</v>
      </c>
      <c r="R127" s="91">
        <f>P127/'סכום נכסי הקרן'!$C$42</f>
        <v>1.1472198538199512E-4</v>
      </c>
    </row>
    <row r="128" spans="2:18">
      <c r="B128" s="86" t="s">
        <v>3506</v>
      </c>
      <c r="C128" s="88" t="s">
        <v>3123</v>
      </c>
      <c r="D128" s="87">
        <v>9922</v>
      </c>
      <c r="E128" s="87"/>
      <c r="F128" s="87" t="s">
        <v>505</v>
      </c>
      <c r="G128" s="101">
        <v>40489</v>
      </c>
      <c r="H128" s="87" t="s">
        <v>127</v>
      </c>
      <c r="I128" s="90">
        <v>2.0999999999981003</v>
      </c>
      <c r="J128" s="88" t="s">
        <v>338</v>
      </c>
      <c r="K128" s="88" t="s">
        <v>129</v>
      </c>
      <c r="L128" s="89">
        <v>5.7000000000000002E-2</v>
      </c>
      <c r="M128" s="89">
        <v>1.6899999999935408E-2</v>
      </c>
      <c r="N128" s="90">
        <v>84566.751348999998</v>
      </c>
      <c r="O128" s="102">
        <v>124.49</v>
      </c>
      <c r="P128" s="90">
        <v>105.277152872</v>
      </c>
      <c r="Q128" s="91">
        <f t="shared" si="1"/>
        <v>1.2632597338025694E-3</v>
      </c>
      <c r="R128" s="91">
        <f>P128/'סכום נכסי הקרן'!$C$42</f>
        <v>1.3215524490951824E-4</v>
      </c>
    </row>
    <row r="129" spans="2:18">
      <c r="B129" s="86" t="s">
        <v>3514</v>
      </c>
      <c r="C129" s="88" t="s">
        <v>3124</v>
      </c>
      <c r="D129" s="87" t="s">
        <v>3206</v>
      </c>
      <c r="E129" s="87"/>
      <c r="F129" s="87" t="s">
        <v>582</v>
      </c>
      <c r="G129" s="101">
        <v>43801</v>
      </c>
      <c r="H129" s="87" t="s">
        <v>308</v>
      </c>
      <c r="I129" s="90">
        <v>4.9100000000011548</v>
      </c>
      <c r="J129" s="88" t="s">
        <v>356</v>
      </c>
      <c r="K129" s="88" t="s">
        <v>130</v>
      </c>
      <c r="L129" s="89">
        <v>2.3629999999999998E-2</v>
      </c>
      <c r="M129" s="89">
        <v>6.0200000000013174E-2</v>
      </c>
      <c r="N129" s="90">
        <v>448225.25286399998</v>
      </c>
      <c r="O129" s="102">
        <v>83.89</v>
      </c>
      <c r="P129" s="90">
        <v>1411.1886284070001</v>
      </c>
      <c r="Q129" s="91">
        <f t="shared" si="1"/>
        <v>1.6933377493919429E-2</v>
      </c>
      <c r="R129" s="91">
        <f>P129/'סכום נכסי הקרן'!$C$42</f>
        <v>1.7714762767891644E-3</v>
      </c>
    </row>
    <row r="130" spans="2:18">
      <c r="B130" s="86" t="s">
        <v>3572</v>
      </c>
      <c r="C130" s="88" t="s">
        <v>3124</v>
      </c>
      <c r="D130" s="87">
        <v>9365</v>
      </c>
      <c r="E130" s="87"/>
      <c r="F130" s="87" t="s">
        <v>300</v>
      </c>
      <c r="G130" s="101">
        <v>44906</v>
      </c>
      <c r="H130" s="87" t="s">
        <v>3122</v>
      </c>
      <c r="I130" s="90">
        <v>2.6500000003176427</v>
      </c>
      <c r="J130" s="88" t="s">
        <v>338</v>
      </c>
      <c r="K130" s="88" t="s">
        <v>129</v>
      </c>
      <c r="L130" s="89">
        <v>6.1799999999999994E-2</v>
      </c>
      <c r="M130" s="89">
        <v>6.4000000012705713E-2</v>
      </c>
      <c r="N130" s="90">
        <v>1573.3073159999999</v>
      </c>
      <c r="O130" s="102">
        <v>100.05</v>
      </c>
      <c r="P130" s="90">
        <v>1.57409427</v>
      </c>
      <c r="Q130" s="91">
        <f t="shared" si="1"/>
        <v>1.8888142909013053E-5</v>
      </c>
      <c r="R130" s="91">
        <f>P130/'סכום נכסי הקרן'!$C$42</f>
        <v>1.9759730206177201E-6</v>
      </c>
    </row>
    <row r="131" spans="2:18">
      <c r="B131" s="86" t="s">
        <v>3572</v>
      </c>
      <c r="C131" s="88" t="s">
        <v>3124</v>
      </c>
      <c r="D131" s="87">
        <v>9316</v>
      </c>
      <c r="E131" s="87"/>
      <c r="F131" s="87" t="s">
        <v>300</v>
      </c>
      <c r="G131" s="101">
        <v>44885</v>
      </c>
      <c r="H131" s="87" t="s">
        <v>3122</v>
      </c>
      <c r="I131" s="90">
        <v>2.6500000000003303</v>
      </c>
      <c r="J131" s="88" t="s">
        <v>338</v>
      </c>
      <c r="K131" s="88" t="s">
        <v>129</v>
      </c>
      <c r="L131" s="89">
        <v>6.1799999999999994E-2</v>
      </c>
      <c r="M131" s="89">
        <v>6.6000000000013215E-2</v>
      </c>
      <c r="N131" s="90">
        <v>608709.24340599997</v>
      </c>
      <c r="O131" s="102">
        <v>99.55</v>
      </c>
      <c r="P131" s="90">
        <v>605.97015275199999</v>
      </c>
      <c r="Q131" s="91">
        <f t="shared" si="1"/>
        <v>7.2712613608435558E-3</v>
      </c>
      <c r="R131" s="91">
        <f>P131/'סכום נכסי הקרן'!$C$42</f>
        <v>7.606791384467404E-4</v>
      </c>
    </row>
    <row r="132" spans="2:18">
      <c r="B132" s="86" t="s">
        <v>3515</v>
      </c>
      <c r="C132" s="88" t="s">
        <v>3124</v>
      </c>
      <c r="D132" s="87" t="s">
        <v>3207</v>
      </c>
      <c r="E132" s="87"/>
      <c r="F132" s="87" t="s">
        <v>588</v>
      </c>
      <c r="G132" s="101">
        <v>44074</v>
      </c>
      <c r="H132" s="87" t="s">
        <v>127</v>
      </c>
      <c r="I132" s="90">
        <v>9.0100000000101446</v>
      </c>
      <c r="J132" s="88" t="s">
        <v>695</v>
      </c>
      <c r="K132" s="88" t="s">
        <v>129</v>
      </c>
      <c r="L132" s="89">
        <v>2.35E-2</v>
      </c>
      <c r="M132" s="89">
        <v>3.4900000000058058E-2</v>
      </c>
      <c r="N132" s="90">
        <v>321218.92485900002</v>
      </c>
      <c r="O132" s="102">
        <v>97.59</v>
      </c>
      <c r="P132" s="90">
        <v>313.47753738200004</v>
      </c>
      <c r="Q132" s="91">
        <f t="shared" si="1"/>
        <v>3.7615336245628399E-3</v>
      </c>
      <c r="R132" s="91">
        <f>P132/'סכום נכסי הקרן'!$C$42</f>
        <v>3.9351083873554469E-4</v>
      </c>
    </row>
    <row r="133" spans="2:18">
      <c r="B133" s="86" t="s">
        <v>3515</v>
      </c>
      <c r="C133" s="88" t="s">
        <v>3124</v>
      </c>
      <c r="D133" s="87" t="s">
        <v>3208</v>
      </c>
      <c r="E133" s="87"/>
      <c r="F133" s="87" t="s">
        <v>588</v>
      </c>
      <c r="G133" s="101">
        <v>44189</v>
      </c>
      <c r="H133" s="87" t="s">
        <v>127</v>
      </c>
      <c r="I133" s="90">
        <v>8.8999999999844466</v>
      </c>
      <c r="J133" s="88" t="s">
        <v>695</v>
      </c>
      <c r="K133" s="88" t="s">
        <v>129</v>
      </c>
      <c r="L133" s="89">
        <v>2.4700000000000003E-2</v>
      </c>
      <c r="M133" s="89">
        <v>3.7999999999948159E-2</v>
      </c>
      <c r="N133" s="90">
        <v>40150.281011999999</v>
      </c>
      <c r="O133" s="102">
        <v>96.08</v>
      </c>
      <c r="P133" s="90">
        <v>38.576390984</v>
      </c>
      <c r="Q133" s="91">
        <f t="shared" si="1"/>
        <v>4.6289247074112952E-4</v>
      </c>
      <c r="R133" s="91">
        <f>P133/'סכום נכסי הקרן'!$C$42</f>
        <v>4.8425249535521571E-5</v>
      </c>
    </row>
    <row r="134" spans="2:18">
      <c r="B134" s="86" t="s">
        <v>3515</v>
      </c>
      <c r="C134" s="88" t="s">
        <v>3124</v>
      </c>
      <c r="D134" s="87" t="s">
        <v>3209</v>
      </c>
      <c r="E134" s="87"/>
      <c r="F134" s="87" t="s">
        <v>588</v>
      </c>
      <c r="G134" s="101">
        <v>44322</v>
      </c>
      <c r="H134" s="87" t="s">
        <v>127</v>
      </c>
      <c r="I134" s="90">
        <v>8.7800000000268401</v>
      </c>
      <c r="J134" s="88" t="s">
        <v>695</v>
      </c>
      <c r="K134" s="88" t="s">
        <v>129</v>
      </c>
      <c r="L134" s="89">
        <v>2.5600000000000001E-2</v>
      </c>
      <c r="M134" s="89">
        <v>4.1300000000112219E-2</v>
      </c>
      <c r="N134" s="90">
        <v>184703.79712</v>
      </c>
      <c r="O134" s="102">
        <v>93.6</v>
      </c>
      <c r="P134" s="90">
        <v>172.88275736200001</v>
      </c>
      <c r="Q134" s="91">
        <f t="shared" ref="Q134:Q197" si="2">IFERROR(P134/$P$10,0)</f>
        <v>2.0744845399619455E-3</v>
      </c>
      <c r="R134" s="91">
        <f>P134/'סכום נכסי הקרן'!$C$42</f>
        <v>2.1702109637773573E-4</v>
      </c>
    </row>
    <row r="135" spans="2:18">
      <c r="B135" s="86" t="s">
        <v>3515</v>
      </c>
      <c r="C135" s="88" t="s">
        <v>3124</v>
      </c>
      <c r="D135" s="87" t="s">
        <v>3210</v>
      </c>
      <c r="E135" s="87"/>
      <c r="F135" s="87" t="s">
        <v>588</v>
      </c>
      <c r="G135" s="101">
        <v>44418</v>
      </c>
      <c r="H135" s="87" t="s">
        <v>127</v>
      </c>
      <c r="I135" s="90">
        <v>8.8999999999769202</v>
      </c>
      <c r="J135" s="88" t="s">
        <v>695</v>
      </c>
      <c r="K135" s="88" t="s">
        <v>129</v>
      </c>
      <c r="L135" s="89">
        <v>2.2700000000000001E-2</v>
      </c>
      <c r="M135" s="89">
        <v>3.9599999999907674E-2</v>
      </c>
      <c r="N135" s="90">
        <v>184469.682458</v>
      </c>
      <c r="O135" s="102">
        <v>91.6</v>
      </c>
      <c r="P135" s="90">
        <v>168.974216961</v>
      </c>
      <c r="Q135" s="91">
        <f t="shared" si="2"/>
        <v>2.027584509216176E-3</v>
      </c>
      <c r="R135" s="91">
        <f>P135/'סכום נכסי הקרן'!$C$42</f>
        <v>2.1211467461535274E-4</v>
      </c>
    </row>
    <row r="136" spans="2:18">
      <c r="B136" s="86" t="s">
        <v>3515</v>
      </c>
      <c r="C136" s="88" t="s">
        <v>3124</v>
      </c>
      <c r="D136" s="87" t="s">
        <v>3211</v>
      </c>
      <c r="E136" s="87"/>
      <c r="F136" s="87" t="s">
        <v>588</v>
      </c>
      <c r="G136" s="101">
        <v>44530</v>
      </c>
      <c r="H136" s="87" t="s">
        <v>127</v>
      </c>
      <c r="I136" s="90">
        <v>8.9700000000061877</v>
      </c>
      <c r="J136" s="88" t="s">
        <v>695</v>
      </c>
      <c r="K136" s="88" t="s">
        <v>129</v>
      </c>
      <c r="L136" s="89">
        <v>1.7899999999999999E-2</v>
      </c>
      <c r="M136" s="89">
        <v>4.19000000000464E-2</v>
      </c>
      <c r="N136" s="90">
        <v>152551.069445</v>
      </c>
      <c r="O136" s="102">
        <v>84.75</v>
      </c>
      <c r="P136" s="90">
        <v>129.28704316</v>
      </c>
      <c r="Q136" s="91">
        <f t="shared" si="2"/>
        <v>1.5513633421013712E-3</v>
      </c>
      <c r="R136" s="91">
        <f>P136/'סכום נכסי הקרן'!$C$42</f>
        <v>1.622950506004947E-4</v>
      </c>
    </row>
    <row r="137" spans="2:18">
      <c r="B137" s="86" t="s">
        <v>3515</v>
      </c>
      <c r="C137" s="88" t="s">
        <v>3124</v>
      </c>
      <c r="D137" s="87" t="s">
        <v>3212</v>
      </c>
      <c r="E137" s="87"/>
      <c r="F137" s="87" t="s">
        <v>588</v>
      </c>
      <c r="G137" s="101">
        <v>44612</v>
      </c>
      <c r="H137" s="87" t="s">
        <v>127</v>
      </c>
      <c r="I137" s="90">
        <v>8.7599999999777154</v>
      </c>
      <c r="J137" s="88" t="s">
        <v>695</v>
      </c>
      <c r="K137" s="88" t="s">
        <v>129</v>
      </c>
      <c r="L137" s="89">
        <v>2.3599999999999999E-2</v>
      </c>
      <c r="M137" s="89">
        <v>4.4199999999893713E-2</v>
      </c>
      <c r="N137" s="90">
        <v>178141.764054</v>
      </c>
      <c r="O137" s="102">
        <v>87.66</v>
      </c>
      <c r="P137" s="90">
        <v>156.15907642299999</v>
      </c>
      <c r="Q137" s="91">
        <f t="shared" si="2"/>
        <v>1.8738108690384309E-3</v>
      </c>
      <c r="R137" s="91">
        <f>P137/'סכום נכסי הקרן'!$C$42</f>
        <v>1.9602772706645371E-4</v>
      </c>
    </row>
    <row r="138" spans="2:18">
      <c r="B138" s="86" t="s">
        <v>3515</v>
      </c>
      <c r="C138" s="88" t="s">
        <v>3124</v>
      </c>
      <c r="D138" s="87" t="s">
        <v>3213</v>
      </c>
      <c r="E138" s="87"/>
      <c r="F138" s="87" t="s">
        <v>588</v>
      </c>
      <c r="G138" s="101">
        <v>44662</v>
      </c>
      <c r="H138" s="87" t="s">
        <v>127</v>
      </c>
      <c r="I138" s="90">
        <v>8.8100000000227343</v>
      </c>
      <c r="J138" s="88" t="s">
        <v>695</v>
      </c>
      <c r="K138" s="88" t="s">
        <v>129</v>
      </c>
      <c r="L138" s="89">
        <v>2.4E-2</v>
      </c>
      <c r="M138" s="89">
        <v>4.1600000000128021E-2</v>
      </c>
      <c r="N138" s="90">
        <v>202828.95994100001</v>
      </c>
      <c r="O138" s="102">
        <v>89.35</v>
      </c>
      <c r="P138" s="90">
        <v>181.22768214799999</v>
      </c>
      <c r="Q138" s="91">
        <f t="shared" si="2"/>
        <v>2.1746183978426001E-3</v>
      </c>
      <c r="R138" s="91">
        <f>P138/'סכום נכסי הקרן'!$C$42</f>
        <v>2.2749654664172791E-4</v>
      </c>
    </row>
    <row r="139" spans="2:18">
      <c r="B139" s="86" t="s">
        <v>3516</v>
      </c>
      <c r="C139" s="88" t="s">
        <v>3123</v>
      </c>
      <c r="D139" s="87">
        <v>7490</v>
      </c>
      <c r="E139" s="87"/>
      <c r="F139" s="87" t="s">
        <v>300</v>
      </c>
      <c r="G139" s="101">
        <v>43899</v>
      </c>
      <c r="H139" s="87" t="s">
        <v>3122</v>
      </c>
      <c r="I139" s="90">
        <v>3.1700000000018784</v>
      </c>
      <c r="J139" s="88" t="s">
        <v>125</v>
      </c>
      <c r="K139" s="88" t="s">
        <v>129</v>
      </c>
      <c r="L139" s="89">
        <v>2.3889999999999998E-2</v>
      </c>
      <c r="M139" s="89">
        <v>4.7600000000013666E-2</v>
      </c>
      <c r="N139" s="90">
        <v>249075.52043599999</v>
      </c>
      <c r="O139" s="102">
        <v>94.05</v>
      </c>
      <c r="P139" s="90">
        <v>234.25553446800001</v>
      </c>
      <c r="Q139" s="91">
        <f t="shared" si="2"/>
        <v>2.8109193309361433E-3</v>
      </c>
      <c r="R139" s="91">
        <f>P139/'סכום נכסי הקרן'!$C$42</f>
        <v>2.9406283020085732E-4</v>
      </c>
    </row>
    <row r="140" spans="2:18">
      <c r="B140" s="86" t="s">
        <v>3516</v>
      </c>
      <c r="C140" s="88" t="s">
        <v>3123</v>
      </c>
      <c r="D140" s="87">
        <v>7491</v>
      </c>
      <c r="E140" s="87"/>
      <c r="F140" s="87" t="s">
        <v>300</v>
      </c>
      <c r="G140" s="101">
        <v>43899</v>
      </c>
      <c r="H140" s="87" t="s">
        <v>3122</v>
      </c>
      <c r="I140" s="90">
        <v>3.3599999999972177</v>
      </c>
      <c r="J140" s="88" t="s">
        <v>125</v>
      </c>
      <c r="K140" s="88" t="s">
        <v>129</v>
      </c>
      <c r="L140" s="89">
        <v>1.2969999999999999E-2</v>
      </c>
      <c r="M140" s="89">
        <v>1.7699999999993044E-2</v>
      </c>
      <c r="N140" s="90">
        <v>337097.60042099998</v>
      </c>
      <c r="O140" s="102">
        <v>106.63</v>
      </c>
      <c r="P140" s="90">
        <v>359.44719502500004</v>
      </c>
      <c r="Q140" s="91">
        <f t="shared" si="2"/>
        <v>4.3131406531808835E-3</v>
      </c>
      <c r="R140" s="91">
        <f>P140/'סכום נכסי הקרן'!$C$42</f>
        <v>4.5121691454103074E-4</v>
      </c>
    </row>
    <row r="141" spans="2:18">
      <c r="B141" s="86" t="s">
        <v>3517</v>
      </c>
      <c r="C141" s="88" t="s">
        <v>3124</v>
      </c>
      <c r="D141" s="87" t="s">
        <v>3214</v>
      </c>
      <c r="E141" s="87"/>
      <c r="F141" s="87" t="s">
        <v>588</v>
      </c>
      <c r="G141" s="101">
        <v>43924</v>
      </c>
      <c r="H141" s="87" t="s">
        <v>127</v>
      </c>
      <c r="I141" s="90">
        <v>8.4899999999157441</v>
      </c>
      <c r="J141" s="88" t="s">
        <v>695</v>
      </c>
      <c r="K141" s="88" t="s">
        <v>129</v>
      </c>
      <c r="L141" s="89">
        <v>3.1400000000000004E-2</v>
      </c>
      <c r="M141" s="89">
        <v>2.6099999999838048E-2</v>
      </c>
      <c r="N141" s="90">
        <v>44349.044539000002</v>
      </c>
      <c r="O141" s="102">
        <v>109.99</v>
      </c>
      <c r="P141" s="90">
        <v>48.779512439000001</v>
      </c>
      <c r="Q141" s="91">
        <f t="shared" si="2"/>
        <v>5.8532352193862687E-4</v>
      </c>
      <c r="R141" s="91">
        <f>P141/'סכום נכסי הקרן'!$C$42</f>
        <v>6.1233308814694114E-5</v>
      </c>
    </row>
    <row r="142" spans="2:18">
      <c r="B142" s="86" t="s">
        <v>3517</v>
      </c>
      <c r="C142" s="88" t="s">
        <v>3124</v>
      </c>
      <c r="D142" s="87" t="s">
        <v>3215</v>
      </c>
      <c r="E142" s="87"/>
      <c r="F142" s="87" t="s">
        <v>588</v>
      </c>
      <c r="G142" s="101">
        <v>44015</v>
      </c>
      <c r="H142" s="87" t="s">
        <v>127</v>
      </c>
      <c r="I142" s="90">
        <v>8.1900000000065933</v>
      </c>
      <c r="J142" s="88" t="s">
        <v>695</v>
      </c>
      <c r="K142" s="88" t="s">
        <v>129</v>
      </c>
      <c r="L142" s="89">
        <v>3.1E-2</v>
      </c>
      <c r="M142" s="89">
        <v>3.819999999992308E-2</v>
      </c>
      <c r="N142" s="90">
        <v>36560.503850000001</v>
      </c>
      <c r="O142" s="102">
        <v>99.56</v>
      </c>
      <c r="P142" s="90">
        <v>36.399636703999995</v>
      </c>
      <c r="Q142" s="91">
        <f t="shared" si="2"/>
        <v>4.3677278610594822E-4</v>
      </c>
      <c r="R142" s="91">
        <f>P142/'סכום נכסי הקרן'!$C$42</f>
        <v>4.5692752624905055E-5</v>
      </c>
    </row>
    <row r="143" spans="2:18">
      <c r="B143" s="86" t="s">
        <v>3517</v>
      </c>
      <c r="C143" s="88" t="s">
        <v>3124</v>
      </c>
      <c r="D143" s="87" t="s">
        <v>3216</v>
      </c>
      <c r="E143" s="87"/>
      <c r="F143" s="87" t="s">
        <v>588</v>
      </c>
      <c r="G143" s="101">
        <v>44108</v>
      </c>
      <c r="H143" s="87" t="s">
        <v>127</v>
      </c>
      <c r="I143" s="90">
        <v>8.0999999999738428</v>
      </c>
      <c r="J143" s="88" t="s">
        <v>695</v>
      </c>
      <c r="K143" s="88" t="s">
        <v>129</v>
      </c>
      <c r="L143" s="89">
        <v>3.1E-2</v>
      </c>
      <c r="M143" s="89">
        <v>4.1799999999912803E-2</v>
      </c>
      <c r="N143" s="90">
        <v>59301.310920999997</v>
      </c>
      <c r="O143" s="102">
        <v>96.71</v>
      </c>
      <c r="P143" s="90">
        <v>57.350300075000007</v>
      </c>
      <c r="Q143" s="91">
        <f t="shared" si="2"/>
        <v>6.881675922061403E-4</v>
      </c>
      <c r="R143" s="91">
        <f>P143/'סכום נכסי הקרן'!$C$42</f>
        <v>7.1992286505515599E-5</v>
      </c>
    </row>
    <row r="144" spans="2:18">
      <c r="B144" s="86" t="s">
        <v>3517</v>
      </c>
      <c r="C144" s="88" t="s">
        <v>3124</v>
      </c>
      <c r="D144" s="87" t="s">
        <v>3217</v>
      </c>
      <c r="E144" s="87"/>
      <c r="F144" s="87" t="s">
        <v>588</v>
      </c>
      <c r="G144" s="101">
        <v>44200</v>
      </c>
      <c r="H144" s="87" t="s">
        <v>127</v>
      </c>
      <c r="I144" s="90">
        <v>8.0400000001027596</v>
      </c>
      <c r="J144" s="88" t="s">
        <v>695</v>
      </c>
      <c r="K144" s="88" t="s">
        <v>129</v>
      </c>
      <c r="L144" s="89">
        <v>3.1E-2</v>
      </c>
      <c r="M144" s="89">
        <v>4.4300000000513789E-2</v>
      </c>
      <c r="N144" s="90">
        <v>30766.318102000001</v>
      </c>
      <c r="O144" s="102">
        <v>94.89</v>
      </c>
      <c r="P144" s="90">
        <v>29.194160249999999</v>
      </c>
      <c r="Q144" s="91">
        <f t="shared" si="2"/>
        <v>3.5031159278067135E-4</v>
      </c>
      <c r="R144" s="91">
        <f>P144/'סכום נכסי הקרן'!$C$42</f>
        <v>3.6647660888563097E-5</v>
      </c>
    </row>
    <row r="145" spans="2:18">
      <c r="B145" s="86" t="s">
        <v>3517</v>
      </c>
      <c r="C145" s="88" t="s">
        <v>3124</v>
      </c>
      <c r="D145" s="87" t="s">
        <v>3218</v>
      </c>
      <c r="E145" s="87"/>
      <c r="F145" s="87" t="s">
        <v>588</v>
      </c>
      <c r="G145" s="101">
        <v>44290</v>
      </c>
      <c r="H145" s="87" t="s">
        <v>127</v>
      </c>
      <c r="I145" s="90">
        <v>8.0000000000361275</v>
      </c>
      <c r="J145" s="88" t="s">
        <v>695</v>
      </c>
      <c r="K145" s="88" t="s">
        <v>129</v>
      </c>
      <c r="L145" s="89">
        <v>3.1E-2</v>
      </c>
      <c r="M145" s="89">
        <v>4.5800000000270957E-2</v>
      </c>
      <c r="N145" s="90">
        <v>59094.336955999999</v>
      </c>
      <c r="O145" s="102">
        <v>93.68</v>
      </c>
      <c r="P145" s="90">
        <v>55.359574875</v>
      </c>
      <c r="Q145" s="91">
        <f t="shared" si="2"/>
        <v>6.6428013972835839E-4</v>
      </c>
      <c r="R145" s="91">
        <f>P145/'סכום נכסי הקרן'!$C$42</f>
        <v>6.9493313374342311E-5</v>
      </c>
    </row>
    <row r="146" spans="2:18">
      <c r="B146" s="86" t="s">
        <v>3517</v>
      </c>
      <c r="C146" s="88" t="s">
        <v>3124</v>
      </c>
      <c r="D146" s="87" t="s">
        <v>3219</v>
      </c>
      <c r="E146" s="87"/>
      <c r="F146" s="87" t="s">
        <v>588</v>
      </c>
      <c r="G146" s="101">
        <v>44496</v>
      </c>
      <c r="H146" s="87" t="s">
        <v>127</v>
      </c>
      <c r="I146" s="90">
        <v>7.6400000000051618</v>
      </c>
      <c r="J146" s="88" t="s">
        <v>695</v>
      </c>
      <c r="K146" s="88" t="s">
        <v>129</v>
      </c>
      <c r="L146" s="89">
        <v>3.1E-2</v>
      </c>
      <c r="M146" s="89">
        <v>6.0800000000029497E-2</v>
      </c>
      <c r="N146" s="90">
        <v>66198.298785000006</v>
      </c>
      <c r="O146" s="102">
        <v>81.94</v>
      </c>
      <c r="P146" s="90">
        <v>54.242885897999997</v>
      </c>
      <c r="Q146" s="91">
        <f t="shared" si="2"/>
        <v>6.5088057314300035E-4</v>
      </c>
      <c r="R146" s="91">
        <f>P146/'סכום נכסי הקרן'!$C$42</f>
        <v>6.8091524845518563E-5</v>
      </c>
    </row>
    <row r="147" spans="2:18">
      <c r="B147" s="86" t="s">
        <v>3517</v>
      </c>
      <c r="C147" s="88" t="s">
        <v>3124</v>
      </c>
      <c r="D147" s="87" t="s">
        <v>3220</v>
      </c>
      <c r="E147" s="87"/>
      <c r="F147" s="87" t="s">
        <v>588</v>
      </c>
      <c r="G147" s="101">
        <v>44615</v>
      </c>
      <c r="H147" s="87" t="s">
        <v>127</v>
      </c>
      <c r="I147" s="90">
        <v>7.8299999999423777</v>
      </c>
      <c r="J147" s="88" t="s">
        <v>695</v>
      </c>
      <c r="K147" s="88" t="s">
        <v>129</v>
      </c>
      <c r="L147" s="89">
        <v>3.1E-2</v>
      </c>
      <c r="M147" s="89">
        <v>5.2599999999680992E-2</v>
      </c>
      <c r="N147" s="90">
        <v>80358.693534999999</v>
      </c>
      <c r="O147" s="102">
        <v>86.6</v>
      </c>
      <c r="P147" s="90">
        <v>69.590633247</v>
      </c>
      <c r="Q147" s="91">
        <f t="shared" si="2"/>
        <v>8.3504390489779943E-4</v>
      </c>
      <c r="R147" s="91">
        <f>P147/'סכום נכסי הקרן'!$C$42</f>
        <v>8.735767380931673E-5</v>
      </c>
    </row>
    <row r="148" spans="2:18">
      <c r="B148" s="86" t="s">
        <v>3517</v>
      </c>
      <c r="C148" s="88" t="s">
        <v>3124</v>
      </c>
      <c r="D148" s="87" t="s">
        <v>3221</v>
      </c>
      <c r="E148" s="87"/>
      <c r="F148" s="87" t="s">
        <v>588</v>
      </c>
      <c r="G148" s="101">
        <v>44753</v>
      </c>
      <c r="H148" s="87" t="s">
        <v>127</v>
      </c>
      <c r="I148" s="90">
        <v>8.1899999999930166</v>
      </c>
      <c r="J148" s="88" t="s">
        <v>695</v>
      </c>
      <c r="K148" s="88" t="s">
        <v>129</v>
      </c>
      <c r="L148" s="89">
        <v>3.2599999999999997E-2</v>
      </c>
      <c r="M148" s="89">
        <v>3.6799999999947618E-2</v>
      </c>
      <c r="N148" s="90">
        <v>118624.740628</v>
      </c>
      <c r="O148" s="102">
        <v>96.55</v>
      </c>
      <c r="P148" s="90">
        <v>114.53219272</v>
      </c>
      <c r="Q148" s="91">
        <f t="shared" si="2"/>
        <v>1.374314400990726E-3</v>
      </c>
      <c r="R148" s="91">
        <f>P148/'סכום נכסי הקרן'!$C$42</f>
        <v>1.4377316982858293E-4</v>
      </c>
    </row>
    <row r="149" spans="2:18">
      <c r="B149" s="86" t="s">
        <v>3517</v>
      </c>
      <c r="C149" s="88" t="s">
        <v>3124</v>
      </c>
      <c r="D149" s="87" t="s">
        <v>3222</v>
      </c>
      <c r="E149" s="87"/>
      <c r="F149" s="87" t="s">
        <v>588</v>
      </c>
      <c r="G149" s="101">
        <v>43011</v>
      </c>
      <c r="H149" s="87" t="s">
        <v>127</v>
      </c>
      <c r="I149" s="90">
        <v>8.2100000000655715</v>
      </c>
      <c r="J149" s="88" t="s">
        <v>695</v>
      </c>
      <c r="K149" s="88" t="s">
        <v>129</v>
      </c>
      <c r="L149" s="89">
        <v>3.9E-2</v>
      </c>
      <c r="M149" s="89">
        <v>3.1500000000399229E-2</v>
      </c>
      <c r="N149" s="90">
        <v>36504.297165999997</v>
      </c>
      <c r="O149" s="102">
        <v>113.22</v>
      </c>
      <c r="P149" s="90">
        <v>41.330165549</v>
      </c>
      <c r="Q149" s="91">
        <f t="shared" si="2"/>
        <v>4.95936036500965E-4</v>
      </c>
      <c r="R149" s="91">
        <f>P149/'סכום נכסי הקרן'!$C$42</f>
        <v>5.188208458600638E-5</v>
      </c>
    </row>
    <row r="150" spans="2:18">
      <c r="B150" s="86" t="s">
        <v>3517</v>
      </c>
      <c r="C150" s="88" t="s">
        <v>3124</v>
      </c>
      <c r="D150" s="87" t="s">
        <v>3223</v>
      </c>
      <c r="E150" s="87"/>
      <c r="F150" s="87" t="s">
        <v>588</v>
      </c>
      <c r="G150" s="101">
        <v>43104</v>
      </c>
      <c r="H150" s="87" t="s">
        <v>127</v>
      </c>
      <c r="I150" s="90">
        <v>7.9900000000563196</v>
      </c>
      <c r="J150" s="88" t="s">
        <v>695</v>
      </c>
      <c r="K150" s="88" t="s">
        <v>129</v>
      </c>
      <c r="L150" s="89">
        <v>3.8199999999999998E-2</v>
      </c>
      <c r="M150" s="89">
        <v>4.0400000000247044E-2</v>
      </c>
      <c r="N150" s="90">
        <v>64864.173427999995</v>
      </c>
      <c r="O150" s="102">
        <v>104.84</v>
      </c>
      <c r="P150" s="90">
        <v>68.003599782999999</v>
      </c>
      <c r="Q150" s="91">
        <f t="shared" si="2"/>
        <v>8.1600049978495441E-4</v>
      </c>
      <c r="R150" s="91">
        <f>P150/'סכום נכסי הקרן'!$C$42</f>
        <v>8.5365458115855452E-5</v>
      </c>
    </row>
    <row r="151" spans="2:18">
      <c r="B151" s="86" t="s">
        <v>3517</v>
      </c>
      <c r="C151" s="88" t="s">
        <v>3124</v>
      </c>
      <c r="D151" s="87" t="s">
        <v>3224</v>
      </c>
      <c r="E151" s="87"/>
      <c r="F151" s="87" t="s">
        <v>588</v>
      </c>
      <c r="G151" s="101">
        <v>43194</v>
      </c>
      <c r="H151" s="87" t="s">
        <v>127</v>
      </c>
      <c r="I151" s="90">
        <v>8.1999999999400917</v>
      </c>
      <c r="J151" s="88" t="s">
        <v>695</v>
      </c>
      <c r="K151" s="88" t="s">
        <v>129</v>
      </c>
      <c r="L151" s="89">
        <v>3.7900000000000003E-2</v>
      </c>
      <c r="M151" s="89">
        <v>3.2399999999709016E-2</v>
      </c>
      <c r="N151" s="90">
        <v>41850.200538999998</v>
      </c>
      <c r="O151" s="102">
        <v>111.68</v>
      </c>
      <c r="P151" s="90">
        <v>46.738304514000006</v>
      </c>
      <c r="Q151" s="91">
        <f t="shared" si="2"/>
        <v>5.6083030845757535E-4</v>
      </c>
      <c r="R151" s="91">
        <f>P151/'סכום נכסי הקרן'!$C$42</f>
        <v>5.8670964318470852E-5</v>
      </c>
    </row>
    <row r="152" spans="2:18">
      <c r="B152" s="86" t="s">
        <v>3517</v>
      </c>
      <c r="C152" s="88" t="s">
        <v>3124</v>
      </c>
      <c r="D152" s="87" t="s">
        <v>3225</v>
      </c>
      <c r="E152" s="87"/>
      <c r="F152" s="87" t="s">
        <v>588</v>
      </c>
      <c r="G152" s="101">
        <v>43285</v>
      </c>
      <c r="H152" s="87" t="s">
        <v>127</v>
      </c>
      <c r="I152" s="90">
        <v>8.1500000000215547</v>
      </c>
      <c r="J152" s="88" t="s">
        <v>695</v>
      </c>
      <c r="K152" s="88" t="s">
        <v>129</v>
      </c>
      <c r="L152" s="89">
        <v>4.0099999999999997E-2</v>
      </c>
      <c r="M152" s="89">
        <v>3.2500000000039921E-2</v>
      </c>
      <c r="N152" s="90">
        <v>55831.003509000002</v>
      </c>
      <c r="O152" s="102">
        <v>112.18</v>
      </c>
      <c r="P152" s="90">
        <v>62.631219711</v>
      </c>
      <c r="Q152" s="91">
        <f t="shared" si="2"/>
        <v>7.5153531209230762E-4</v>
      </c>
      <c r="R152" s="91">
        <f>P152/'סכום נכסי הקרן'!$C$42</f>
        <v>7.8621466805362788E-5</v>
      </c>
    </row>
    <row r="153" spans="2:18">
      <c r="B153" s="86" t="s">
        <v>3517</v>
      </c>
      <c r="C153" s="88" t="s">
        <v>3124</v>
      </c>
      <c r="D153" s="87" t="s">
        <v>3226</v>
      </c>
      <c r="E153" s="87"/>
      <c r="F153" s="87" t="s">
        <v>588</v>
      </c>
      <c r="G153" s="101">
        <v>43377</v>
      </c>
      <c r="H153" s="87" t="s">
        <v>127</v>
      </c>
      <c r="I153" s="90">
        <v>8.1000000000147363</v>
      </c>
      <c r="J153" s="88" t="s">
        <v>695</v>
      </c>
      <c r="K153" s="88" t="s">
        <v>129</v>
      </c>
      <c r="L153" s="89">
        <v>3.9699999999999999E-2</v>
      </c>
      <c r="M153" s="89">
        <v>3.5000000000081861E-2</v>
      </c>
      <c r="N153" s="90">
        <v>111624.21879899999</v>
      </c>
      <c r="O153" s="102">
        <v>109.43</v>
      </c>
      <c r="P153" s="90">
        <v>122.15038421200001</v>
      </c>
      <c r="Q153" s="91">
        <f t="shared" si="2"/>
        <v>1.4657279156394538E-3</v>
      </c>
      <c r="R153" s="91">
        <f>P153/'סכום נכסי הקרן'!$C$42</f>
        <v>1.5333634602519755E-4</v>
      </c>
    </row>
    <row r="154" spans="2:18">
      <c r="B154" s="86" t="s">
        <v>3517</v>
      </c>
      <c r="C154" s="88" t="s">
        <v>3124</v>
      </c>
      <c r="D154" s="87" t="s">
        <v>3227</v>
      </c>
      <c r="E154" s="87"/>
      <c r="F154" s="87" t="s">
        <v>588</v>
      </c>
      <c r="G154" s="101">
        <v>43469</v>
      </c>
      <c r="H154" s="87" t="s">
        <v>127</v>
      </c>
      <c r="I154" s="90">
        <v>8.2099999999809352</v>
      </c>
      <c r="J154" s="88" t="s">
        <v>695</v>
      </c>
      <c r="K154" s="88" t="s">
        <v>129</v>
      </c>
      <c r="L154" s="89">
        <v>4.1700000000000001E-2</v>
      </c>
      <c r="M154" s="89">
        <v>2.9099999999972769E-2</v>
      </c>
      <c r="N154" s="90">
        <v>78852.057891999997</v>
      </c>
      <c r="O154" s="102">
        <v>116.41</v>
      </c>
      <c r="P154" s="90">
        <v>91.791683474999999</v>
      </c>
      <c r="Q154" s="91">
        <f t="shared" si="2"/>
        <v>1.1014425681980862E-3</v>
      </c>
      <c r="R154" s="91">
        <f>P154/'סכום נכסי הקרן'!$C$42</f>
        <v>1.1522682822781727E-4</v>
      </c>
    </row>
    <row r="155" spans="2:18">
      <c r="B155" s="86" t="s">
        <v>3517</v>
      </c>
      <c r="C155" s="88" t="s">
        <v>3124</v>
      </c>
      <c r="D155" s="87" t="s">
        <v>3228</v>
      </c>
      <c r="E155" s="87"/>
      <c r="F155" s="87" t="s">
        <v>588</v>
      </c>
      <c r="G155" s="101">
        <v>43559</v>
      </c>
      <c r="H155" s="87" t="s">
        <v>127</v>
      </c>
      <c r="I155" s="90">
        <v>8.2299999999869424</v>
      </c>
      <c r="J155" s="88" t="s">
        <v>695</v>
      </c>
      <c r="K155" s="88" t="s">
        <v>129</v>
      </c>
      <c r="L155" s="89">
        <v>3.7200000000000004E-2</v>
      </c>
      <c r="M155" s="89">
        <v>3.1599999999932279E-2</v>
      </c>
      <c r="N155" s="90">
        <v>187235.30351799997</v>
      </c>
      <c r="O155" s="102">
        <v>110.42</v>
      </c>
      <c r="P155" s="90">
        <v>206.74522758999998</v>
      </c>
      <c r="Q155" s="91">
        <f t="shared" si="2"/>
        <v>2.4808129213737293E-3</v>
      </c>
      <c r="R155" s="91">
        <f>P155/'סכום נכסי הקרן'!$C$42</f>
        <v>2.5952892380410626E-4</v>
      </c>
    </row>
    <row r="156" spans="2:18">
      <c r="B156" s="86" t="s">
        <v>3517</v>
      </c>
      <c r="C156" s="88" t="s">
        <v>3124</v>
      </c>
      <c r="D156" s="87" t="s">
        <v>3229</v>
      </c>
      <c r="E156" s="87"/>
      <c r="F156" s="87" t="s">
        <v>588</v>
      </c>
      <c r="G156" s="101">
        <v>43742</v>
      </c>
      <c r="H156" s="87" t="s">
        <v>127</v>
      </c>
      <c r="I156" s="90">
        <v>8.0999999999937735</v>
      </c>
      <c r="J156" s="88" t="s">
        <v>695</v>
      </c>
      <c r="K156" s="88" t="s">
        <v>129</v>
      </c>
      <c r="L156" s="89">
        <v>3.1E-2</v>
      </c>
      <c r="M156" s="89">
        <v>4.1999999999971269E-2</v>
      </c>
      <c r="N156" s="90">
        <v>217981.71309899996</v>
      </c>
      <c r="O156" s="102">
        <v>95.81</v>
      </c>
      <c r="P156" s="90">
        <v>208.84829191300003</v>
      </c>
      <c r="Q156" s="91">
        <f t="shared" si="2"/>
        <v>2.5060483727928312E-3</v>
      </c>
      <c r="R156" s="91">
        <f>P156/'סכום נכסי הקרן'!$C$42</f>
        <v>2.6216891712729638E-4</v>
      </c>
    </row>
    <row r="157" spans="2:18">
      <c r="B157" s="86" t="s">
        <v>3517</v>
      </c>
      <c r="C157" s="88" t="s">
        <v>3124</v>
      </c>
      <c r="D157" s="87" t="s">
        <v>3230</v>
      </c>
      <c r="E157" s="87"/>
      <c r="F157" s="87" t="s">
        <v>588</v>
      </c>
      <c r="G157" s="101">
        <v>42935</v>
      </c>
      <c r="H157" s="87" t="s">
        <v>127</v>
      </c>
      <c r="I157" s="90">
        <v>8.1700000000082191</v>
      </c>
      <c r="J157" s="88" t="s">
        <v>695</v>
      </c>
      <c r="K157" s="88" t="s">
        <v>129</v>
      </c>
      <c r="L157" s="89">
        <v>4.0800000000000003E-2</v>
      </c>
      <c r="M157" s="89">
        <v>3.1300000000009133E-2</v>
      </c>
      <c r="N157" s="90">
        <v>170987.21049</v>
      </c>
      <c r="O157" s="102">
        <v>115.28</v>
      </c>
      <c r="P157" s="90">
        <v>197.11405571399999</v>
      </c>
      <c r="Q157" s="91">
        <f t="shared" si="2"/>
        <v>2.3652449060126445E-3</v>
      </c>
      <c r="R157" s="91">
        <f>P157/'סכום נכסי הקרן'!$C$42</f>
        <v>2.4743883736734658E-4</v>
      </c>
    </row>
    <row r="158" spans="2:18">
      <c r="B158" s="86" t="s">
        <v>3500</v>
      </c>
      <c r="C158" s="88" t="s">
        <v>3124</v>
      </c>
      <c r="D158" s="87" t="s">
        <v>3231</v>
      </c>
      <c r="E158" s="87"/>
      <c r="F158" s="87" t="s">
        <v>300</v>
      </c>
      <c r="G158" s="101">
        <v>40742</v>
      </c>
      <c r="H158" s="87" t="s">
        <v>3122</v>
      </c>
      <c r="I158" s="90">
        <v>5.6299999999991881</v>
      </c>
      <c r="J158" s="88" t="s">
        <v>338</v>
      </c>
      <c r="K158" s="88" t="s">
        <v>129</v>
      </c>
      <c r="L158" s="89">
        <v>0.06</v>
      </c>
      <c r="M158" s="89">
        <v>1.4799999999999562E-2</v>
      </c>
      <c r="N158" s="90">
        <v>632023.92613200005</v>
      </c>
      <c r="O158" s="102">
        <v>144.31</v>
      </c>
      <c r="P158" s="90">
        <v>912.07371839799998</v>
      </c>
      <c r="Q158" s="91">
        <f t="shared" si="2"/>
        <v>1.0944311954490724E-2</v>
      </c>
      <c r="R158" s="91">
        <f>P158/'סכום נכסי הקרן'!$C$42</f>
        <v>1.1449333719821826E-3</v>
      </c>
    </row>
    <row r="159" spans="2:18">
      <c r="B159" s="86" t="s">
        <v>3500</v>
      </c>
      <c r="C159" s="88" t="s">
        <v>3124</v>
      </c>
      <c r="D159" s="87" t="s">
        <v>3232</v>
      </c>
      <c r="E159" s="87"/>
      <c r="F159" s="87" t="s">
        <v>300</v>
      </c>
      <c r="G159" s="101">
        <v>42201</v>
      </c>
      <c r="H159" s="87" t="s">
        <v>3122</v>
      </c>
      <c r="I159" s="90">
        <v>5.1699999999949311</v>
      </c>
      <c r="J159" s="88" t="s">
        <v>338</v>
      </c>
      <c r="K159" s="88" t="s">
        <v>129</v>
      </c>
      <c r="L159" s="89">
        <v>4.2030000000000005E-2</v>
      </c>
      <c r="M159" s="89">
        <v>2.6999999999868584E-2</v>
      </c>
      <c r="N159" s="90">
        <v>45236.841759000003</v>
      </c>
      <c r="O159" s="102">
        <v>117.75</v>
      </c>
      <c r="P159" s="90">
        <v>53.266378031000002</v>
      </c>
      <c r="Q159" s="91">
        <f t="shared" si="2"/>
        <v>6.3916309186173533E-4</v>
      </c>
      <c r="R159" s="91">
        <f>P159/'סכום נכסי הקרן'!$C$42</f>
        <v>6.6865706775795866E-5</v>
      </c>
    </row>
    <row r="160" spans="2:18">
      <c r="B160" s="86" t="s">
        <v>3518</v>
      </c>
      <c r="C160" s="88" t="s">
        <v>3124</v>
      </c>
      <c r="D160" s="87" t="s">
        <v>3233</v>
      </c>
      <c r="E160" s="87"/>
      <c r="F160" s="87" t="s">
        <v>300</v>
      </c>
      <c r="G160" s="101">
        <v>42521</v>
      </c>
      <c r="H160" s="87" t="s">
        <v>3122</v>
      </c>
      <c r="I160" s="90">
        <v>1.8099999999838774</v>
      </c>
      <c r="J160" s="88" t="s">
        <v>125</v>
      </c>
      <c r="K160" s="88" t="s">
        <v>129</v>
      </c>
      <c r="L160" s="89">
        <v>2.3E-2</v>
      </c>
      <c r="M160" s="89">
        <v>2.969999999971161E-2</v>
      </c>
      <c r="N160" s="90">
        <v>40624.987583000002</v>
      </c>
      <c r="O160" s="102">
        <v>108.4</v>
      </c>
      <c r="P160" s="90">
        <v>44.037486591000004</v>
      </c>
      <c r="Q160" s="91">
        <f t="shared" si="2"/>
        <v>5.2842218915170435E-4</v>
      </c>
      <c r="R160" s="91">
        <f>P160/'סכום נכסי הקרן'!$C$42</f>
        <v>5.5280606160665735E-5</v>
      </c>
    </row>
    <row r="161" spans="2:18">
      <c r="B161" s="86" t="s">
        <v>3519</v>
      </c>
      <c r="C161" s="88" t="s">
        <v>3124</v>
      </c>
      <c r="D161" s="87" t="s">
        <v>3234</v>
      </c>
      <c r="E161" s="87"/>
      <c r="F161" s="87" t="s">
        <v>588</v>
      </c>
      <c r="G161" s="101">
        <v>44592</v>
      </c>
      <c r="H161" s="87" t="s">
        <v>127</v>
      </c>
      <c r="I161" s="90">
        <v>12.209999999992622</v>
      </c>
      <c r="J161" s="88" t="s">
        <v>695</v>
      </c>
      <c r="K161" s="88" t="s">
        <v>129</v>
      </c>
      <c r="L161" s="89">
        <v>2.7473999999999998E-2</v>
      </c>
      <c r="M161" s="89">
        <v>3.8100000000026835E-2</v>
      </c>
      <c r="N161" s="90">
        <v>68866.346565</v>
      </c>
      <c r="O161" s="102">
        <v>86.58</v>
      </c>
      <c r="P161" s="90">
        <v>59.624486263999991</v>
      </c>
      <c r="Q161" s="91">
        <f t="shared" si="2"/>
        <v>7.1545639857447513E-4</v>
      </c>
      <c r="R161" s="91">
        <f>P161/'סכום נכסי הקרן'!$C$42</f>
        <v>7.4847090464191731E-5</v>
      </c>
    </row>
    <row r="162" spans="2:18">
      <c r="B162" s="86" t="s">
        <v>3519</v>
      </c>
      <c r="C162" s="88" t="s">
        <v>3124</v>
      </c>
      <c r="D162" s="87" t="s">
        <v>3235</v>
      </c>
      <c r="E162" s="87"/>
      <c r="F162" s="87" t="s">
        <v>588</v>
      </c>
      <c r="G162" s="101">
        <v>44837</v>
      </c>
      <c r="H162" s="87" t="s">
        <v>127</v>
      </c>
      <c r="I162" s="90">
        <v>12.049999999993457</v>
      </c>
      <c r="J162" s="88" t="s">
        <v>695</v>
      </c>
      <c r="K162" s="88" t="s">
        <v>129</v>
      </c>
      <c r="L162" s="89">
        <v>3.9636999999999999E-2</v>
      </c>
      <c r="M162" s="89">
        <v>3.3999999999967286E-2</v>
      </c>
      <c r="N162" s="90">
        <v>59945.884174999992</v>
      </c>
      <c r="O162" s="102">
        <v>101.99</v>
      </c>
      <c r="P162" s="90">
        <v>61.138804487999998</v>
      </c>
      <c r="Q162" s="91">
        <f t="shared" si="2"/>
        <v>7.3362726646324203E-4</v>
      </c>
      <c r="R162" s="91">
        <f>P162/'סכום נכסי הקרן'!$C$42</f>
        <v>7.6748026140206703E-5</v>
      </c>
    </row>
    <row r="163" spans="2:18">
      <c r="B163" s="86" t="s">
        <v>3520</v>
      </c>
      <c r="C163" s="88" t="s">
        <v>3123</v>
      </c>
      <c r="D163" s="87" t="s">
        <v>3236</v>
      </c>
      <c r="E163" s="87"/>
      <c r="F163" s="87" t="s">
        <v>588</v>
      </c>
      <c r="G163" s="101">
        <v>42432</v>
      </c>
      <c r="H163" s="87" t="s">
        <v>127</v>
      </c>
      <c r="I163" s="90">
        <v>4.760000000008934</v>
      </c>
      <c r="J163" s="88" t="s">
        <v>695</v>
      </c>
      <c r="K163" s="88" t="s">
        <v>129</v>
      </c>
      <c r="L163" s="89">
        <v>2.5399999999999999E-2</v>
      </c>
      <c r="M163" s="89">
        <v>1.6900000000022338E-2</v>
      </c>
      <c r="N163" s="90">
        <v>238229.87758600002</v>
      </c>
      <c r="O163" s="102">
        <v>114.64</v>
      </c>
      <c r="P163" s="90">
        <v>273.10673403099997</v>
      </c>
      <c r="Q163" s="91">
        <f t="shared" si="2"/>
        <v>3.2771093320804385E-3</v>
      </c>
      <c r="R163" s="91">
        <f>P163/'סכום נכסי הקרן'!$C$42</f>
        <v>3.4283304912499006E-4</v>
      </c>
    </row>
    <row r="164" spans="2:18">
      <c r="B164" s="86" t="s">
        <v>3521</v>
      </c>
      <c r="C164" s="88" t="s">
        <v>3124</v>
      </c>
      <c r="D164" s="87" t="s">
        <v>3237</v>
      </c>
      <c r="E164" s="87"/>
      <c r="F164" s="87" t="s">
        <v>588</v>
      </c>
      <c r="G164" s="101">
        <v>42242</v>
      </c>
      <c r="H164" s="87" t="s">
        <v>127</v>
      </c>
      <c r="I164" s="90">
        <v>3.4000000000009463</v>
      </c>
      <c r="J164" s="88" t="s">
        <v>596</v>
      </c>
      <c r="K164" s="88" t="s">
        <v>129</v>
      </c>
      <c r="L164" s="89">
        <v>2.3599999999999999E-2</v>
      </c>
      <c r="M164" s="89">
        <v>2.5500000000024826E-2</v>
      </c>
      <c r="N164" s="90">
        <v>394605.11552699999</v>
      </c>
      <c r="O164" s="102">
        <v>107.19</v>
      </c>
      <c r="P164" s="90">
        <v>422.97725754899989</v>
      </c>
      <c r="Q164" s="91">
        <f t="shared" si="2"/>
        <v>5.0754615146702299E-3</v>
      </c>
      <c r="R164" s="91">
        <f>P164/'סכום נכסי הקרן'!$C$42</f>
        <v>5.3096670585790057E-4</v>
      </c>
    </row>
    <row r="165" spans="2:18">
      <c r="B165" s="86" t="s">
        <v>3522</v>
      </c>
      <c r="C165" s="88" t="s">
        <v>3123</v>
      </c>
      <c r="D165" s="87">
        <v>7134</v>
      </c>
      <c r="E165" s="87"/>
      <c r="F165" s="87" t="s">
        <v>588</v>
      </c>
      <c r="G165" s="101">
        <v>43705</v>
      </c>
      <c r="H165" s="87" t="s">
        <v>127</v>
      </c>
      <c r="I165" s="90">
        <v>5.6300000000193178</v>
      </c>
      <c r="J165" s="88" t="s">
        <v>695</v>
      </c>
      <c r="K165" s="88" t="s">
        <v>129</v>
      </c>
      <c r="L165" s="89">
        <v>0.04</v>
      </c>
      <c r="M165" s="89">
        <v>3.1399999999999997E-2</v>
      </c>
      <c r="N165" s="90">
        <v>23007.750361999999</v>
      </c>
      <c r="O165" s="102">
        <v>112.49</v>
      </c>
      <c r="P165" s="90">
        <v>25.881417650000003</v>
      </c>
      <c r="Q165" s="91">
        <f t="shared" si="2"/>
        <v>3.1056076156166479E-4</v>
      </c>
      <c r="R165" s="91">
        <f>P165/'סכום נכסי הקרן'!$C$42</f>
        <v>3.2489148830799878E-5</v>
      </c>
    </row>
    <row r="166" spans="2:18">
      <c r="B166" s="86" t="s">
        <v>3522</v>
      </c>
      <c r="C166" s="88" t="s">
        <v>3123</v>
      </c>
      <c r="D166" s="87" t="s">
        <v>3238</v>
      </c>
      <c r="E166" s="87"/>
      <c r="F166" s="87" t="s">
        <v>588</v>
      </c>
      <c r="G166" s="101">
        <v>43256</v>
      </c>
      <c r="H166" s="87" t="s">
        <v>127</v>
      </c>
      <c r="I166" s="90">
        <v>5.6400000000032398</v>
      </c>
      <c r="J166" s="88" t="s">
        <v>695</v>
      </c>
      <c r="K166" s="88" t="s">
        <v>129</v>
      </c>
      <c r="L166" s="89">
        <v>0.04</v>
      </c>
      <c r="M166" s="89">
        <v>3.050000000001157E-2</v>
      </c>
      <c r="N166" s="90">
        <v>378015.37551500002</v>
      </c>
      <c r="O166" s="102">
        <v>114.29</v>
      </c>
      <c r="P166" s="90">
        <v>432.03374729000001</v>
      </c>
      <c r="Q166" s="91">
        <f t="shared" si="2"/>
        <v>5.1841337052386006E-3</v>
      </c>
      <c r="R166" s="91">
        <f>P166/'סכום נכסי הקרן'!$C$42</f>
        <v>5.4233538925303E-4</v>
      </c>
    </row>
    <row r="167" spans="2:18">
      <c r="B167" s="86" t="s">
        <v>3523</v>
      </c>
      <c r="C167" s="88" t="s">
        <v>3124</v>
      </c>
      <c r="D167" s="87" t="s">
        <v>3239</v>
      </c>
      <c r="E167" s="87"/>
      <c r="F167" s="87" t="s">
        <v>582</v>
      </c>
      <c r="G167" s="101">
        <v>44376</v>
      </c>
      <c r="H167" s="87" t="s">
        <v>308</v>
      </c>
      <c r="I167" s="90">
        <v>5.379999999998514</v>
      </c>
      <c r="J167" s="88" t="s">
        <v>125</v>
      </c>
      <c r="K167" s="88" t="s">
        <v>129</v>
      </c>
      <c r="L167" s="89">
        <v>5.9000000000000004E-2</v>
      </c>
      <c r="M167" s="89">
        <v>5.769999999998765E-2</v>
      </c>
      <c r="N167" s="90">
        <v>1946397.000153</v>
      </c>
      <c r="O167" s="102">
        <v>98.19</v>
      </c>
      <c r="P167" s="90">
        <v>1911.1672970680002</v>
      </c>
      <c r="Q167" s="91">
        <f t="shared" si="2"/>
        <v>2.2932807594841564E-2</v>
      </c>
      <c r="R167" s="91">
        <f>P167/'סכום נכסי הקרן'!$C$42</f>
        <v>2.3991034646821123E-3</v>
      </c>
    </row>
    <row r="168" spans="2:18">
      <c r="B168" s="86" t="s">
        <v>3523</v>
      </c>
      <c r="C168" s="88" t="s">
        <v>3124</v>
      </c>
      <c r="D168" s="87" t="s">
        <v>3240</v>
      </c>
      <c r="E168" s="87"/>
      <c r="F168" s="87" t="s">
        <v>582</v>
      </c>
      <c r="G168" s="101">
        <v>44431</v>
      </c>
      <c r="H168" s="87" t="s">
        <v>308</v>
      </c>
      <c r="I168" s="90">
        <v>5.3799999999992734</v>
      </c>
      <c r="J168" s="88" t="s">
        <v>125</v>
      </c>
      <c r="K168" s="88" t="s">
        <v>129</v>
      </c>
      <c r="L168" s="89">
        <v>5.9000000000000004E-2</v>
      </c>
      <c r="M168" s="89">
        <v>5.7599999999985468E-2</v>
      </c>
      <c r="N168" s="90">
        <v>335964.10189699999</v>
      </c>
      <c r="O168" s="102">
        <v>98.24</v>
      </c>
      <c r="P168" s="90">
        <v>330.05114799799998</v>
      </c>
      <c r="Q168" s="91">
        <f t="shared" si="2"/>
        <v>3.9604065458354286E-3</v>
      </c>
      <c r="R168" s="91">
        <f>P168/'סכום נכסי הקרן'!$C$42</f>
        <v>4.1431582358021938E-4</v>
      </c>
    </row>
    <row r="169" spans="2:18">
      <c r="B169" s="86" t="s">
        <v>3523</v>
      </c>
      <c r="C169" s="88" t="s">
        <v>3124</v>
      </c>
      <c r="D169" s="87" t="s">
        <v>3241</v>
      </c>
      <c r="E169" s="87"/>
      <c r="F169" s="87" t="s">
        <v>582</v>
      </c>
      <c r="G169" s="101">
        <v>44859</v>
      </c>
      <c r="H169" s="87" t="s">
        <v>308</v>
      </c>
      <c r="I169" s="90">
        <v>5.3800000000017052</v>
      </c>
      <c r="J169" s="88" t="s">
        <v>125</v>
      </c>
      <c r="K169" s="88" t="s">
        <v>129</v>
      </c>
      <c r="L169" s="89">
        <v>5.9000000000000004E-2</v>
      </c>
      <c r="M169" s="89">
        <v>5.3400000000016268E-2</v>
      </c>
      <c r="N169" s="90">
        <v>1028711.512617</v>
      </c>
      <c r="O169" s="102">
        <v>100.38</v>
      </c>
      <c r="P169" s="90">
        <v>1032.6206599980001</v>
      </c>
      <c r="Q169" s="91">
        <f t="shared" si="2"/>
        <v>1.2390799565544192E-2</v>
      </c>
      <c r="R169" s="91">
        <f>P169/'סכום נכסי הקרן'!$C$42</f>
        <v>1.2962569037803004E-3</v>
      </c>
    </row>
    <row r="170" spans="2:18">
      <c r="B170" s="86" t="s">
        <v>3524</v>
      </c>
      <c r="C170" s="88" t="s">
        <v>3124</v>
      </c>
      <c r="D170" s="87" t="s">
        <v>3242</v>
      </c>
      <c r="E170" s="87"/>
      <c r="F170" s="87" t="s">
        <v>582</v>
      </c>
      <c r="G170" s="101">
        <v>42516</v>
      </c>
      <c r="H170" s="87" t="s">
        <v>308</v>
      </c>
      <c r="I170" s="90">
        <v>3.7700000000033222</v>
      </c>
      <c r="J170" s="88" t="s">
        <v>356</v>
      </c>
      <c r="K170" s="88" t="s">
        <v>129</v>
      </c>
      <c r="L170" s="89">
        <v>2.3269999999999999E-2</v>
      </c>
      <c r="M170" s="89">
        <v>2.8200000000024983E-2</v>
      </c>
      <c r="N170" s="90">
        <v>394043.45496699994</v>
      </c>
      <c r="O170" s="102">
        <v>107.66</v>
      </c>
      <c r="P170" s="90">
        <v>424.22717596700005</v>
      </c>
      <c r="Q170" s="91">
        <f t="shared" si="2"/>
        <v>5.0904597508964469E-3</v>
      </c>
      <c r="R170" s="91">
        <f>P170/'סכום נכסי הקרן'!$C$42</f>
        <v>5.3253573836059911E-4</v>
      </c>
    </row>
    <row r="171" spans="2:18">
      <c r="B171" s="86" t="s">
        <v>3525</v>
      </c>
      <c r="C171" s="88" t="s">
        <v>3123</v>
      </c>
      <c r="D171" s="87" t="s">
        <v>3243</v>
      </c>
      <c r="E171" s="87"/>
      <c r="F171" s="87" t="s">
        <v>300</v>
      </c>
      <c r="G171" s="101">
        <v>42978</v>
      </c>
      <c r="H171" s="87" t="s">
        <v>3122</v>
      </c>
      <c r="I171" s="90">
        <v>1.1900000000010862</v>
      </c>
      <c r="J171" s="88" t="s">
        <v>125</v>
      </c>
      <c r="K171" s="88" t="s">
        <v>129</v>
      </c>
      <c r="L171" s="89">
        <v>2.76E-2</v>
      </c>
      <c r="M171" s="89">
        <v>5.2299999999858827E-2</v>
      </c>
      <c r="N171" s="90">
        <v>93851.372488000008</v>
      </c>
      <c r="O171" s="102">
        <v>98.12</v>
      </c>
      <c r="P171" s="90">
        <v>92.086967209999997</v>
      </c>
      <c r="Q171" s="91">
        <f t="shared" si="2"/>
        <v>1.1049857876174588E-3</v>
      </c>
      <c r="R171" s="91">
        <f>P171/'סכום נכסי הקרן'!$C$42</f>
        <v>1.1559750024213522E-4</v>
      </c>
    </row>
    <row r="172" spans="2:18">
      <c r="B172" s="86" t="s">
        <v>3526</v>
      </c>
      <c r="C172" s="88" t="s">
        <v>3124</v>
      </c>
      <c r="D172" s="87" t="s">
        <v>3244</v>
      </c>
      <c r="E172" s="87"/>
      <c r="F172" s="87" t="s">
        <v>588</v>
      </c>
      <c r="G172" s="101">
        <v>42794</v>
      </c>
      <c r="H172" s="87" t="s">
        <v>127</v>
      </c>
      <c r="I172" s="90">
        <v>5.5999999999997181</v>
      </c>
      <c r="J172" s="88" t="s">
        <v>695</v>
      </c>
      <c r="K172" s="88" t="s">
        <v>129</v>
      </c>
      <c r="L172" s="89">
        <v>2.8999999999999998E-2</v>
      </c>
      <c r="M172" s="89">
        <v>1.8900000000004497E-2</v>
      </c>
      <c r="N172" s="90">
        <v>611418.35383100004</v>
      </c>
      <c r="O172" s="102">
        <v>116.34</v>
      </c>
      <c r="P172" s="90">
        <v>711.32414441200012</v>
      </c>
      <c r="Q172" s="91">
        <f t="shared" si="2"/>
        <v>8.5354431118571418E-3</v>
      </c>
      <c r="R172" s="91">
        <f>P172/'סכום נכסי הקרן'!$C$42</f>
        <v>8.9293083969621166E-4</v>
      </c>
    </row>
    <row r="173" spans="2:18">
      <c r="B173" s="86" t="s">
        <v>3527</v>
      </c>
      <c r="C173" s="88" t="s">
        <v>3124</v>
      </c>
      <c r="D173" s="87" t="s">
        <v>3245</v>
      </c>
      <c r="E173" s="87"/>
      <c r="F173" s="87" t="s">
        <v>588</v>
      </c>
      <c r="G173" s="101">
        <v>44728</v>
      </c>
      <c r="H173" s="87" t="s">
        <v>127</v>
      </c>
      <c r="I173" s="90">
        <v>9.7699999999665526</v>
      </c>
      <c r="J173" s="88" t="s">
        <v>695</v>
      </c>
      <c r="K173" s="88" t="s">
        <v>129</v>
      </c>
      <c r="L173" s="89">
        <v>2.6314999999999998E-2</v>
      </c>
      <c r="M173" s="89">
        <v>2.5999999999901262E-2</v>
      </c>
      <c r="N173" s="90">
        <v>78471.827221</v>
      </c>
      <c r="O173" s="102">
        <v>103.25</v>
      </c>
      <c r="P173" s="90">
        <v>81.022164523000001</v>
      </c>
      <c r="Q173" s="91">
        <f t="shared" si="2"/>
        <v>9.7221510266217489E-4</v>
      </c>
      <c r="R173" s="91">
        <f>P173/'סכום נכסי הקרן'!$C$42</f>
        <v>1.0170776567879776E-4</v>
      </c>
    </row>
    <row r="174" spans="2:18">
      <c r="B174" s="86" t="s">
        <v>3527</v>
      </c>
      <c r="C174" s="88" t="s">
        <v>3124</v>
      </c>
      <c r="D174" s="87" t="s">
        <v>3246</v>
      </c>
      <c r="E174" s="87"/>
      <c r="F174" s="87" t="s">
        <v>588</v>
      </c>
      <c r="G174" s="101">
        <v>44923</v>
      </c>
      <c r="H174" s="87" t="s">
        <v>127</v>
      </c>
      <c r="I174" s="90">
        <v>9.510000000154772</v>
      </c>
      <c r="J174" s="88" t="s">
        <v>695</v>
      </c>
      <c r="K174" s="88" t="s">
        <v>129</v>
      </c>
      <c r="L174" s="89">
        <v>3.0750000000000003E-2</v>
      </c>
      <c r="M174" s="89">
        <v>3.1600000000740376E-2</v>
      </c>
      <c r="N174" s="90">
        <v>25538.179817</v>
      </c>
      <c r="O174" s="102">
        <v>99.43</v>
      </c>
      <c r="P174" s="90">
        <v>25.392433056999998</v>
      </c>
      <c r="Q174" s="91">
        <f t="shared" si="2"/>
        <v>3.0469325346579347E-4</v>
      </c>
      <c r="R174" s="91">
        <f>P174/'סכום נכסי הקרן'!$C$42</f>
        <v>3.1875322593273616E-5</v>
      </c>
    </row>
    <row r="175" spans="2:18">
      <c r="B175" s="86" t="s">
        <v>3518</v>
      </c>
      <c r="C175" s="88" t="s">
        <v>3124</v>
      </c>
      <c r="D175" s="87" t="s">
        <v>3247</v>
      </c>
      <c r="E175" s="87"/>
      <c r="F175" s="87" t="s">
        <v>300</v>
      </c>
      <c r="G175" s="101">
        <v>42474</v>
      </c>
      <c r="H175" s="87" t="s">
        <v>3122</v>
      </c>
      <c r="I175" s="90">
        <v>0.77999999999075453</v>
      </c>
      <c r="J175" s="88" t="s">
        <v>125</v>
      </c>
      <c r="K175" s="88" t="s">
        <v>129</v>
      </c>
      <c r="L175" s="89">
        <v>5.3499999999999999E-2</v>
      </c>
      <c r="M175" s="89">
        <v>5.0199999999847721E-2</v>
      </c>
      <c r="N175" s="90">
        <v>73125.897538999998</v>
      </c>
      <c r="O175" s="102">
        <v>100.58</v>
      </c>
      <c r="P175" s="90">
        <v>73.549997306000009</v>
      </c>
      <c r="Q175" s="91">
        <f t="shared" si="2"/>
        <v>8.825537876287759E-4</v>
      </c>
      <c r="R175" s="91">
        <f>P175/'סכום נכסי הקרן'!$C$42</f>
        <v>9.232789491264842E-5</v>
      </c>
    </row>
    <row r="176" spans="2:18">
      <c r="B176" s="86" t="s">
        <v>3518</v>
      </c>
      <c r="C176" s="88" t="s">
        <v>3124</v>
      </c>
      <c r="D176" s="87" t="s">
        <v>3248</v>
      </c>
      <c r="E176" s="87"/>
      <c r="F176" s="87" t="s">
        <v>300</v>
      </c>
      <c r="G176" s="101">
        <v>42562</v>
      </c>
      <c r="H176" s="87" t="s">
        <v>3122</v>
      </c>
      <c r="I176" s="90">
        <v>1.7800000000053795</v>
      </c>
      <c r="J176" s="88" t="s">
        <v>125</v>
      </c>
      <c r="K176" s="88" t="s">
        <v>129</v>
      </c>
      <c r="L176" s="89">
        <v>3.3700000000000001E-2</v>
      </c>
      <c r="M176" s="89">
        <v>6.1200000000215179E-2</v>
      </c>
      <c r="N176" s="90">
        <v>31100.348847000001</v>
      </c>
      <c r="O176" s="102">
        <v>95.63</v>
      </c>
      <c r="P176" s="90">
        <v>29.741263228000005</v>
      </c>
      <c r="Q176" s="91">
        <f t="shared" si="2"/>
        <v>3.5687648500558924E-4</v>
      </c>
      <c r="R176" s="91">
        <f>P176/'סכום נכסי הקרן'!$C$42</f>
        <v>3.7334443595692587E-5</v>
      </c>
    </row>
    <row r="177" spans="2:18">
      <c r="B177" s="86" t="s">
        <v>3518</v>
      </c>
      <c r="C177" s="88" t="s">
        <v>3124</v>
      </c>
      <c r="D177" s="87" t="s">
        <v>3249</v>
      </c>
      <c r="E177" s="87"/>
      <c r="F177" s="87" t="s">
        <v>300</v>
      </c>
      <c r="G177" s="101">
        <v>42717</v>
      </c>
      <c r="H177" s="87" t="s">
        <v>3122</v>
      </c>
      <c r="I177" s="90">
        <v>1.8699999999304371</v>
      </c>
      <c r="J177" s="88" t="s">
        <v>125</v>
      </c>
      <c r="K177" s="88" t="s">
        <v>129</v>
      </c>
      <c r="L177" s="89">
        <v>3.85E-2</v>
      </c>
      <c r="M177" s="89">
        <v>6.0999999998371933E-2</v>
      </c>
      <c r="N177" s="90">
        <v>7015.3498840000002</v>
      </c>
      <c r="O177" s="102">
        <v>96.31</v>
      </c>
      <c r="P177" s="90">
        <v>6.7564830810000007</v>
      </c>
      <c r="Q177" s="91">
        <f t="shared" si="2"/>
        <v>8.1073554760006095E-5</v>
      </c>
      <c r="R177" s="91">
        <f>P177/'סכום נכסי הקרן'!$C$42</f>
        <v>8.4814667944354389E-6</v>
      </c>
    </row>
    <row r="178" spans="2:18">
      <c r="B178" s="86" t="s">
        <v>3518</v>
      </c>
      <c r="C178" s="88" t="s">
        <v>3124</v>
      </c>
      <c r="D178" s="87" t="s">
        <v>3250</v>
      </c>
      <c r="E178" s="87"/>
      <c r="F178" s="87" t="s">
        <v>300</v>
      </c>
      <c r="G178" s="101">
        <v>42710</v>
      </c>
      <c r="H178" s="87" t="s">
        <v>3122</v>
      </c>
      <c r="I178" s="90">
        <v>1.8700000000465393</v>
      </c>
      <c r="J178" s="88" t="s">
        <v>125</v>
      </c>
      <c r="K178" s="88" t="s">
        <v>129</v>
      </c>
      <c r="L178" s="89">
        <v>3.8399999999999997E-2</v>
      </c>
      <c r="M178" s="89">
        <v>6.1000000001584329E-2</v>
      </c>
      <c r="N178" s="90">
        <v>20973.955241</v>
      </c>
      <c r="O178" s="102">
        <v>96.3</v>
      </c>
      <c r="P178" s="90">
        <v>20.197918738000002</v>
      </c>
      <c r="Q178" s="91">
        <f t="shared" si="2"/>
        <v>2.423623431320772E-4</v>
      </c>
      <c r="R178" s="91">
        <f>P178/'סכום נכסי הקרן'!$C$42</f>
        <v>2.5354607573101142E-5</v>
      </c>
    </row>
    <row r="179" spans="2:18">
      <c r="B179" s="86" t="s">
        <v>3518</v>
      </c>
      <c r="C179" s="88" t="s">
        <v>3124</v>
      </c>
      <c r="D179" s="87" t="s">
        <v>3251</v>
      </c>
      <c r="E179" s="87"/>
      <c r="F179" s="87" t="s">
        <v>300</v>
      </c>
      <c r="G179" s="101">
        <v>42474</v>
      </c>
      <c r="H179" s="87" t="s">
        <v>3122</v>
      </c>
      <c r="I179" s="90">
        <v>0.78000000000081304</v>
      </c>
      <c r="J179" s="88" t="s">
        <v>125</v>
      </c>
      <c r="K179" s="88" t="s">
        <v>129</v>
      </c>
      <c r="L179" s="89">
        <v>3.1800000000000002E-2</v>
      </c>
      <c r="M179" s="89">
        <v>6.1400000000105689E-2</v>
      </c>
      <c r="N179" s="90">
        <v>75309.886035000003</v>
      </c>
      <c r="O179" s="102">
        <v>97.99</v>
      </c>
      <c r="P179" s="90">
        <v>73.796157023000006</v>
      </c>
      <c r="Q179" s="91">
        <f t="shared" si="2"/>
        <v>8.8550754967578352E-4</v>
      </c>
      <c r="R179" s="91">
        <f>P179/'סכום נכסי הקרן'!$C$42</f>
        <v>9.2636901157588816E-5</v>
      </c>
    </row>
    <row r="180" spans="2:18">
      <c r="B180" s="86" t="s">
        <v>3528</v>
      </c>
      <c r="C180" s="88" t="s">
        <v>3123</v>
      </c>
      <c r="D180" s="87" t="s">
        <v>3252</v>
      </c>
      <c r="E180" s="87"/>
      <c r="F180" s="87" t="s">
        <v>300</v>
      </c>
      <c r="G180" s="101">
        <v>43614</v>
      </c>
      <c r="H180" s="87" t="s">
        <v>3122</v>
      </c>
      <c r="I180" s="90">
        <v>0.2799999999917388</v>
      </c>
      <c r="J180" s="88" t="s">
        <v>125</v>
      </c>
      <c r="K180" s="88" t="s">
        <v>129</v>
      </c>
      <c r="L180" s="89">
        <v>2.427E-2</v>
      </c>
      <c r="M180" s="89">
        <v>4.9399999999519828E-2</v>
      </c>
      <c r="N180" s="90">
        <v>38918.050062000002</v>
      </c>
      <c r="O180" s="102">
        <v>99.53</v>
      </c>
      <c r="P180" s="90">
        <v>38.735134168999998</v>
      </c>
      <c r="Q180" s="91">
        <f t="shared" si="2"/>
        <v>4.647972892906004E-4</v>
      </c>
      <c r="R180" s="91">
        <f>P180/'סכום נכסי הקרן'!$C$42</f>
        <v>4.862452111457822E-5</v>
      </c>
    </row>
    <row r="181" spans="2:18">
      <c r="B181" s="86" t="s">
        <v>3528</v>
      </c>
      <c r="C181" s="88" t="s">
        <v>3123</v>
      </c>
      <c r="D181" s="87">
        <v>7355</v>
      </c>
      <c r="E181" s="87"/>
      <c r="F181" s="87" t="s">
        <v>300</v>
      </c>
      <c r="G181" s="101">
        <v>43842</v>
      </c>
      <c r="H181" s="87" t="s">
        <v>3122</v>
      </c>
      <c r="I181" s="90">
        <v>0.51999999999916746</v>
      </c>
      <c r="J181" s="88" t="s">
        <v>125</v>
      </c>
      <c r="K181" s="88" t="s">
        <v>129</v>
      </c>
      <c r="L181" s="89">
        <v>2.0838000000000002E-2</v>
      </c>
      <c r="M181" s="89">
        <v>5.4699999999960454E-2</v>
      </c>
      <c r="N181" s="90">
        <v>97295.125</v>
      </c>
      <c r="O181" s="102">
        <v>98.76</v>
      </c>
      <c r="P181" s="90">
        <v>96.088667753999999</v>
      </c>
      <c r="Q181" s="91">
        <f t="shared" si="2"/>
        <v>1.1530036815865076E-3</v>
      </c>
      <c r="R181" s="91">
        <f>P181/'סכום נכסי הקרן'!$C$42</f>
        <v>1.2062086667084045E-4</v>
      </c>
    </row>
    <row r="182" spans="2:18">
      <c r="B182" s="86" t="s">
        <v>3527</v>
      </c>
      <c r="C182" s="88" t="s">
        <v>3124</v>
      </c>
      <c r="D182" s="87" t="s">
        <v>3253</v>
      </c>
      <c r="E182" s="87"/>
      <c r="F182" s="87" t="s">
        <v>588</v>
      </c>
      <c r="G182" s="101">
        <v>44143</v>
      </c>
      <c r="H182" s="87" t="s">
        <v>127</v>
      </c>
      <c r="I182" s="90">
        <v>6.9700000000040747</v>
      </c>
      <c r="J182" s="88" t="s">
        <v>695</v>
      </c>
      <c r="K182" s="88" t="s">
        <v>129</v>
      </c>
      <c r="L182" s="89">
        <v>2.5243000000000002E-2</v>
      </c>
      <c r="M182" s="89">
        <v>2.76000000000165E-2</v>
      </c>
      <c r="N182" s="90">
        <v>181250.19879299999</v>
      </c>
      <c r="O182" s="102">
        <v>106.98</v>
      </c>
      <c r="P182" s="90">
        <v>193.901469193</v>
      </c>
      <c r="Q182" s="91">
        <f t="shared" si="2"/>
        <v>2.3266958848563598E-3</v>
      </c>
      <c r="R182" s="91">
        <f>P182/'סכום נכסי הקרן'!$C$42</f>
        <v>2.4340605202984828E-4</v>
      </c>
    </row>
    <row r="183" spans="2:18">
      <c r="B183" s="86" t="s">
        <v>3527</v>
      </c>
      <c r="C183" s="88" t="s">
        <v>3124</v>
      </c>
      <c r="D183" s="87" t="s">
        <v>3254</v>
      </c>
      <c r="E183" s="87"/>
      <c r="F183" s="87" t="s">
        <v>588</v>
      </c>
      <c r="G183" s="101">
        <v>43779</v>
      </c>
      <c r="H183" s="87" t="s">
        <v>127</v>
      </c>
      <c r="I183" s="90">
        <v>7.3499999999631687</v>
      </c>
      <c r="J183" s="88" t="s">
        <v>695</v>
      </c>
      <c r="K183" s="88" t="s">
        <v>129</v>
      </c>
      <c r="L183" s="89">
        <v>2.5243000000000002E-2</v>
      </c>
      <c r="M183" s="89">
        <v>3.1499999999768734E-2</v>
      </c>
      <c r="N183" s="90">
        <v>56541.943316999997</v>
      </c>
      <c r="O183" s="102">
        <v>103.24</v>
      </c>
      <c r="P183" s="90">
        <v>58.373902289</v>
      </c>
      <c r="Q183" s="91">
        <f t="shared" si="2"/>
        <v>7.0045017608214542E-4</v>
      </c>
      <c r="R183" s="91">
        <f>P183/'סכום נכסי הקרן'!$C$42</f>
        <v>7.3277222482513068E-5</v>
      </c>
    </row>
    <row r="184" spans="2:18">
      <c r="B184" s="86" t="s">
        <v>3527</v>
      </c>
      <c r="C184" s="88" t="s">
        <v>3124</v>
      </c>
      <c r="D184" s="87" t="s">
        <v>3255</v>
      </c>
      <c r="E184" s="87"/>
      <c r="F184" s="87" t="s">
        <v>588</v>
      </c>
      <c r="G184" s="101">
        <v>43835</v>
      </c>
      <c r="H184" s="87" t="s">
        <v>127</v>
      </c>
      <c r="I184" s="90">
        <v>7.3400000000179091</v>
      </c>
      <c r="J184" s="88" t="s">
        <v>695</v>
      </c>
      <c r="K184" s="88" t="s">
        <v>129</v>
      </c>
      <c r="L184" s="89">
        <v>2.5243000000000002E-2</v>
      </c>
      <c r="M184" s="89">
        <v>3.2000000000123506E-2</v>
      </c>
      <c r="N184" s="90">
        <v>31485.903030000001</v>
      </c>
      <c r="O184" s="102">
        <v>102.86</v>
      </c>
      <c r="P184" s="90">
        <v>32.386399812999997</v>
      </c>
      <c r="Q184" s="91">
        <f t="shared" si="2"/>
        <v>3.8861646321625799E-4</v>
      </c>
      <c r="R184" s="91">
        <f>P184/'סכום נכסי הקרן'!$C$42</f>
        <v>4.0654904528320768E-5</v>
      </c>
    </row>
    <row r="185" spans="2:18">
      <c r="B185" s="86" t="s">
        <v>3527</v>
      </c>
      <c r="C185" s="88" t="s">
        <v>3124</v>
      </c>
      <c r="D185" s="87" t="s">
        <v>3256</v>
      </c>
      <c r="E185" s="87"/>
      <c r="F185" s="87" t="s">
        <v>588</v>
      </c>
      <c r="G185" s="101">
        <v>43227</v>
      </c>
      <c r="H185" s="87" t="s">
        <v>127</v>
      </c>
      <c r="I185" s="90">
        <v>7.3900000000889161</v>
      </c>
      <c r="J185" s="88" t="s">
        <v>695</v>
      </c>
      <c r="K185" s="88" t="s">
        <v>129</v>
      </c>
      <c r="L185" s="89">
        <v>2.7806000000000001E-2</v>
      </c>
      <c r="M185" s="89">
        <v>2.7400000000058621E-2</v>
      </c>
      <c r="N185" s="90">
        <v>18597.821060999999</v>
      </c>
      <c r="O185" s="102">
        <v>110.06</v>
      </c>
      <c r="P185" s="90">
        <v>20.468761662000002</v>
      </c>
      <c r="Q185" s="91">
        <f t="shared" si="2"/>
        <v>2.4561228816517042E-4</v>
      </c>
      <c r="R185" s="91">
        <f>P185/'סכום נכסי הקרן'!$C$42</f>
        <v>2.5694598843540885E-5</v>
      </c>
    </row>
    <row r="186" spans="2:18">
      <c r="B186" s="86" t="s">
        <v>3527</v>
      </c>
      <c r="C186" s="88" t="s">
        <v>3124</v>
      </c>
      <c r="D186" s="87" t="s">
        <v>3257</v>
      </c>
      <c r="E186" s="87"/>
      <c r="F186" s="87" t="s">
        <v>588</v>
      </c>
      <c r="G186" s="101">
        <v>43279</v>
      </c>
      <c r="H186" s="87" t="s">
        <v>127</v>
      </c>
      <c r="I186" s="90">
        <v>7.4100000000409887</v>
      </c>
      <c r="J186" s="88" t="s">
        <v>695</v>
      </c>
      <c r="K186" s="88" t="s">
        <v>129</v>
      </c>
      <c r="L186" s="89">
        <v>2.7797000000000002E-2</v>
      </c>
      <c r="M186" s="89">
        <v>2.6300000000058558E-2</v>
      </c>
      <c r="N186" s="90">
        <v>21750.724325000003</v>
      </c>
      <c r="O186" s="102">
        <v>109.92</v>
      </c>
      <c r="P186" s="90">
        <v>23.908397321999999</v>
      </c>
      <c r="Q186" s="91">
        <f t="shared" si="2"/>
        <v>2.8688575643147531E-4</v>
      </c>
      <c r="R186" s="91">
        <f>P186/'סכום נכסי הקרן'!$C$42</f>
        <v>3.0012400765858166E-5</v>
      </c>
    </row>
    <row r="187" spans="2:18">
      <c r="B187" s="86" t="s">
        <v>3527</v>
      </c>
      <c r="C187" s="88" t="s">
        <v>3124</v>
      </c>
      <c r="D187" s="87" t="s">
        <v>3258</v>
      </c>
      <c r="E187" s="87"/>
      <c r="F187" s="87" t="s">
        <v>588</v>
      </c>
      <c r="G187" s="101">
        <v>43321</v>
      </c>
      <c r="H187" s="87" t="s">
        <v>127</v>
      </c>
      <c r="I187" s="90">
        <v>7.4099999999827419</v>
      </c>
      <c r="J187" s="88" t="s">
        <v>695</v>
      </c>
      <c r="K187" s="88" t="s">
        <v>129</v>
      </c>
      <c r="L187" s="89">
        <v>2.8528999999999999E-2</v>
      </c>
      <c r="M187" s="89">
        <v>2.5799999999959997E-2</v>
      </c>
      <c r="N187" s="90">
        <v>121844.43354599999</v>
      </c>
      <c r="O187" s="102">
        <v>110.8</v>
      </c>
      <c r="P187" s="90">
        <v>135.003626513</v>
      </c>
      <c r="Q187" s="91">
        <f t="shared" si="2"/>
        <v>1.619958753050138E-3</v>
      </c>
      <c r="R187" s="91">
        <f>P187/'סכום נכסי הקרן'!$C$42</f>
        <v>1.6947112301935968E-4</v>
      </c>
    </row>
    <row r="188" spans="2:18">
      <c r="B188" s="86" t="s">
        <v>3527</v>
      </c>
      <c r="C188" s="88" t="s">
        <v>3124</v>
      </c>
      <c r="D188" s="87" t="s">
        <v>3259</v>
      </c>
      <c r="E188" s="87"/>
      <c r="F188" s="87" t="s">
        <v>588</v>
      </c>
      <c r="G188" s="101">
        <v>43138</v>
      </c>
      <c r="H188" s="87" t="s">
        <v>127</v>
      </c>
      <c r="I188" s="90">
        <v>7.3200000000006522</v>
      </c>
      <c r="J188" s="88" t="s">
        <v>695</v>
      </c>
      <c r="K188" s="88" t="s">
        <v>129</v>
      </c>
      <c r="L188" s="89">
        <v>2.6242999999999999E-2</v>
      </c>
      <c r="M188" s="89">
        <v>3.1999999999983687E-2</v>
      </c>
      <c r="N188" s="90">
        <v>116611.15153099998</v>
      </c>
      <c r="O188" s="102">
        <v>105.12</v>
      </c>
      <c r="P188" s="90">
        <v>122.581639956</v>
      </c>
      <c r="Q188" s="91">
        <f t="shared" si="2"/>
        <v>1.4709027137936996E-3</v>
      </c>
      <c r="R188" s="91">
        <f>P188/'סכום נכסי הקרן'!$C$42</f>
        <v>1.5387770478075062E-4</v>
      </c>
    </row>
    <row r="189" spans="2:18">
      <c r="B189" s="86" t="s">
        <v>3527</v>
      </c>
      <c r="C189" s="88" t="s">
        <v>3124</v>
      </c>
      <c r="D189" s="87" t="s">
        <v>3260</v>
      </c>
      <c r="E189" s="87"/>
      <c r="F189" s="87" t="s">
        <v>588</v>
      </c>
      <c r="G189" s="101">
        <v>43417</v>
      </c>
      <c r="H189" s="87" t="s">
        <v>127</v>
      </c>
      <c r="I189" s="90">
        <v>7.339999999983708</v>
      </c>
      <c r="J189" s="88" t="s">
        <v>695</v>
      </c>
      <c r="K189" s="88" t="s">
        <v>129</v>
      </c>
      <c r="L189" s="89">
        <v>3.0796999999999998E-2</v>
      </c>
      <c r="M189" s="89">
        <v>2.6999999999961211E-2</v>
      </c>
      <c r="N189" s="90">
        <v>138725.415771</v>
      </c>
      <c r="O189" s="102">
        <v>111.5</v>
      </c>
      <c r="P189" s="90">
        <v>154.678826378</v>
      </c>
      <c r="Q189" s="91">
        <f t="shared" si="2"/>
        <v>1.856048797907181E-3</v>
      </c>
      <c r="R189" s="91">
        <f>P189/'סכום נכסי הקרן'!$C$42</f>
        <v>1.9416955744571801E-4</v>
      </c>
    </row>
    <row r="190" spans="2:18">
      <c r="B190" s="86" t="s">
        <v>3527</v>
      </c>
      <c r="C190" s="88" t="s">
        <v>3124</v>
      </c>
      <c r="D190" s="87" t="s">
        <v>3261</v>
      </c>
      <c r="E190" s="87"/>
      <c r="F190" s="87" t="s">
        <v>588</v>
      </c>
      <c r="G190" s="101">
        <v>43485</v>
      </c>
      <c r="H190" s="87" t="s">
        <v>127</v>
      </c>
      <c r="I190" s="90">
        <v>7.3899999999823063</v>
      </c>
      <c r="J190" s="88" t="s">
        <v>695</v>
      </c>
      <c r="K190" s="88" t="s">
        <v>129</v>
      </c>
      <c r="L190" s="89">
        <v>3.0190999999999999E-2</v>
      </c>
      <c r="M190" s="89">
        <v>2.5099999999924169E-2</v>
      </c>
      <c r="N190" s="90">
        <v>175307.092764</v>
      </c>
      <c r="O190" s="102">
        <v>112.84</v>
      </c>
      <c r="P190" s="90">
        <v>197.81652565000002</v>
      </c>
      <c r="Q190" s="91">
        <f t="shared" si="2"/>
        <v>2.3736741041828747E-3</v>
      </c>
      <c r="R190" s="91">
        <f>P190/'סכום נכסי הקרן'!$C$42</f>
        <v>2.4832065344900422E-4</v>
      </c>
    </row>
    <row r="191" spans="2:18">
      <c r="B191" s="86" t="s">
        <v>3527</v>
      </c>
      <c r="C191" s="88" t="s">
        <v>3124</v>
      </c>
      <c r="D191" s="87" t="s">
        <v>3262</v>
      </c>
      <c r="E191" s="87"/>
      <c r="F191" s="87" t="s">
        <v>588</v>
      </c>
      <c r="G191" s="101">
        <v>43613</v>
      </c>
      <c r="H191" s="87" t="s">
        <v>127</v>
      </c>
      <c r="I191" s="90">
        <v>7.4300000000464781</v>
      </c>
      <c r="J191" s="88" t="s">
        <v>695</v>
      </c>
      <c r="K191" s="88" t="s">
        <v>129</v>
      </c>
      <c r="L191" s="89">
        <v>2.5243000000000002E-2</v>
      </c>
      <c r="M191" s="89">
        <v>2.7500000000203854E-2</v>
      </c>
      <c r="N191" s="90">
        <v>46269.604306000008</v>
      </c>
      <c r="O191" s="102">
        <v>106.02</v>
      </c>
      <c r="P191" s="90">
        <v>49.055032504000003</v>
      </c>
      <c r="Q191" s="91">
        <f t="shared" si="2"/>
        <v>5.8862958972707036E-4</v>
      </c>
      <c r="R191" s="91">
        <f>P191/'סכום נכסי הקרן'!$C$42</f>
        <v>6.1579171337323616E-5</v>
      </c>
    </row>
    <row r="192" spans="2:18">
      <c r="B192" s="86" t="s">
        <v>3527</v>
      </c>
      <c r="C192" s="88" t="s">
        <v>3124</v>
      </c>
      <c r="D192" s="87" t="s">
        <v>3263</v>
      </c>
      <c r="E192" s="87"/>
      <c r="F192" s="87" t="s">
        <v>588</v>
      </c>
      <c r="G192" s="101">
        <v>43657</v>
      </c>
      <c r="H192" s="87" t="s">
        <v>127</v>
      </c>
      <c r="I192" s="90">
        <v>7.3299999999692593</v>
      </c>
      <c r="J192" s="88" t="s">
        <v>695</v>
      </c>
      <c r="K192" s="88" t="s">
        <v>129</v>
      </c>
      <c r="L192" s="89">
        <v>2.5243000000000002E-2</v>
      </c>
      <c r="M192" s="89">
        <v>3.2099999999804375E-2</v>
      </c>
      <c r="N192" s="90">
        <v>45649.813667000002</v>
      </c>
      <c r="O192" s="102">
        <v>101.9</v>
      </c>
      <c r="P192" s="90">
        <v>46.517159470999992</v>
      </c>
      <c r="Q192" s="91">
        <f t="shared" si="2"/>
        <v>5.5817670679253397E-4</v>
      </c>
      <c r="R192" s="91">
        <f>P192/'סכום נכסי הקרן'!$C$42</f>
        <v>5.8393359192183607E-5</v>
      </c>
    </row>
    <row r="193" spans="2:18">
      <c r="B193" s="86" t="s">
        <v>3527</v>
      </c>
      <c r="C193" s="88" t="s">
        <v>3124</v>
      </c>
      <c r="D193" s="87" t="s">
        <v>3264</v>
      </c>
      <c r="E193" s="87"/>
      <c r="F193" s="87" t="s">
        <v>588</v>
      </c>
      <c r="G193" s="101">
        <v>43541</v>
      </c>
      <c r="H193" s="87" t="s">
        <v>127</v>
      </c>
      <c r="I193" s="90">
        <v>7.4199999999939283</v>
      </c>
      <c r="J193" s="88" t="s">
        <v>695</v>
      </c>
      <c r="K193" s="88" t="s">
        <v>129</v>
      </c>
      <c r="L193" s="89">
        <v>2.7271E-2</v>
      </c>
      <c r="M193" s="89">
        <v>2.6399999999878583E-2</v>
      </c>
      <c r="N193" s="90">
        <v>15054.446647999999</v>
      </c>
      <c r="O193" s="102">
        <v>109.42</v>
      </c>
      <c r="P193" s="90">
        <v>16.472575505000002</v>
      </c>
      <c r="Q193" s="91">
        <f t="shared" si="2"/>
        <v>1.9766056337778794E-4</v>
      </c>
      <c r="R193" s="91">
        <f>P193/'סכום נכסי הקרן'!$C$42</f>
        <v>2.0678154668569071E-5</v>
      </c>
    </row>
    <row r="194" spans="2:18">
      <c r="B194" s="86" t="s">
        <v>3529</v>
      </c>
      <c r="C194" s="88" t="s">
        <v>3123</v>
      </c>
      <c r="D194" s="87">
        <v>22333</v>
      </c>
      <c r="E194" s="87"/>
      <c r="F194" s="87" t="s">
        <v>582</v>
      </c>
      <c r="G194" s="101">
        <v>41639</v>
      </c>
      <c r="H194" s="87" t="s">
        <v>308</v>
      </c>
      <c r="I194" s="90">
        <v>0.48999999999888855</v>
      </c>
      <c r="J194" s="88" t="s">
        <v>124</v>
      </c>
      <c r="K194" s="88" t="s">
        <v>129</v>
      </c>
      <c r="L194" s="89">
        <v>3.7000000000000005E-2</v>
      </c>
      <c r="M194" s="89">
        <v>4.7399999999977772E-2</v>
      </c>
      <c r="N194" s="90">
        <v>206081.24674199999</v>
      </c>
      <c r="O194" s="102">
        <v>109.15</v>
      </c>
      <c r="P194" s="90">
        <v>224.93769072499998</v>
      </c>
      <c r="Q194" s="91">
        <f t="shared" si="2"/>
        <v>2.6991110564408439E-3</v>
      </c>
      <c r="R194" s="91">
        <f>P194/'סכום נכסי הקרן'!$C$42</f>
        <v>2.8236606705432757E-4</v>
      </c>
    </row>
    <row r="195" spans="2:18">
      <c r="B195" s="86" t="s">
        <v>3529</v>
      </c>
      <c r="C195" s="88" t="s">
        <v>3123</v>
      </c>
      <c r="D195" s="87">
        <v>22334</v>
      </c>
      <c r="E195" s="87"/>
      <c r="F195" s="87" t="s">
        <v>582</v>
      </c>
      <c r="G195" s="101">
        <v>42004</v>
      </c>
      <c r="H195" s="87" t="s">
        <v>308</v>
      </c>
      <c r="I195" s="90">
        <v>0.95000000000082652</v>
      </c>
      <c r="J195" s="88" t="s">
        <v>124</v>
      </c>
      <c r="K195" s="88" t="s">
        <v>129</v>
      </c>
      <c r="L195" s="89">
        <v>3.7000000000000005E-2</v>
      </c>
      <c r="M195" s="89">
        <v>7.9500000000008272E-2</v>
      </c>
      <c r="N195" s="90">
        <v>114489.581814</v>
      </c>
      <c r="O195" s="102">
        <v>105.67</v>
      </c>
      <c r="P195" s="90">
        <v>120.98114256199999</v>
      </c>
      <c r="Q195" s="91">
        <f t="shared" si="2"/>
        <v>1.4516977499744899E-3</v>
      </c>
      <c r="R195" s="91">
        <f>P195/'סכום נכסי הקרן'!$C$42</f>
        <v>1.518685877091835E-4</v>
      </c>
    </row>
    <row r="196" spans="2:18">
      <c r="B196" s="86" t="s">
        <v>3529</v>
      </c>
      <c r="C196" s="88" t="s">
        <v>3123</v>
      </c>
      <c r="D196" s="87" t="s">
        <v>3265</v>
      </c>
      <c r="E196" s="87"/>
      <c r="F196" s="87" t="s">
        <v>582</v>
      </c>
      <c r="G196" s="101">
        <v>42759</v>
      </c>
      <c r="H196" s="87" t="s">
        <v>308</v>
      </c>
      <c r="I196" s="90">
        <v>1.9000000000023824</v>
      </c>
      <c r="J196" s="88" t="s">
        <v>124</v>
      </c>
      <c r="K196" s="88" t="s">
        <v>129</v>
      </c>
      <c r="L196" s="89">
        <v>5.5500000000000001E-2</v>
      </c>
      <c r="M196" s="89">
        <v>5.6600000000152487E-2</v>
      </c>
      <c r="N196" s="90">
        <v>164650.33241900001</v>
      </c>
      <c r="O196" s="102">
        <v>101.97</v>
      </c>
      <c r="P196" s="90">
        <v>167.89318248399999</v>
      </c>
      <c r="Q196" s="91">
        <f t="shared" si="2"/>
        <v>2.0146127742443269E-3</v>
      </c>
      <c r="R196" s="91">
        <f>P196/'סכום נכסי הקרן'!$C$42</f>
        <v>2.1075764346313998E-4</v>
      </c>
    </row>
    <row r="197" spans="2:18">
      <c r="B197" s="86" t="s">
        <v>3529</v>
      </c>
      <c r="C197" s="88" t="s">
        <v>3123</v>
      </c>
      <c r="D197" s="87" t="s">
        <v>3266</v>
      </c>
      <c r="E197" s="87"/>
      <c r="F197" s="87" t="s">
        <v>582</v>
      </c>
      <c r="G197" s="101">
        <v>42759</v>
      </c>
      <c r="H197" s="87" t="s">
        <v>308</v>
      </c>
      <c r="I197" s="90">
        <v>1.9200000000007316</v>
      </c>
      <c r="J197" s="88" t="s">
        <v>124</v>
      </c>
      <c r="K197" s="88" t="s">
        <v>129</v>
      </c>
      <c r="L197" s="89">
        <v>3.8800000000000001E-2</v>
      </c>
      <c r="M197" s="89">
        <v>5.0299999999959155E-2</v>
      </c>
      <c r="N197" s="90">
        <v>164650.33241900001</v>
      </c>
      <c r="O197" s="102">
        <v>99.62</v>
      </c>
      <c r="P197" s="90">
        <v>164.02466448899997</v>
      </c>
      <c r="Q197" s="91">
        <f t="shared" si="2"/>
        <v>1.9681929872415772E-3</v>
      </c>
      <c r="R197" s="91">
        <f>P197/'סכום נכסי הקרן'!$C$42</f>
        <v>2.0590146214440982E-4</v>
      </c>
    </row>
    <row r="198" spans="2:18">
      <c r="B198" s="86" t="s">
        <v>3530</v>
      </c>
      <c r="C198" s="88" t="s">
        <v>3123</v>
      </c>
      <c r="D198" s="87">
        <v>7561</v>
      </c>
      <c r="E198" s="87"/>
      <c r="F198" s="87" t="s">
        <v>626</v>
      </c>
      <c r="G198" s="101">
        <v>43920</v>
      </c>
      <c r="H198" s="87" t="s">
        <v>127</v>
      </c>
      <c r="I198" s="90">
        <v>4.6800000000009767</v>
      </c>
      <c r="J198" s="88" t="s">
        <v>152</v>
      </c>
      <c r="K198" s="88" t="s">
        <v>129</v>
      </c>
      <c r="L198" s="89">
        <v>4.8917999999999996E-2</v>
      </c>
      <c r="M198" s="89">
        <v>5.3000000000002719E-2</v>
      </c>
      <c r="N198" s="90">
        <v>370145.594942</v>
      </c>
      <c r="O198" s="102">
        <v>99.57</v>
      </c>
      <c r="P198" s="90">
        <v>368.553964323</v>
      </c>
      <c r="Q198" s="91">
        <f t="shared" ref="Q198:Q246" si="3">IFERROR(P198/$P$10,0)</f>
        <v>4.4224161668640861E-3</v>
      </c>
      <c r="R198" s="91">
        <f>P198/'סכום נכסי הקרן'!$C$42</f>
        <v>4.6264871426280832E-4</v>
      </c>
    </row>
    <row r="199" spans="2:18">
      <c r="B199" s="86" t="s">
        <v>3530</v>
      </c>
      <c r="C199" s="88" t="s">
        <v>3123</v>
      </c>
      <c r="D199" s="87">
        <v>8991</v>
      </c>
      <c r="E199" s="87"/>
      <c r="F199" s="87" t="s">
        <v>626</v>
      </c>
      <c r="G199" s="101">
        <v>44636</v>
      </c>
      <c r="H199" s="87" t="s">
        <v>127</v>
      </c>
      <c r="I199" s="90">
        <v>5.2500000000080052</v>
      </c>
      <c r="J199" s="88" t="s">
        <v>152</v>
      </c>
      <c r="K199" s="88" t="s">
        <v>129</v>
      </c>
      <c r="L199" s="89">
        <v>4.2824000000000001E-2</v>
      </c>
      <c r="M199" s="89">
        <v>7.0600000000124521E-2</v>
      </c>
      <c r="N199" s="90">
        <v>319184.563157</v>
      </c>
      <c r="O199" s="102">
        <v>88.06</v>
      </c>
      <c r="P199" s="90">
        <v>281.07393317500004</v>
      </c>
      <c r="Q199" s="91">
        <f t="shared" si="3"/>
        <v>3.3727107194207531E-3</v>
      </c>
      <c r="R199" s="91">
        <f>P199/'סכום נכסי הקרן'!$C$42</f>
        <v>3.5283433739499481E-4</v>
      </c>
    </row>
    <row r="200" spans="2:18">
      <c r="B200" s="86" t="s">
        <v>3530</v>
      </c>
      <c r="C200" s="88" t="s">
        <v>3123</v>
      </c>
      <c r="D200" s="87">
        <v>9112</v>
      </c>
      <c r="E200" s="87"/>
      <c r="F200" s="87" t="s">
        <v>626</v>
      </c>
      <c r="G200" s="101">
        <v>44722</v>
      </c>
      <c r="H200" s="87" t="s">
        <v>127</v>
      </c>
      <c r="I200" s="90">
        <v>5.190000000005905</v>
      </c>
      <c r="J200" s="88" t="s">
        <v>152</v>
      </c>
      <c r="K200" s="88" t="s">
        <v>129</v>
      </c>
      <c r="L200" s="89">
        <v>5.2750000000000005E-2</v>
      </c>
      <c r="M200" s="89">
        <v>6.7600000000069271E-2</v>
      </c>
      <c r="N200" s="90">
        <v>507327.67863399995</v>
      </c>
      <c r="O200" s="102">
        <v>94.47</v>
      </c>
      <c r="P200" s="90">
        <v>479.27247024300004</v>
      </c>
      <c r="Q200" s="91">
        <f t="shared" si="3"/>
        <v>5.750968720765047E-3</v>
      </c>
      <c r="R200" s="91">
        <f>P200/'סכום נכסי הקרן'!$C$42</f>
        <v>6.01634532806588E-4</v>
      </c>
    </row>
    <row r="201" spans="2:18">
      <c r="B201" s="86" t="s">
        <v>3530</v>
      </c>
      <c r="C201" s="88" t="s">
        <v>3123</v>
      </c>
      <c r="D201" s="87">
        <v>9247</v>
      </c>
      <c r="E201" s="87"/>
      <c r="F201" s="87" t="s">
        <v>626</v>
      </c>
      <c r="G201" s="101">
        <v>44816</v>
      </c>
      <c r="H201" s="87" t="s">
        <v>127</v>
      </c>
      <c r="I201" s="90">
        <v>5.1400000000028694</v>
      </c>
      <c r="J201" s="88" t="s">
        <v>152</v>
      </c>
      <c r="K201" s="88" t="s">
        <v>129</v>
      </c>
      <c r="L201" s="89">
        <v>5.6036999999999997E-2</v>
      </c>
      <c r="M201" s="89">
        <v>7.3400000000035548E-2</v>
      </c>
      <c r="N201" s="90">
        <v>625843.56494399998</v>
      </c>
      <c r="O201" s="102">
        <v>93.52</v>
      </c>
      <c r="P201" s="90">
        <v>585.28892083799997</v>
      </c>
      <c r="Q201" s="91">
        <f t="shared" si="3"/>
        <v>7.0230995630586792E-3</v>
      </c>
      <c r="R201" s="91">
        <f>P201/'סכום נכסי הקרן'!$C$42</f>
        <v>7.3471782401085073E-4</v>
      </c>
    </row>
    <row r="202" spans="2:18">
      <c r="B202" s="86" t="s">
        <v>3530</v>
      </c>
      <c r="C202" s="88" t="s">
        <v>3123</v>
      </c>
      <c r="D202" s="87">
        <v>7894</v>
      </c>
      <c r="E202" s="87"/>
      <c r="F202" s="87" t="s">
        <v>626</v>
      </c>
      <c r="G202" s="101">
        <v>44068</v>
      </c>
      <c r="H202" s="87" t="s">
        <v>127</v>
      </c>
      <c r="I202" s="90">
        <v>4.6300000000035277</v>
      </c>
      <c r="J202" s="88" t="s">
        <v>152</v>
      </c>
      <c r="K202" s="88" t="s">
        <v>129</v>
      </c>
      <c r="L202" s="89">
        <v>4.5102999999999997E-2</v>
      </c>
      <c r="M202" s="89">
        <v>6.5000000000047034E-2</v>
      </c>
      <c r="N202" s="90">
        <v>458729.93509899994</v>
      </c>
      <c r="O202" s="102">
        <v>92.69</v>
      </c>
      <c r="P202" s="90">
        <v>425.19676744999998</v>
      </c>
      <c r="Q202" s="91">
        <f t="shared" si="3"/>
        <v>5.1020942399123206E-3</v>
      </c>
      <c r="R202" s="91">
        <f>P202/'סכום נכסי הקרן'!$C$42</f>
        <v>5.3375287423863555E-4</v>
      </c>
    </row>
    <row r="203" spans="2:18">
      <c r="B203" s="86" t="s">
        <v>3530</v>
      </c>
      <c r="C203" s="88" t="s">
        <v>3123</v>
      </c>
      <c r="D203" s="87">
        <v>8076</v>
      </c>
      <c r="E203" s="87"/>
      <c r="F203" s="87" t="s">
        <v>626</v>
      </c>
      <c r="G203" s="101">
        <v>44160</v>
      </c>
      <c r="H203" s="87" t="s">
        <v>127</v>
      </c>
      <c r="I203" s="90">
        <v>4.5299999999986484</v>
      </c>
      <c r="J203" s="88" t="s">
        <v>152</v>
      </c>
      <c r="K203" s="88" t="s">
        <v>129</v>
      </c>
      <c r="L203" s="89">
        <v>4.5465999999999999E-2</v>
      </c>
      <c r="M203" s="89">
        <v>7.8099999999986472E-2</v>
      </c>
      <c r="N203" s="90">
        <v>421322.64046099997</v>
      </c>
      <c r="O203" s="102">
        <v>87.81</v>
      </c>
      <c r="P203" s="90">
        <v>369.96339265</v>
      </c>
      <c r="Q203" s="91">
        <f t="shared" si="3"/>
        <v>4.4393284218463671E-3</v>
      </c>
      <c r="R203" s="91">
        <f>P203/'סכום נכסי הקרן'!$C$42</f>
        <v>4.6441798081928105E-4</v>
      </c>
    </row>
    <row r="204" spans="2:18">
      <c r="B204" s="86" t="s">
        <v>3530</v>
      </c>
      <c r="C204" s="88" t="s">
        <v>3123</v>
      </c>
      <c r="D204" s="87">
        <v>9311</v>
      </c>
      <c r="E204" s="87"/>
      <c r="F204" s="87" t="s">
        <v>626</v>
      </c>
      <c r="G204" s="101">
        <v>44880</v>
      </c>
      <c r="H204" s="87" t="s">
        <v>127</v>
      </c>
      <c r="I204" s="90">
        <v>4.3400000000020285</v>
      </c>
      <c r="J204" s="88" t="s">
        <v>152</v>
      </c>
      <c r="K204" s="88" t="s">
        <v>129</v>
      </c>
      <c r="L204" s="89">
        <v>7.2695999999999997E-2</v>
      </c>
      <c r="M204" s="89">
        <v>8.2800000000029628E-2</v>
      </c>
      <c r="N204" s="90">
        <v>373613.28</v>
      </c>
      <c r="O204" s="102">
        <v>97.63</v>
      </c>
      <c r="P204" s="90">
        <v>364.75862838900002</v>
      </c>
      <c r="Q204" s="91">
        <f t="shared" si="3"/>
        <v>4.3768745186443109E-3</v>
      </c>
      <c r="R204" s="91">
        <f>P204/'סכום נכסי הקרן'!$C$42</f>
        <v>4.5788439896562799E-4</v>
      </c>
    </row>
    <row r="205" spans="2:18">
      <c r="B205" s="86" t="s">
        <v>3531</v>
      </c>
      <c r="C205" s="88" t="s">
        <v>3124</v>
      </c>
      <c r="D205" s="87" t="s">
        <v>3267</v>
      </c>
      <c r="E205" s="87"/>
      <c r="F205" s="87" t="s">
        <v>626</v>
      </c>
      <c r="G205" s="101">
        <v>43530</v>
      </c>
      <c r="H205" s="87" t="s">
        <v>127</v>
      </c>
      <c r="I205" s="90">
        <v>4.8900000000024502</v>
      </c>
      <c r="J205" s="88" t="s">
        <v>356</v>
      </c>
      <c r="K205" s="88" t="s">
        <v>129</v>
      </c>
      <c r="L205" s="89">
        <v>6.5500000000000003E-2</v>
      </c>
      <c r="M205" s="89">
        <v>5.5000000000034355E-2</v>
      </c>
      <c r="N205" s="90">
        <v>413264.08128699998</v>
      </c>
      <c r="O205" s="102">
        <v>105.67</v>
      </c>
      <c r="P205" s="90">
        <v>436.69611513699999</v>
      </c>
      <c r="Q205" s="91">
        <f t="shared" si="3"/>
        <v>5.2400791920286151E-3</v>
      </c>
      <c r="R205" s="91">
        <f>P205/'סכום נכסי הקרן'!$C$42</f>
        <v>5.4818809658666858E-4</v>
      </c>
    </row>
    <row r="206" spans="2:18">
      <c r="B206" s="86" t="s">
        <v>3532</v>
      </c>
      <c r="C206" s="88" t="s">
        <v>3123</v>
      </c>
      <c r="D206" s="87">
        <v>8811</v>
      </c>
      <c r="E206" s="87"/>
      <c r="F206" s="87" t="s">
        <v>960</v>
      </c>
      <c r="G206" s="101">
        <v>44550</v>
      </c>
      <c r="H206" s="87" t="s">
        <v>3122</v>
      </c>
      <c r="I206" s="90">
        <v>5.5699999999957646</v>
      </c>
      <c r="J206" s="88" t="s">
        <v>338</v>
      </c>
      <c r="K206" s="88" t="s">
        <v>129</v>
      </c>
      <c r="L206" s="89">
        <v>6.3500000000000001E-2</v>
      </c>
      <c r="M206" s="89">
        <v>6.5399999999957992E-2</v>
      </c>
      <c r="N206" s="90">
        <v>563727.98177299998</v>
      </c>
      <c r="O206" s="102">
        <v>99.69</v>
      </c>
      <c r="P206" s="90">
        <v>561.98023983400003</v>
      </c>
      <c r="Q206" s="91">
        <f t="shared" si="3"/>
        <v>6.7434100258976365E-3</v>
      </c>
      <c r="R206" s="91">
        <f>P206/'סכום נכסי הקרן'!$C$42</f>
        <v>7.0545825189507864E-4</v>
      </c>
    </row>
    <row r="207" spans="2:18">
      <c r="B207" s="86" t="s">
        <v>3533</v>
      </c>
      <c r="C207" s="88" t="s">
        <v>3124</v>
      </c>
      <c r="D207" s="87" t="s">
        <v>3268</v>
      </c>
      <c r="E207" s="87"/>
      <c r="F207" s="87" t="s">
        <v>960</v>
      </c>
      <c r="G207" s="101">
        <v>42732</v>
      </c>
      <c r="H207" s="87" t="s">
        <v>3122</v>
      </c>
      <c r="I207" s="90">
        <v>2.3500000000039272</v>
      </c>
      <c r="J207" s="88" t="s">
        <v>125</v>
      </c>
      <c r="K207" s="88" t="s">
        <v>129</v>
      </c>
      <c r="L207" s="89">
        <v>2.1613000000000004E-2</v>
      </c>
      <c r="M207" s="89">
        <v>2.2200000000038401E-2</v>
      </c>
      <c r="N207" s="90">
        <v>210196.77729</v>
      </c>
      <c r="O207" s="102">
        <v>109.02</v>
      </c>
      <c r="P207" s="90">
        <v>229.156529046</v>
      </c>
      <c r="Q207" s="91">
        <f t="shared" si="3"/>
        <v>2.7497344673989878E-3</v>
      </c>
      <c r="R207" s="91">
        <f>P207/'סכום נכסי הקרן'!$C$42</f>
        <v>2.8766200825653028E-4</v>
      </c>
    </row>
    <row r="208" spans="2:18">
      <c r="B208" s="86" t="s">
        <v>3534</v>
      </c>
      <c r="C208" s="88" t="s">
        <v>3123</v>
      </c>
      <c r="D208" s="87">
        <v>6718</v>
      </c>
      <c r="E208" s="87"/>
      <c r="F208" s="87" t="s">
        <v>626</v>
      </c>
      <c r="G208" s="101">
        <v>43482</v>
      </c>
      <c r="H208" s="87" t="s">
        <v>127</v>
      </c>
      <c r="I208" s="90">
        <v>1.1700000000017479</v>
      </c>
      <c r="J208" s="88" t="s">
        <v>125</v>
      </c>
      <c r="K208" s="88" t="s">
        <v>129</v>
      </c>
      <c r="L208" s="89">
        <v>4.1299999999999996E-2</v>
      </c>
      <c r="M208" s="89">
        <v>3.8400000000048395E-2</v>
      </c>
      <c r="N208" s="90">
        <v>368620.62490300002</v>
      </c>
      <c r="O208" s="102">
        <v>100.89</v>
      </c>
      <c r="P208" s="90">
        <v>371.90134235500005</v>
      </c>
      <c r="Q208" s="91">
        <f t="shared" si="3"/>
        <v>4.4625826015204477E-3</v>
      </c>
      <c r="R208" s="91">
        <f>P208/'סכום נכסי הקרן'!$C$42</f>
        <v>4.6685070445304038E-4</v>
      </c>
    </row>
    <row r="209" spans="2:18">
      <c r="B209" s="86" t="s">
        <v>3535</v>
      </c>
      <c r="C209" s="88" t="s">
        <v>3124</v>
      </c>
      <c r="D209" s="87" t="s">
        <v>3269</v>
      </c>
      <c r="E209" s="87"/>
      <c r="F209" s="87" t="s">
        <v>626</v>
      </c>
      <c r="G209" s="101">
        <v>41816</v>
      </c>
      <c r="H209" s="87" t="s">
        <v>127</v>
      </c>
      <c r="I209" s="90">
        <v>7.0099999999966442</v>
      </c>
      <c r="J209" s="88" t="s">
        <v>695</v>
      </c>
      <c r="K209" s="88" t="s">
        <v>129</v>
      </c>
      <c r="L209" s="89">
        <v>4.4999999999999998E-2</v>
      </c>
      <c r="M209" s="89">
        <v>2.2599999999990416E-2</v>
      </c>
      <c r="N209" s="90">
        <v>82983.931100000002</v>
      </c>
      <c r="O209" s="102">
        <v>125.69</v>
      </c>
      <c r="P209" s="90">
        <v>104.30250443499999</v>
      </c>
      <c r="Q209" s="91">
        <f t="shared" si="3"/>
        <v>1.2515645645138187E-3</v>
      </c>
      <c r="R209" s="91">
        <f>P209/'סכום נכסי הקרן'!$C$42</f>
        <v>1.3093176099702092E-4</v>
      </c>
    </row>
    <row r="210" spans="2:18">
      <c r="B210" s="86" t="s">
        <v>3535</v>
      </c>
      <c r="C210" s="88" t="s">
        <v>3124</v>
      </c>
      <c r="D210" s="87" t="s">
        <v>3270</v>
      </c>
      <c r="E210" s="87"/>
      <c r="F210" s="87" t="s">
        <v>626</v>
      </c>
      <c r="G210" s="101">
        <v>42625</v>
      </c>
      <c r="H210" s="87" t="s">
        <v>127</v>
      </c>
      <c r="I210" s="90">
        <v>6.930000000107098</v>
      </c>
      <c r="J210" s="88" t="s">
        <v>695</v>
      </c>
      <c r="K210" s="88" t="s">
        <v>129</v>
      </c>
      <c r="L210" s="89">
        <v>4.4999999999999998E-2</v>
      </c>
      <c r="M210" s="89">
        <v>2.6700000000267746E-2</v>
      </c>
      <c r="N210" s="90">
        <v>23107.587673999999</v>
      </c>
      <c r="O210" s="102">
        <v>122.84</v>
      </c>
      <c r="P210" s="90">
        <v>28.385360671999997</v>
      </c>
      <c r="Q210" s="91">
        <f t="shared" si="3"/>
        <v>3.4060650566793225E-4</v>
      </c>
      <c r="R210" s="91">
        <f>P210/'סכום נכסי הקרן'!$C$42</f>
        <v>3.5632368364046758E-5</v>
      </c>
    </row>
    <row r="211" spans="2:18">
      <c r="B211" s="86" t="s">
        <v>3535</v>
      </c>
      <c r="C211" s="88" t="s">
        <v>3124</v>
      </c>
      <c r="D211" s="87" t="s">
        <v>3271</v>
      </c>
      <c r="E211" s="87"/>
      <c r="F211" s="87" t="s">
        <v>626</v>
      </c>
      <c r="G211" s="101">
        <v>42716</v>
      </c>
      <c r="H211" s="87" t="s">
        <v>127</v>
      </c>
      <c r="I211" s="90">
        <v>6.9800000001005857</v>
      </c>
      <c r="J211" s="88" t="s">
        <v>695</v>
      </c>
      <c r="K211" s="88" t="s">
        <v>129</v>
      </c>
      <c r="L211" s="89">
        <v>4.4999999999999998E-2</v>
      </c>
      <c r="M211" s="89">
        <v>2.4300000000320045E-2</v>
      </c>
      <c r="N211" s="90">
        <v>17482.247665999999</v>
      </c>
      <c r="O211" s="102">
        <v>125.11</v>
      </c>
      <c r="P211" s="90">
        <v>21.872039809999997</v>
      </c>
      <c r="Q211" s="91">
        <f t="shared" si="3"/>
        <v>2.6245074486098128E-4</v>
      </c>
      <c r="R211" s="91">
        <f>P211/'סכום נכסי הקרן'!$C$42</f>
        <v>2.7456145031540406E-5</v>
      </c>
    </row>
    <row r="212" spans="2:18">
      <c r="B212" s="86" t="s">
        <v>3535</v>
      </c>
      <c r="C212" s="88" t="s">
        <v>3124</v>
      </c>
      <c r="D212" s="87" t="s">
        <v>3272</v>
      </c>
      <c r="E212" s="87"/>
      <c r="F212" s="87" t="s">
        <v>626</v>
      </c>
      <c r="G212" s="101">
        <v>42803</v>
      </c>
      <c r="H212" s="87" t="s">
        <v>127</v>
      </c>
      <c r="I212" s="90">
        <v>6.9100000000134605</v>
      </c>
      <c r="J212" s="88" t="s">
        <v>695</v>
      </c>
      <c r="K212" s="88" t="s">
        <v>129</v>
      </c>
      <c r="L212" s="89">
        <v>4.4999999999999998E-2</v>
      </c>
      <c r="M212" s="89">
        <v>2.8100000000025469E-2</v>
      </c>
      <c r="N212" s="90">
        <v>112039.364269</v>
      </c>
      <c r="O212" s="102">
        <v>122.67</v>
      </c>
      <c r="P212" s="90">
        <v>137.43869556499999</v>
      </c>
      <c r="Q212" s="91">
        <f t="shared" si="3"/>
        <v>1.6491780527604983E-3</v>
      </c>
      <c r="R212" s="91">
        <f>P212/'סכום נכסי הקרן'!$C$42</f>
        <v>1.7252788451185475E-4</v>
      </c>
    </row>
    <row r="213" spans="2:18">
      <c r="B213" s="86" t="s">
        <v>3535</v>
      </c>
      <c r="C213" s="88" t="s">
        <v>3124</v>
      </c>
      <c r="D213" s="87" t="s">
        <v>3273</v>
      </c>
      <c r="E213" s="87"/>
      <c r="F213" s="87" t="s">
        <v>626</v>
      </c>
      <c r="G213" s="101">
        <v>42898</v>
      </c>
      <c r="H213" s="87" t="s">
        <v>127</v>
      </c>
      <c r="I213" s="90">
        <v>6.8799999999218491</v>
      </c>
      <c r="J213" s="88" t="s">
        <v>695</v>
      </c>
      <c r="K213" s="88" t="s">
        <v>129</v>
      </c>
      <c r="L213" s="89">
        <v>4.4999999999999998E-2</v>
      </c>
      <c r="M213" s="89">
        <v>2.8899999999706934E-2</v>
      </c>
      <c r="N213" s="90">
        <v>21071.733364</v>
      </c>
      <c r="O213" s="102">
        <v>121.45</v>
      </c>
      <c r="P213" s="90">
        <v>25.591621374999999</v>
      </c>
      <c r="Q213" s="91">
        <f t="shared" si="3"/>
        <v>3.0708338821686522E-4</v>
      </c>
      <c r="R213" s="91">
        <f>P213/'סכום נכסי הקרן'!$C$42</f>
        <v>3.2125365268538691E-5</v>
      </c>
    </row>
    <row r="214" spans="2:18">
      <c r="B214" s="86" t="s">
        <v>3535</v>
      </c>
      <c r="C214" s="88" t="s">
        <v>3124</v>
      </c>
      <c r="D214" s="87" t="s">
        <v>3274</v>
      </c>
      <c r="E214" s="87"/>
      <c r="F214" s="87" t="s">
        <v>626</v>
      </c>
      <c r="G214" s="101">
        <v>42989</v>
      </c>
      <c r="H214" s="87" t="s">
        <v>127</v>
      </c>
      <c r="I214" s="90">
        <v>6.8799999999096251</v>
      </c>
      <c r="J214" s="88" t="s">
        <v>695</v>
      </c>
      <c r="K214" s="88" t="s">
        <v>129</v>
      </c>
      <c r="L214" s="89">
        <v>4.4999999999999998E-2</v>
      </c>
      <c r="M214" s="89">
        <v>2.9199999999603841E-2</v>
      </c>
      <c r="N214" s="90">
        <v>26553.036623999997</v>
      </c>
      <c r="O214" s="102">
        <v>121.68</v>
      </c>
      <c r="P214" s="90">
        <v>32.309735433999997</v>
      </c>
      <c r="Q214" s="91">
        <f t="shared" si="3"/>
        <v>3.876965388037368E-4</v>
      </c>
      <c r="R214" s="91">
        <f>P214/'סכום נכסי הקרן'!$C$42</f>
        <v>4.0558667125368775E-5</v>
      </c>
    </row>
    <row r="215" spans="2:18">
      <c r="B215" s="86" t="s">
        <v>3535</v>
      </c>
      <c r="C215" s="88" t="s">
        <v>3124</v>
      </c>
      <c r="D215" s="87" t="s">
        <v>3275</v>
      </c>
      <c r="E215" s="87"/>
      <c r="F215" s="87" t="s">
        <v>626</v>
      </c>
      <c r="G215" s="101">
        <v>43080</v>
      </c>
      <c r="H215" s="87" t="s">
        <v>127</v>
      </c>
      <c r="I215" s="90">
        <v>6.869999999723106</v>
      </c>
      <c r="J215" s="88" t="s">
        <v>695</v>
      </c>
      <c r="K215" s="88" t="s">
        <v>129</v>
      </c>
      <c r="L215" s="89">
        <v>4.4999999999999998E-2</v>
      </c>
      <c r="M215" s="89">
        <v>2.9899999999009653E-2</v>
      </c>
      <c r="N215" s="90">
        <v>8227.0484550000001</v>
      </c>
      <c r="O215" s="102">
        <v>120.28</v>
      </c>
      <c r="P215" s="90">
        <v>9.8954944020000006</v>
      </c>
      <c r="Q215" s="91">
        <f t="shared" si="3"/>
        <v>1.1873971971215844E-4</v>
      </c>
      <c r="R215" s="91">
        <f>P215/'סכום נכסי הקרן'!$C$42</f>
        <v>1.2421892599879474E-5</v>
      </c>
    </row>
    <row r="216" spans="2:18">
      <c r="B216" s="86" t="s">
        <v>3535</v>
      </c>
      <c r="C216" s="88" t="s">
        <v>3124</v>
      </c>
      <c r="D216" s="87" t="s">
        <v>3276</v>
      </c>
      <c r="E216" s="87"/>
      <c r="F216" s="87" t="s">
        <v>626</v>
      </c>
      <c r="G216" s="101">
        <v>43171</v>
      </c>
      <c r="H216" s="87" t="s">
        <v>127</v>
      </c>
      <c r="I216" s="90">
        <v>6.73000000018141</v>
      </c>
      <c r="J216" s="88" t="s">
        <v>695</v>
      </c>
      <c r="K216" s="88" t="s">
        <v>129</v>
      </c>
      <c r="L216" s="89">
        <v>4.4999999999999998E-2</v>
      </c>
      <c r="M216" s="89">
        <v>2.9600000000268755E-2</v>
      </c>
      <c r="N216" s="90">
        <v>6147.129801</v>
      </c>
      <c r="O216" s="102">
        <v>121.06</v>
      </c>
      <c r="P216" s="90">
        <v>7.4417155050000003</v>
      </c>
      <c r="Q216" s="91">
        <f t="shared" si="3"/>
        <v>8.9295913609200951E-5</v>
      </c>
      <c r="R216" s="91">
        <f>P216/'סכום נכסי הקרן'!$C$42</f>
        <v>9.3416444905758883E-6</v>
      </c>
    </row>
    <row r="217" spans="2:18">
      <c r="B217" s="86" t="s">
        <v>3535</v>
      </c>
      <c r="C217" s="88" t="s">
        <v>3124</v>
      </c>
      <c r="D217" s="87" t="s">
        <v>3277</v>
      </c>
      <c r="E217" s="87"/>
      <c r="F217" s="87" t="s">
        <v>626</v>
      </c>
      <c r="G217" s="101">
        <v>43341</v>
      </c>
      <c r="H217" s="87" t="s">
        <v>127</v>
      </c>
      <c r="I217" s="90">
        <v>6.9199999998244275</v>
      </c>
      <c r="J217" s="88" t="s">
        <v>695</v>
      </c>
      <c r="K217" s="88" t="s">
        <v>129</v>
      </c>
      <c r="L217" s="89">
        <v>4.4999999999999998E-2</v>
      </c>
      <c r="M217" s="89">
        <v>2.7799999999186375E-2</v>
      </c>
      <c r="N217" s="90">
        <v>15421.660041999998</v>
      </c>
      <c r="O217" s="102">
        <v>121.14</v>
      </c>
      <c r="P217" s="90">
        <v>18.681798984</v>
      </c>
      <c r="Q217" s="91">
        <f t="shared" si="3"/>
        <v>2.2416985801444208E-4</v>
      </c>
      <c r="R217" s="91">
        <f>P217/'סכום נכסי הקרן'!$C$42</f>
        <v>2.3451410422189987E-5</v>
      </c>
    </row>
    <row r="218" spans="2:18">
      <c r="B218" s="86" t="s">
        <v>3535</v>
      </c>
      <c r="C218" s="88" t="s">
        <v>3124</v>
      </c>
      <c r="D218" s="87" t="s">
        <v>3278</v>
      </c>
      <c r="E218" s="87"/>
      <c r="F218" s="87" t="s">
        <v>626</v>
      </c>
      <c r="G218" s="101">
        <v>43990</v>
      </c>
      <c r="H218" s="87" t="s">
        <v>127</v>
      </c>
      <c r="I218" s="90">
        <v>6.6700000001755209</v>
      </c>
      <c r="J218" s="88" t="s">
        <v>695</v>
      </c>
      <c r="K218" s="88" t="s">
        <v>129</v>
      </c>
      <c r="L218" s="89">
        <v>4.4999999999999998E-2</v>
      </c>
      <c r="M218" s="89">
        <v>4.0900000000962528E-2</v>
      </c>
      <c r="N218" s="90">
        <v>15905.706872000001</v>
      </c>
      <c r="O218" s="102">
        <v>111.04</v>
      </c>
      <c r="P218" s="90">
        <v>17.661697570000001</v>
      </c>
      <c r="Q218" s="91">
        <f t="shared" si="3"/>
        <v>2.1192928154037976E-4</v>
      </c>
      <c r="R218" s="91">
        <f>P218/'סכום נכסי הקרן'!$C$42</f>
        <v>2.2170869027195907E-5</v>
      </c>
    </row>
    <row r="219" spans="2:18">
      <c r="B219" s="86" t="s">
        <v>3535</v>
      </c>
      <c r="C219" s="88" t="s">
        <v>3124</v>
      </c>
      <c r="D219" s="87" t="s">
        <v>3279</v>
      </c>
      <c r="E219" s="87"/>
      <c r="F219" s="87" t="s">
        <v>626</v>
      </c>
      <c r="G219" s="101">
        <v>41893</v>
      </c>
      <c r="H219" s="87" t="s">
        <v>127</v>
      </c>
      <c r="I219" s="90">
        <v>7.0099999999141716</v>
      </c>
      <c r="J219" s="88" t="s">
        <v>695</v>
      </c>
      <c r="K219" s="88" t="s">
        <v>129</v>
      </c>
      <c r="L219" s="89">
        <v>4.4999999999999998E-2</v>
      </c>
      <c r="M219" s="89">
        <v>2.2599999999754782E-2</v>
      </c>
      <c r="N219" s="90">
        <v>16280.610936999998</v>
      </c>
      <c r="O219" s="102">
        <v>125.24</v>
      </c>
      <c r="P219" s="90">
        <v>20.389836875</v>
      </c>
      <c r="Q219" s="91">
        <f t="shared" si="3"/>
        <v>2.446652402758979E-4</v>
      </c>
      <c r="R219" s="91">
        <f>P219/'סכום נכסי הקרן'!$C$42</f>
        <v>2.5595523932500136E-5</v>
      </c>
    </row>
    <row r="220" spans="2:18">
      <c r="B220" s="86" t="s">
        <v>3535</v>
      </c>
      <c r="C220" s="88" t="s">
        <v>3124</v>
      </c>
      <c r="D220" s="87" t="s">
        <v>3280</v>
      </c>
      <c r="E220" s="87"/>
      <c r="F220" s="87" t="s">
        <v>626</v>
      </c>
      <c r="G220" s="101">
        <v>42151</v>
      </c>
      <c r="H220" s="87" t="s">
        <v>127</v>
      </c>
      <c r="I220" s="90">
        <v>7.0099999999606091</v>
      </c>
      <c r="J220" s="88" t="s">
        <v>695</v>
      </c>
      <c r="K220" s="88" t="s">
        <v>129</v>
      </c>
      <c r="L220" s="89">
        <v>4.4999999999999998E-2</v>
      </c>
      <c r="M220" s="89">
        <v>2.259999999983819E-2</v>
      </c>
      <c r="N220" s="90">
        <v>59622.370892000006</v>
      </c>
      <c r="O220" s="102">
        <v>126.46</v>
      </c>
      <c r="P220" s="90">
        <v>75.398452696999996</v>
      </c>
      <c r="Q220" s="91">
        <f t="shared" si="3"/>
        <v>9.0473409172590186E-4</v>
      </c>
      <c r="R220" s="91">
        <f>P220/'סכום נכסי הקרן'!$C$42</f>
        <v>9.4648275624301315E-5</v>
      </c>
    </row>
    <row r="221" spans="2:18">
      <c r="B221" s="86" t="s">
        <v>3535</v>
      </c>
      <c r="C221" s="88" t="s">
        <v>3124</v>
      </c>
      <c r="D221" s="87" t="s">
        <v>3281</v>
      </c>
      <c r="E221" s="87"/>
      <c r="F221" s="87" t="s">
        <v>626</v>
      </c>
      <c r="G221" s="101">
        <v>42166</v>
      </c>
      <c r="H221" s="87" t="s">
        <v>127</v>
      </c>
      <c r="I221" s="90">
        <v>7.0100000000374871</v>
      </c>
      <c r="J221" s="88" t="s">
        <v>695</v>
      </c>
      <c r="K221" s="88" t="s">
        <v>129</v>
      </c>
      <c r="L221" s="89">
        <v>4.4999999999999998E-2</v>
      </c>
      <c r="M221" s="89">
        <v>2.2600000000163475E-2</v>
      </c>
      <c r="N221" s="90">
        <v>56098.097482999998</v>
      </c>
      <c r="O221" s="102">
        <v>126.49</v>
      </c>
      <c r="P221" s="90">
        <v>70.958485933999995</v>
      </c>
      <c r="Q221" s="91">
        <f t="shared" si="3"/>
        <v>8.5145727830429391E-4</v>
      </c>
      <c r="R221" s="91">
        <f>P221/'סכום נכסי הקרן'!$C$42</f>
        <v>8.907475013517836E-5</v>
      </c>
    </row>
    <row r="222" spans="2:18">
      <c r="B222" s="86" t="s">
        <v>3535</v>
      </c>
      <c r="C222" s="88" t="s">
        <v>3124</v>
      </c>
      <c r="D222" s="87" t="s">
        <v>3282</v>
      </c>
      <c r="E222" s="87"/>
      <c r="F222" s="87" t="s">
        <v>626</v>
      </c>
      <c r="G222" s="101">
        <v>42257</v>
      </c>
      <c r="H222" s="87" t="s">
        <v>127</v>
      </c>
      <c r="I222" s="90">
        <v>7.0099999999941254</v>
      </c>
      <c r="J222" s="88" t="s">
        <v>695</v>
      </c>
      <c r="K222" s="88" t="s">
        <v>129</v>
      </c>
      <c r="L222" s="89">
        <v>4.4999999999999998E-2</v>
      </c>
      <c r="M222" s="89">
        <v>2.2600000000074779E-2</v>
      </c>
      <c r="N222" s="90">
        <v>29810.779433</v>
      </c>
      <c r="O222" s="102">
        <v>125.61</v>
      </c>
      <c r="P222" s="90">
        <v>37.445319821999995</v>
      </c>
      <c r="Q222" s="91">
        <f t="shared" si="3"/>
        <v>4.4932032696595422E-4</v>
      </c>
      <c r="R222" s="91">
        <f>P222/'סכום נכסי הקרן'!$C$42</f>
        <v>4.7005406935808186E-5</v>
      </c>
    </row>
    <row r="223" spans="2:18">
      <c r="B223" s="86" t="s">
        <v>3535</v>
      </c>
      <c r="C223" s="88" t="s">
        <v>3124</v>
      </c>
      <c r="D223" s="87" t="s">
        <v>3283</v>
      </c>
      <c r="E223" s="87"/>
      <c r="F223" s="87" t="s">
        <v>626</v>
      </c>
      <c r="G223" s="101">
        <v>42348</v>
      </c>
      <c r="H223" s="87" t="s">
        <v>127</v>
      </c>
      <c r="I223" s="90">
        <v>7.010000000022254</v>
      </c>
      <c r="J223" s="88" t="s">
        <v>695</v>
      </c>
      <c r="K223" s="88" t="s">
        <v>129</v>
      </c>
      <c r="L223" s="89">
        <v>4.4999999999999998E-2</v>
      </c>
      <c r="M223" s="89">
        <v>2.2600000000107433E-2</v>
      </c>
      <c r="N223" s="90">
        <v>51622.954291000002</v>
      </c>
      <c r="O223" s="102">
        <v>126.22</v>
      </c>
      <c r="P223" s="90">
        <v>65.158495954999992</v>
      </c>
      <c r="Q223" s="91">
        <f t="shared" si="3"/>
        <v>7.8186104021227948E-4</v>
      </c>
      <c r="R223" s="91">
        <f>P223/'סכום נכסי הקרן'!$C$42</f>
        <v>8.1793976717232342E-5</v>
      </c>
    </row>
    <row r="224" spans="2:18">
      <c r="B224" s="86" t="s">
        <v>3535</v>
      </c>
      <c r="C224" s="88" t="s">
        <v>3124</v>
      </c>
      <c r="D224" s="87" t="s">
        <v>3284</v>
      </c>
      <c r="E224" s="87"/>
      <c r="F224" s="87" t="s">
        <v>626</v>
      </c>
      <c r="G224" s="101">
        <v>42439</v>
      </c>
      <c r="H224" s="87" t="s">
        <v>127</v>
      </c>
      <c r="I224" s="90">
        <v>7.0099999999982101</v>
      </c>
      <c r="J224" s="88" t="s">
        <v>695</v>
      </c>
      <c r="K224" s="88" t="s">
        <v>129</v>
      </c>
      <c r="L224" s="89">
        <v>4.4999999999999998E-2</v>
      </c>
      <c r="M224" s="89">
        <v>2.2599999999918144E-2</v>
      </c>
      <c r="N224" s="90">
        <v>61311.825772999997</v>
      </c>
      <c r="O224" s="102">
        <v>127.52</v>
      </c>
      <c r="P224" s="90">
        <v>78.184843013999995</v>
      </c>
      <c r="Q224" s="91">
        <f t="shared" si="3"/>
        <v>9.3816902603119357E-4</v>
      </c>
      <c r="R224" s="91">
        <f>P224/'סכום נכסי הקרן'!$C$42</f>
        <v>9.8146053486933692E-5</v>
      </c>
    </row>
    <row r="225" spans="2:18">
      <c r="B225" s="86" t="s">
        <v>3535</v>
      </c>
      <c r="C225" s="88" t="s">
        <v>3124</v>
      </c>
      <c r="D225" s="87" t="s">
        <v>3285</v>
      </c>
      <c r="E225" s="87"/>
      <c r="F225" s="87" t="s">
        <v>626</v>
      </c>
      <c r="G225" s="101">
        <v>42549</v>
      </c>
      <c r="H225" s="87" t="s">
        <v>127</v>
      </c>
      <c r="I225" s="90">
        <v>7.000000000054853</v>
      </c>
      <c r="J225" s="88" t="s">
        <v>695</v>
      </c>
      <c r="K225" s="88" t="s">
        <v>129</v>
      </c>
      <c r="L225" s="89">
        <v>4.4999999999999998E-2</v>
      </c>
      <c r="M225" s="89">
        <v>2.3100000000188331E-2</v>
      </c>
      <c r="N225" s="90">
        <v>43126.022675</v>
      </c>
      <c r="O225" s="102">
        <v>126.82</v>
      </c>
      <c r="P225" s="90">
        <v>54.692423286999997</v>
      </c>
      <c r="Q225" s="91">
        <f t="shared" si="3"/>
        <v>6.5627473955869823E-4</v>
      </c>
      <c r="R225" s="91">
        <f>P225/'סכום נכסי הקרן'!$C$42</f>
        <v>6.8655832695024247E-5</v>
      </c>
    </row>
    <row r="226" spans="2:18">
      <c r="B226" s="86" t="s">
        <v>3535</v>
      </c>
      <c r="C226" s="88" t="s">
        <v>3124</v>
      </c>
      <c r="D226" s="87" t="s">
        <v>3286</v>
      </c>
      <c r="E226" s="87"/>
      <c r="F226" s="87" t="s">
        <v>626</v>
      </c>
      <c r="G226" s="101">
        <v>42604</v>
      </c>
      <c r="H226" s="87" t="s">
        <v>127</v>
      </c>
      <c r="I226" s="90">
        <v>6.929999999958004</v>
      </c>
      <c r="J226" s="88" t="s">
        <v>695</v>
      </c>
      <c r="K226" s="88" t="s">
        <v>129</v>
      </c>
      <c r="L226" s="89">
        <v>4.4999999999999998E-2</v>
      </c>
      <c r="M226" s="89">
        <v>2.6699999999813831E-2</v>
      </c>
      <c r="N226" s="90">
        <v>56394.781000000003</v>
      </c>
      <c r="O226" s="102">
        <v>122.87</v>
      </c>
      <c r="P226" s="90">
        <v>69.292267487000004</v>
      </c>
      <c r="Q226" s="91">
        <f t="shared" si="3"/>
        <v>8.314637031135465E-4</v>
      </c>
      <c r="R226" s="91">
        <f>P226/'סכום נכסי הקרן'!$C$42</f>
        <v>8.6983132904574042E-5</v>
      </c>
    </row>
    <row r="227" spans="2:18">
      <c r="B227" s="86" t="s">
        <v>3536</v>
      </c>
      <c r="C227" s="88" t="s">
        <v>3124</v>
      </c>
      <c r="D227" s="87" t="s">
        <v>3287</v>
      </c>
      <c r="E227" s="87"/>
      <c r="F227" s="87" t="s">
        <v>626</v>
      </c>
      <c r="G227" s="101">
        <v>44347</v>
      </c>
      <c r="H227" s="87" t="s">
        <v>127</v>
      </c>
      <c r="I227" s="90">
        <v>2.6399999999986474</v>
      </c>
      <c r="J227" s="88" t="s">
        <v>125</v>
      </c>
      <c r="K227" s="88" t="s">
        <v>129</v>
      </c>
      <c r="L227" s="89">
        <v>5.2499999999999998E-2</v>
      </c>
      <c r="M227" s="89">
        <v>5.5699999999993234E-2</v>
      </c>
      <c r="N227" s="90">
        <v>326885.76017000002</v>
      </c>
      <c r="O227" s="102">
        <v>99.53</v>
      </c>
      <c r="P227" s="90">
        <v>325.34946684599998</v>
      </c>
      <c r="Q227" s="91">
        <f t="shared" si="3"/>
        <v>3.9039893240691687E-3</v>
      </c>
      <c r="R227" s="91">
        <f>P227/'סכום נכסי הקרן'!$C$42</f>
        <v>4.0841376594303685E-4</v>
      </c>
    </row>
    <row r="228" spans="2:18">
      <c r="B228" s="86" t="s">
        <v>3536</v>
      </c>
      <c r="C228" s="88" t="s">
        <v>3124</v>
      </c>
      <c r="D228" s="87">
        <v>9199</v>
      </c>
      <c r="E228" s="87"/>
      <c r="F228" s="87" t="s">
        <v>626</v>
      </c>
      <c r="G228" s="101">
        <v>44788</v>
      </c>
      <c r="H228" s="87" t="s">
        <v>127</v>
      </c>
      <c r="I228" s="90">
        <v>2.64</v>
      </c>
      <c r="J228" s="88" t="s">
        <v>125</v>
      </c>
      <c r="K228" s="88" t="s">
        <v>129</v>
      </c>
      <c r="L228" s="89">
        <v>5.2499999999999998E-2</v>
      </c>
      <c r="M228" s="89">
        <v>5.5700000000013426E-2</v>
      </c>
      <c r="N228" s="90">
        <v>187116.79344499999</v>
      </c>
      <c r="O228" s="102">
        <v>99.53</v>
      </c>
      <c r="P228" s="90">
        <v>186.237384375</v>
      </c>
      <c r="Q228" s="91">
        <f t="shared" si="3"/>
        <v>2.2347316791108034E-3</v>
      </c>
      <c r="R228" s="91">
        <f>P228/'סכום נכסי הקרן'!$C$42</f>
        <v>2.3378526557714499E-4</v>
      </c>
    </row>
    <row r="229" spans="2:18">
      <c r="B229" s="86" t="s">
        <v>3536</v>
      </c>
      <c r="C229" s="88" t="s">
        <v>3124</v>
      </c>
      <c r="D229" s="87">
        <v>9255</v>
      </c>
      <c r="E229" s="87"/>
      <c r="F229" s="87" t="s">
        <v>626</v>
      </c>
      <c r="G229" s="101">
        <v>44825</v>
      </c>
      <c r="H229" s="87" t="s">
        <v>127</v>
      </c>
      <c r="I229" s="90">
        <v>2.6400000000039876</v>
      </c>
      <c r="J229" s="88" t="s">
        <v>125</v>
      </c>
      <c r="K229" s="88" t="s">
        <v>129</v>
      </c>
      <c r="L229" s="89">
        <v>5.2499999999999998E-2</v>
      </c>
      <c r="M229" s="89">
        <v>5.5700000000061485E-2</v>
      </c>
      <c r="N229" s="90">
        <v>120935.41817800001</v>
      </c>
      <c r="O229" s="102">
        <v>99.53</v>
      </c>
      <c r="P229" s="90">
        <v>120.36704751800001</v>
      </c>
      <c r="Q229" s="91">
        <f t="shared" si="3"/>
        <v>1.4443289950200689E-3</v>
      </c>
      <c r="R229" s="91">
        <f>P229/'סכום נכסי הקרן'!$C$42</f>
        <v>1.5109770933031803E-4</v>
      </c>
    </row>
    <row r="230" spans="2:18">
      <c r="B230" s="86" t="s">
        <v>3536</v>
      </c>
      <c r="C230" s="88" t="s">
        <v>3124</v>
      </c>
      <c r="D230" s="87">
        <v>9287</v>
      </c>
      <c r="E230" s="87"/>
      <c r="F230" s="87" t="s">
        <v>626</v>
      </c>
      <c r="G230" s="101">
        <v>44861</v>
      </c>
      <c r="H230" s="87" t="s">
        <v>127</v>
      </c>
      <c r="I230" s="90">
        <v>2.63999999998462</v>
      </c>
      <c r="J230" s="88" t="s">
        <v>125</v>
      </c>
      <c r="K230" s="88" t="s">
        <v>129</v>
      </c>
      <c r="L230" s="89">
        <v>5.2499999999999998E-2</v>
      </c>
      <c r="M230" s="89">
        <v>5.5699999999730847E-2</v>
      </c>
      <c r="N230" s="90">
        <v>65326.040156000003</v>
      </c>
      <c r="O230" s="102">
        <v>99.53</v>
      </c>
      <c r="P230" s="90">
        <v>65.019021574999996</v>
      </c>
      <c r="Q230" s="91">
        <f t="shared" si="3"/>
        <v>7.8018743522444991E-4</v>
      </c>
      <c r="R230" s="91">
        <f>P230/'סכום נכסי הקרן'!$C$42</f>
        <v>8.1618893421905078E-5</v>
      </c>
    </row>
    <row r="231" spans="2:18">
      <c r="B231" s="86" t="s">
        <v>3536</v>
      </c>
      <c r="C231" s="88" t="s">
        <v>3124</v>
      </c>
      <c r="D231" s="87">
        <v>9339</v>
      </c>
      <c r="E231" s="87"/>
      <c r="F231" s="87" t="s">
        <v>626</v>
      </c>
      <c r="G231" s="101">
        <v>44895</v>
      </c>
      <c r="H231" s="87" t="s">
        <v>127</v>
      </c>
      <c r="I231" s="90">
        <v>2.6400000000022179</v>
      </c>
      <c r="J231" s="88" t="s">
        <v>125</v>
      </c>
      <c r="K231" s="88" t="s">
        <v>129</v>
      </c>
      <c r="L231" s="89">
        <v>5.2499999999999998E-2</v>
      </c>
      <c r="M231" s="89">
        <v>5.570000000014972E-2</v>
      </c>
      <c r="N231" s="90">
        <v>90587.745662999994</v>
      </c>
      <c r="O231" s="102">
        <v>99.53</v>
      </c>
      <c r="P231" s="90">
        <v>90.162002745000009</v>
      </c>
      <c r="Q231" s="91">
        <f t="shared" si="3"/>
        <v>1.0818874226702999E-3</v>
      </c>
      <c r="R231" s="91">
        <f>P231/'סכום נכסי הקרן'!$C$42</f>
        <v>1.1318107708312848E-4</v>
      </c>
    </row>
    <row r="232" spans="2:18">
      <c r="B232" s="86" t="s">
        <v>3536</v>
      </c>
      <c r="C232" s="88" t="s">
        <v>3124</v>
      </c>
      <c r="D232" s="87">
        <v>9388</v>
      </c>
      <c r="E232" s="87"/>
      <c r="F232" s="87" t="s">
        <v>626</v>
      </c>
      <c r="G232" s="101">
        <v>44921</v>
      </c>
      <c r="H232" s="87" t="s">
        <v>127</v>
      </c>
      <c r="I232" s="90">
        <v>2.6400000000042652</v>
      </c>
      <c r="J232" s="88" t="s">
        <v>125</v>
      </c>
      <c r="K232" s="88" t="s">
        <v>129</v>
      </c>
      <c r="L232" s="89">
        <v>5.2499999999999998E-2</v>
      </c>
      <c r="M232" s="89">
        <v>5.5700000000065766E-2</v>
      </c>
      <c r="N232" s="90">
        <v>169599.03172699999</v>
      </c>
      <c r="O232" s="102">
        <v>99.53</v>
      </c>
      <c r="P232" s="90">
        <v>168.80195257699998</v>
      </c>
      <c r="Q232" s="91">
        <f t="shared" si="3"/>
        <v>2.0255174447682983E-3</v>
      </c>
      <c r="R232" s="91">
        <f>P232/'סכום נכסי הקרן'!$C$42</f>
        <v>2.1189842976796036E-4</v>
      </c>
    </row>
    <row r="233" spans="2:18">
      <c r="B233" s="86" t="s">
        <v>3536</v>
      </c>
      <c r="C233" s="88" t="s">
        <v>3124</v>
      </c>
      <c r="D233" s="87">
        <v>8814</v>
      </c>
      <c r="E233" s="87"/>
      <c r="F233" s="87" t="s">
        <v>626</v>
      </c>
      <c r="G233" s="101">
        <v>44558</v>
      </c>
      <c r="H233" s="87" t="s">
        <v>127</v>
      </c>
      <c r="I233" s="90">
        <v>2.6400000000113053</v>
      </c>
      <c r="J233" s="88" t="s">
        <v>125</v>
      </c>
      <c r="K233" s="88" t="s">
        <v>129</v>
      </c>
      <c r="L233" s="89">
        <v>5.2499999999999998E-2</v>
      </c>
      <c r="M233" s="89">
        <v>5.5700000000169586E-2</v>
      </c>
      <c r="N233" s="90">
        <v>88872.201094000004</v>
      </c>
      <c r="O233" s="102">
        <v>99.53</v>
      </c>
      <c r="P233" s="90">
        <v>88.45452075</v>
      </c>
      <c r="Q233" s="91">
        <f t="shared" si="3"/>
        <v>1.061398710811812E-3</v>
      </c>
      <c r="R233" s="91">
        <f>P233/'סכום נכסי הקרן'!$C$42</f>
        <v>1.110376613934757E-4</v>
      </c>
    </row>
    <row r="234" spans="2:18">
      <c r="B234" s="86" t="s">
        <v>3536</v>
      </c>
      <c r="C234" s="88" t="s">
        <v>3124</v>
      </c>
      <c r="D234" s="87">
        <v>9003</v>
      </c>
      <c r="E234" s="87"/>
      <c r="F234" s="87" t="s">
        <v>626</v>
      </c>
      <c r="G234" s="101">
        <v>44644</v>
      </c>
      <c r="H234" s="87" t="s">
        <v>127</v>
      </c>
      <c r="I234" s="90">
        <v>2.6399999999927619</v>
      </c>
      <c r="J234" s="88" t="s">
        <v>125</v>
      </c>
      <c r="K234" s="88" t="s">
        <v>129</v>
      </c>
      <c r="L234" s="89">
        <v>5.2499999999999998E-2</v>
      </c>
      <c r="M234" s="89">
        <v>5.569999999980646E-2</v>
      </c>
      <c r="N234" s="90">
        <v>127708.66896</v>
      </c>
      <c r="O234" s="102">
        <v>99.53</v>
      </c>
      <c r="P234" s="90">
        <v>127.10846557800001</v>
      </c>
      <c r="Q234" s="91">
        <f t="shared" si="3"/>
        <v>1.5252217789869919E-3</v>
      </c>
      <c r="R234" s="91">
        <f>P234/'סכום נכסי הקרן'!$C$42</f>
        <v>1.5956026488441776E-4</v>
      </c>
    </row>
    <row r="235" spans="2:18">
      <c r="B235" s="86" t="s">
        <v>3536</v>
      </c>
      <c r="C235" s="88" t="s">
        <v>3124</v>
      </c>
      <c r="D235" s="87">
        <v>9096</v>
      </c>
      <c r="E235" s="87"/>
      <c r="F235" s="87" t="s">
        <v>626</v>
      </c>
      <c r="G235" s="101">
        <v>44711</v>
      </c>
      <c r="H235" s="87" t="s">
        <v>127</v>
      </c>
      <c r="I235" s="90">
        <v>2.6400000000087038</v>
      </c>
      <c r="J235" s="88" t="s">
        <v>125</v>
      </c>
      <c r="K235" s="88" t="s">
        <v>129</v>
      </c>
      <c r="L235" s="89">
        <v>5.2499999999999998E-2</v>
      </c>
      <c r="M235" s="89">
        <v>5.5700000000140658E-2</v>
      </c>
      <c r="N235" s="90">
        <v>129290.204362</v>
      </c>
      <c r="O235" s="102">
        <v>99.53</v>
      </c>
      <c r="P235" s="90">
        <v>128.68256806700001</v>
      </c>
      <c r="Q235" s="91">
        <f t="shared" si="3"/>
        <v>1.5441100205188444E-3</v>
      </c>
      <c r="R235" s="91">
        <f>P235/'סכום נכסי הקרן'!$C$42</f>
        <v>1.6153624822241134E-4</v>
      </c>
    </row>
    <row r="236" spans="2:18">
      <c r="B236" s="86" t="s">
        <v>3536</v>
      </c>
      <c r="C236" s="88" t="s">
        <v>3124</v>
      </c>
      <c r="D236" s="87">
        <v>9127</v>
      </c>
      <c r="E236" s="87"/>
      <c r="F236" s="87" t="s">
        <v>626</v>
      </c>
      <c r="G236" s="101">
        <v>44738</v>
      </c>
      <c r="H236" s="87" t="s">
        <v>127</v>
      </c>
      <c r="I236" s="90">
        <v>2.6399999999936408</v>
      </c>
      <c r="J236" s="88" t="s">
        <v>125</v>
      </c>
      <c r="K236" s="88" t="s">
        <v>129</v>
      </c>
      <c r="L236" s="89">
        <v>5.2499999999999998E-2</v>
      </c>
      <c r="M236" s="89">
        <v>5.5699999999868834E-2</v>
      </c>
      <c r="N236" s="90">
        <v>75839.050837999996</v>
      </c>
      <c r="O236" s="102">
        <v>99.53</v>
      </c>
      <c r="P236" s="90">
        <v>75.482623707000002</v>
      </c>
      <c r="Q236" s="91">
        <f t="shared" si="3"/>
        <v>9.0574409099721356E-4</v>
      </c>
      <c r="R236" s="91">
        <f>P236/'סכום נכסי הקרן'!$C$42</f>
        <v>9.4753936160679581E-5</v>
      </c>
    </row>
    <row r="237" spans="2:18">
      <c r="B237" s="86" t="s">
        <v>3537</v>
      </c>
      <c r="C237" s="88" t="s">
        <v>3124</v>
      </c>
      <c r="D237" s="87" t="s">
        <v>3288</v>
      </c>
      <c r="E237" s="87"/>
      <c r="F237" s="87" t="s">
        <v>626</v>
      </c>
      <c r="G237" s="101">
        <v>43530</v>
      </c>
      <c r="H237" s="87" t="s">
        <v>127</v>
      </c>
      <c r="I237" s="90">
        <v>3.4799999999997402</v>
      </c>
      <c r="J237" s="88" t="s">
        <v>356</v>
      </c>
      <c r="K237" s="88" t="s">
        <v>129</v>
      </c>
      <c r="L237" s="89">
        <v>6.5500000000000003E-2</v>
      </c>
      <c r="M237" s="131">
        <v>5.8799999999999998E-2</v>
      </c>
      <c r="N237" s="90">
        <v>871080.89457</v>
      </c>
      <c r="O237" s="102">
        <v>105.88</v>
      </c>
      <c r="P237" s="90">
        <v>922.30036761299993</v>
      </c>
      <c r="Q237" s="91">
        <f t="shared" si="3"/>
        <v>1.106702532403578E-2</v>
      </c>
      <c r="R237" s="91">
        <f>P237/'סכום נכסי הקרן'!$C$42</f>
        <v>1.1577709658450719E-3</v>
      </c>
    </row>
    <row r="238" spans="2:18">
      <c r="B238" s="86" t="s">
        <v>3538</v>
      </c>
      <c r="C238" s="88" t="s">
        <v>3124</v>
      </c>
      <c r="D238" s="87" t="s">
        <v>3289</v>
      </c>
      <c r="E238" s="87"/>
      <c r="F238" s="87" t="s">
        <v>657</v>
      </c>
      <c r="G238" s="101">
        <v>44294</v>
      </c>
      <c r="H238" s="87" t="s">
        <v>127</v>
      </c>
      <c r="I238" s="90">
        <v>7.7499999999861009</v>
      </c>
      <c r="J238" s="88" t="s">
        <v>695</v>
      </c>
      <c r="K238" s="88" t="s">
        <v>129</v>
      </c>
      <c r="L238" s="89">
        <v>0.03</v>
      </c>
      <c r="M238" s="89">
        <v>4.8799999999904989E-2</v>
      </c>
      <c r="N238" s="90">
        <v>210364.10891499999</v>
      </c>
      <c r="O238" s="102">
        <v>94.05</v>
      </c>
      <c r="P238" s="90">
        <v>197.84743910099996</v>
      </c>
      <c r="Q238" s="91">
        <f t="shared" si="3"/>
        <v>2.374045046185159E-3</v>
      </c>
      <c r="R238" s="91">
        <f>P238/'סכום נכסי הקרן'!$C$42</f>
        <v>2.4835945934920616E-4</v>
      </c>
    </row>
    <row r="239" spans="2:18">
      <c r="B239" s="86" t="s">
        <v>3539</v>
      </c>
      <c r="C239" s="88" t="s">
        <v>3124</v>
      </c>
      <c r="D239" s="87" t="s">
        <v>3290</v>
      </c>
      <c r="E239" s="87"/>
      <c r="F239" s="87" t="s">
        <v>657</v>
      </c>
      <c r="G239" s="101">
        <v>42326</v>
      </c>
      <c r="H239" s="87" t="s">
        <v>127</v>
      </c>
      <c r="I239" s="90">
        <v>6.6200000000439454</v>
      </c>
      <c r="J239" s="88" t="s">
        <v>695</v>
      </c>
      <c r="K239" s="88" t="s">
        <v>129</v>
      </c>
      <c r="L239" s="89">
        <v>6.5500000000000003E-2</v>
      </c>
      <c r="M239" s="89">
        <v>7.4300000000659172E-2</v>
      </c>
      <c r="N239" s="90">
        <v>30975.374831000005</v>
      </c>
      <c r="O239" s="102">
        <v>96.97</v>
      </c>
      <c r="P239" s="90">
        <v>30.036698614000006</v>
      </c>
      <c r="Q239" s="91">
        <f t="shared" si="3"/>
        <v>3.6042152414174431E-4</v>
      </c>
      <c r="R239" s="91">
        <f>P239/'סכום נכסי הקרן'!$C$42</f>
        <v>3.7705305978713516E-5</v>
      </c>
    </row>
    <row r="240" spans="2:18">
      <c r="B240" s="86" t="s">
        <v>3539</v>
      </c>
      <c r="C240" s="88" t="s">
        <v>3124</v>
      </c>
      <c r="D240" s="87" t="s">
        <v>3291</v>
      </c>
      <c r="E240" s="87"/>
      <c r="F240" s="87" t="s">
        <v>657</v>
      </c>
      <c r="G240" s="101">
        <v>42606</v>
      </c>
      <c r="H240" s="87" t="s">
        <v>127</v>
      </c>
      <c r="I240" s="90">
        <v>6.6100000000011088</v>
      </c>
      <c r="J240" s="88" t="s">
        <v>695</v>
      </c>
      <c r="K240" s="88" t="s">
        <v>129</v>
      </c>
      <c r="L240" s="89">
        <v>6.5500000000000003E-2</v>
      </c>
      <c r="M240" s="89">
        <v>7.4400000000044347E-2</v>
      </c>
      <c r="N240" s="90">
        <v>130291.03027599999</v>
      </c>
      <c r="O240" s="102">
        <v>96.9</v>
      </c>
      <c r="P240" s="90">
        <v>126.251490926</v>
      </c>
      <c r="Q240" s="91">
        <f t="shared" si="3"/>
        <v>1.5149386212340717E-3</v>
      </c>
      <c r="R240" s="91">
        <f>P240/'סכום נכסי הקרן'!$C$42</f>
        <v>1.5848449780745275E-4</v>
      </c>
    </row>
    <row r="241" spans="2:18">
      <c r="B241" s="86" t="s">
        <v>3539</v>
      </c>
      <c r="C241" s="88" t="s">
        <v>3124</v>
      </c>
      <c r="D241" s="87" t="s">
        <v>3292</v>
      </c>
      <c r="E241" s="87"/>
      <c r="F241" s="87" t="s">
        <v>657</v>
      </c>
      <c r="G241" s="101">
        <v>42648</v>
      </c>
      <c r="H241" s="87" t="s">
        <v>127</v>
      </c>
      <c r="I241" s="90">
        <v>6.6200000000046622</v>
      </c>
      <c r="J241" s="88" t="s">
        <v>695</v>
      </c>
      <c r="K241" s="88" t="s">
        <v>129</v>
      </c>
      <c r="L241" s="89">
        <v>6.5500000000000003E-2</v>
      </c>
      <c r="M241" s="89">
        <v>7.4400000000041433E-2</v>
      </c>
      <c r="N241" s="90">
        <v>119516.707242</v>
      </c>
      <c r="O241" s="102">
        <v>96.94</v>
      </c>
      <c r="P241" s="90">
        <v>115.85902258299998</v>
      </c>
      <c r="Q241" s="91">
        <f t="shared" si="3"/>
        <v>1.3902355262663361E-3</v>
      </c>
      <c r="R241" s="91">
        <f>P241/'סכום נכסי הקרן'!$C$42</f>
        <v>1.454387498781424E-4</v>
      </c>
    </row>
    <row r="242" spans="2:18">
      <c r="B242" s="86" t="s">
        <v>3539</v>
      </c>
      <c r="C242" s="88" t="s">
        <v>3124</v>
      </c>
      <c r="D242" s="87" t="s">
        <v>3293</v>
      </c>
      <c r="E242" s="87"/>
      <c r="F242" s="87" t="s">
        <v>657</v>
      </c>
      <c r="G242" s="101">
        <v>42718</v>
      </c>
      <c r="H242" s="87" t="s">
        <v>127</v>
      </c>
      <c r="I242" s="90">
        <v>6.6200000000123538</v>
      </c>
      <c r="J242" s="88" t="s">
        <v>695</v>
      </c>
      <c r="K242" s="88" t="s">
        <v>129</v>
      </c>
      <c r="L242" s="89">
        <v>6.5500000000000003E-2</v>
      </c>
      <c r="M242" s="89">
        <v>7.4400000000123548E-2</v>
      </c>
      <c r="N242" s="90">
        <v>83503.317735000004</v>
      </c>
      <c r="O242" s="102">
        <v>96.93</v>
      </c>
      <c r="P242" s="90">
        <v>80.939433899999997</v>
      </c>
      <c r="Q242" s="91">
        <f t="shared" si="3"/>
        <v>9.7122238713048337E-4</v>
      </c>
      <c r="R242" s="91">
        <f>P242/'סכום נכסי הקרן'!$C$42</f>
        <v>1.016039132716437E-4</v>
      </c>
    </row>
    <row r="243" spans="2:18">
      <c r="B243" s="86" t="s">
        <v>3539</v>
      </c>
      <c r="C243" s="88" t="s">
        <v>3124</v>
      </c>
      <c r="D243" s="87" t="s">
        <v>3294</v>
      </c>
      <c r="E243" s="87"/>
      <c r="F243" s="87" t="s">
        <v>657</v>
      </c>
      <c r="G243" s="101">
        <v>42900</v>
      </c>
      <c r="H243" s="87" t="s">
        <v>127</v>
      </c>
      <c r="I243" s="90">
        <v>6.6000000000167347</v>
      </c>
      <c r="J243" s="88" t="s">
        <v>695</v>
      </c>
      <c r="K243" s="88" t="s">
        <v>129</v>
      </c>
      <c r="L243" s="89">
        <v>6.5500000000000003E-2</v>
      </c>
      <c r="M243" s="89">
        <v>7.4800000000196626E-2</v>
      </c>
      <c r="N243" s="90">
        <v>98912.852071000001</v>
      </c>
      <c r="O243" s="102">
        <v>96.66</v>
      </c>
      <c r="P243" s="90">
        <v>95.608772019</v>
      </c>
      <c r="Q243" s="91">
        <f t="shared" si="3"/>
        <v>1.1472452340799896E-3</v>
      </c>
      <c r="R243" s="91">
        <f>P243/'סכום נכסי הקרן'!$C$42</f>
        <v>1.2001844974884154E-4</v>
      </c>
    </row>
    <row r="244" spans="2:18">
      <c r="B244" s="86" t="s">
        <v>3539</v>
      </c>
      <c r="C244" s="88" t="s">
        <v>3124</v>
      </c>
      <c r="D244" s="87" t="s">
        <v>3295</v>
      </c>
      <c r="E244" s="87"/>
      <c r="F244" s="87" t="s">
        <v>657</v>
      </c>
      <c r="G244" s="101">
        <v>43075</v>
      </c>
      <c r="H244" s="87" t="s">
        <v>127</v>
      </c>
      <c r="I244" s="90">
        <v>6.6000000000337522</v>
      </c>
      <c r="J244" s="88" t="s">
        <v>695</v>
      </c>
      <c r="K244" s="88" t="s">
        <v>129</v>
      </c>
      <c r="L244" s="89">
        <v>6.5500000000000003E-2</v>
      </c>
      <c r="M244" s="89">
        <v>7.5000000000506259E-2</v>
      </c>
      <c r="N244" s="90">
        <v>61375.985047000002</v>
      </c>
      <c r="O244" s="102">
        <v>96.55</v>
      </c>
      <c r="P244" s="90">
        <v>59.25827237</v>
      </c>
      <c r="Q244" s="91">
        <f t="shared" si="3"/>
        <v>7.1106206178222066E-4</v>
      </c>
      <c r="R244" s="91">
        <f>P244/'סכום נכסי הקרן'!$C$42</f>
        <v>7.4387379258763518E-5</v>
      </c>
    </row>
    <row r="245" spans="2:18">
      <c r="B245" s="86" t="s">
        <v>3539</v>
      </c>
      <c r="C245" s="88" t="s">
        <v>3124</v>
      </c>
      <c r="D245" s="87" t="s">
        <v>3296</v>
      </c>
      <c r="E245" s="87"/>
      <c r="F245" s="87" t="s">
        <v>657</v>
      </c>
      <c r="G245" s="101">
        <v>43292</v>
      </c>
      <c r="H245" s="87" t="s">
        <v>127</v>
      </c>
      <c r="I245" s="90">
        <v>6.6000000000148589</v>
      </c>
      <c r="J245" s="88" t="s">
        <v>695</v>
      </c>
      <c r="K245" s="88" t="s">
        <v>129</v>
      </c>
      <c r="L245" s="89">
        <v>6.5500000000000003E-2</v>
      </c>
      <c r="M245" s="89">
        <v>7.5100000000126302E-2</v>
      </c>
      <c r="N245" s="90">
        <v>167358.35887299999</v>
      </c>
      <c r="O245" s="102">
        <v>96.51</v>
      </c>
      <c r="P245" s="90">
        <v>161.51688989600001</v>
      </c>
      <c r="Q245" s="91">
        <f t="shared" si="3"/>
        <v>1.9381012666890493E-3</v>
      </c>
      <c r="R245" s="91">
        <f>P245/'סכום נכסי הקרן'!$C$42</f>
        <v>2.0275343280970007E-4</v>
      </c>
    </row>
    <row r="246" spans="2:18">
      <c r="B246" s="86" t="s">
        <v>3540</v>
      </c>
      <c r="C246" s="88" t="s">
        <v>3123</v>
      </c>
      <c r="D246" s="87" t="s">
        <v>3297</v>
      </c>
      <c r="E246" s="87"/>
      <c r="F246" s="87" t="s">
        <v>657</v>
      </c>
      <c r="G246" s="101">
        <v>42372</v>
      </c>
      <c r="H246" s="87" t="s">
        <v>127</v>
      </c>
      <c r="I246" s="90">
        <v>9.9600000000059286</v>
      </c>
      <c r="J246" s="88" t="s">
        <v>125</v>
      </c>
      <c r="K246" s="88" t="s">
        <v>129</v>
      </c>
      <c r="L246" s="89">
        <v>6.7000000000000004E-2</v>
      </c>
      <c r="M246" s="89">
        <v>2.90000000000247E-2</v>
      </c>
      <c r="N246" s="90">
        <v>260284.06745200002</v>
      </c>
      <c r="O246" s="102">
        <v>155.55000000000001</v>
      </c>
      <c r="P246" s="90">
        <v>404.87187965999999</v>
      </c>
      <c r="Q246" s="91">
        <f t="shared" si="3"/>
        <v>4.8582083478766582E-3</v>
      </c>
      <c r="R246" s="91">
        <f>P246/'סכום נכסי הקרן'!$C$42</f>
        <v>5.0823888140762012E-4</v>
      </c>
    </row>
    <row r="247" spans="2:18">
      <c r="B247" s="86" t="s">
        <v>3511</v>
      </c>
      <c r="C247" s="88" t="s">
        <v>3124</v>
      </c>
      <c r="D247" s="87" t="s">
        <v>3190</v>
      </c>
      <c r="E247" s="87"/>
      <c r="F247" s="87" t="s">
        <v>657</v>
      </c>
      <c r="G247" s="101">
        <v>44858</v>
      </c>
      <c r="H247" s="87" t="s">
        <v>127</v>
      </c>
      <c r="I247" s="90">
        <v>5.8899999999380848</v>
      </c>
      <c r="J247" s="88" t="s">
        <v>695</v>
      </c>
      <c r="K247" s="88" t="s">
        <v>129</v>
      </c>
      <c r="L247" s="89">
        <v>3.49E-2</v>
      </c>
      <c r="M247" s="89">
        <v>4.0699999999461445E-2</v>
      </c>
      <c r="N247" s="90">
        <v>27798.2058</v>
      </c>
      <c r="O247" s="102">
        <v>98.19</v>
      </c>
      <c r="P247" s="90">
        <v>27.295058220999998</v>
      </c>
      <c r="Q247" s="91">
        <f>IFERROR(P247/$P$10,0)</f>
        <v>3.2752356082719206E-4</v>
      </c>
      <c r="R247" s="91">
        <f>P247/'סכום נכסי הקרן'!$C$42</f>
        <v>3.4263703050571367E-5</v>
      </c>
    </row>
    <row r="248" spans="2:18">
      <c r="B248" s="86" t="s">
        <v>3511</v>
      </c>
      <c r="C248" s="88" t="s">
        <v>3124</v>
      </c>
      <c r="D248" s="87" t="s">
        <v>3191</v>
      </c>
      <c r="E248" s="87"/>
      <c r="F248" s="87" t="s">
        <v>657</v>
      </c>
      <c r="G248" s="101">
        <v>44858</v>
      </c>
      <c r="H248" s="87" t="s">
        <v>127</v>
      </c>
      <c r="I248" s="90">
        <v>5.9500000000111122</v>
      </c>
      <c r="J248" s="88" t="s">
        <v>695</v>
      </c>
      <c r="K248" s="88" t="s">
        <v>129</v>
      </c>
      <c r="L248" s="89">
        <v>3.49E-2</v>
      </c>
      <c r="M248" s="89">
        <v>4.0600000000133349E-2</v>
      </c>
      <c r="N248" s="90">
        <v>22912.060363000004</v>
      </c>
      <c r="O248" s="102">
        <v>98.18</v>
      </c>
      <c r="P248" s="90">
        <v>22.495060645000006</v>
      </c>
      <c r="Q248" s="91">
        <f>IFERROR(P248/$P$10,0)</f>
        <v>2.6992660370314127E-4</v>
      </c>
      <c r="R248" s="91">
        <f>P248/'סכום נכסי הקרן'!$C$42</f>
        <v>2.8238228026634938E-5</v>
      </c>
    </row>
    <row r="249" spans="2:18">
      <c r="B249" s="86" t="s">
        <v>3511</v>
      </c>
      <c r="C249" s="88" t="s">
        <v>3124</v>
      </c>
      <c r="D249" s="87" t="s">
        <v>3192</v>
      </c>
      <c r="E249" s="87"/>
      <c r="F249" s="87" t="s">
        <v>657</v>
      </c>
      <c r="G249" s="101">
        <v>44858</v>
      </c>
      <c r="H249" s="87" t="s">
        <v>127</v>
      </c>
      <c r="I249" s="90">
        <v>5.7999999999153173</v>
      </c>
      <c r="J249" s="88" t="s">
        <v>695</v>
      </c>
      <c r="K249" s="88" t="s">
        <v>129</v>
      </c>
      <c r="L249" s="89">
        <v>3.49E-2</v>
      </c>
      <c r="M249" s="89">
        <v>4.0699999999361351E-2</v>
      </c>
      <c r="N249" s="90">
        <v>28854.669678999999</v>
      </c>
      <c r="O249" s="102">
        <v>98.22</v>
      </c>
      <c r="P249" s="90">
        <v>28.341056482999999</v>
      </c>
      <c r="Q249" s="91">
        <f>IFERROR(P249/$P$10,0)</f>
        <v>3.4007488321732778E-4</v>
      </c>
      <c r="R249" s="91">
        <f>P249/'סכום נכסי הקרן'!$C$42</f>
        <v>3.5576752964236974E-5</v>
      </c>
    </row>
    <row r="250" spans="2:18">
      <c r="B250" s="86" t="s">
        <v>3511</v>
      </c>
      <c r="C250" s="88" t="s">
        <v>3124</v>
      </c>
      <c r="D250" s="87" t="s">
        <v>3193</v>
      </c>
      <c r="E250" s="87"/>
      <c r="F250" s="87" t="s">
        <v>657</v>
      </c>
      <c r="G250" s="101">
        <v>44858</v>
      </c>
      <c r="H250" s="87" t="s">
        <v>127</v>
      </c>
      <c r="I250" s="90">
        <v>5.8399999999907077</v>
      </c>
      <c r="J250" s="88" t="s">
        <v>695</v>
      </c>
      <c r="K250" s="88" t="s">
        <v>129</v>
      </c>
      <c r="L250" s="89">
        <v>3.49E-2</v>
      </c>
      <c r="M250" s="89">
        <v>4.0699999999822857E-2</v>
      </c>
      <c r="N250" s="90">
        <v>35061.394963999999</v>
      </c>
      <c r="O250" s="102">
        <v>98.21</v>
      </c>
      <c r="P250" s="90">
        <v>34.433795922999998</v>
      </c>
      <c r="Q250" s="91">
        <f>IFERROR(P250/$P$10,0)</f>
        <v>4.1318393103191651E-4</v>
      </c>
      <c r="R250" s="91">
        <f>P250/'סכום נכסי הקרן'!$C$42</f>
        <v>4.3225017102250457E-5</v>
      </c>
    </row>
    <row r="251" spans="2:18">
      <c r="B251" s="86" t="s">
        <v>3511</v>
      </c>
      <c r="C251" s="88" t="s">
        <v>3124</v>
      </c>
      <c r="D251" s="87" t="s">
        <v>3204</v>
      </c>
      <c r="E251" s="87"/>
      <c r="F251" s="87" t="s">
        <v>657</v>
      </c>
      <c r="G251" s="101">
        <v>44858</v>
      </c>
      <c r="H251" s="87" t="s">
        <v>127</v>
      </c>
      <c r="I251" s="90">
        <v>6.049999999980284</v>
      </c>
      <c r="J251" s="88" t="s">
        <v>695</v>
      </c>
      <c r="K251" s="88" t="s">
        <v>129</v>
      </c>
      <c r="L251" s="89">
        <v>3.49E-2</v>
      </c>
      <c r="M251" s="89">
        <v>4.0599999999664807E-2</v>
      </c>
      <c r="N251" s="90">
        <v>20667.074621</v>
      </c>
      <c r="O251" s="102">
        <v>98.16</v>
      </c>
      <c r="P251" s="90">
        <v>20.286800127999999</v>
      </c>
      <c r="Q251" s="91">
        <f>IFERROR(P251/$P$10,0)</f>
        <v>2.4342886400586939E-4</v>
      </c>
      <c r="R251" s="91">
        <f>P251/'סכום נכסי הקרן'!$C$42</f>
        <v>2.5466181086849464E-5</v>
      </c>
    </row>
    <row r="252" spans="2:18">
      <c r="B252" s="86" t="s">
        <v>3573</v>
      </c>
      <c r="C252" s="88" t="s">
        <v>3124</v>
      </c>
      <c r="D252" s="87" t="s">
        <v>3298</v>
      </c>
      <c r="E252" s="125"/>
      <c r="F252" s="87" t="s">
        <v>678</v>
      </c>
      <c r="G252" s="101">
        <v>44871</v>
      </c>
      <c r="H252" s="87"/>
      <c r="I252" s="90">
        <v>5.6900000000057123</v>
      </c>
      <c r="J252" s="88" t="s">
        <v>338</v>
      </c>
      <c r="K252" s="88" t="s">
        <v>129</v>
      </c>
      <c r="L252" s="89">
        <v>0.05</v>
      </c>
      <c r="M252" s="89">
        <v>5.3600000000052266E-2</v>
      </c>
      <c r="N252" s="90">
        <v>330896.59589300002</v>
      </c>
      <c r="O252" s="102">
        <v>99.47</v>
      </c>
      <c r="P252" s="90">
        <v>329.142843648</v>
      </c>
      <c r="Q252" s="91">
        <f t="shared" ref="Q252:Q310" si="4">IFERROR(P252/$P$10,0)</f>
        <v>3.9495074639350298E-3</v>
      </c>
      <c r="R252" s="91">
        <f>P252/'סכום נכסי הקרן'!$C$42</f>
        <v>4.1317562192628055E-4</v>
      </c>
    </row>
    <row r="253" spans="2:18">
      <c r="B253" s="86" t="s">
        <v>3541</v>
      </c>
      <c r="C253" s="88" t="s">
        <v>3124</v>
      </c>
      <c r="D253" s="87" t="s">
        <v>3299</v>
      </c>
      <c r="E253" s="87"/>
      <c r="F253" s="87" t="s">
        <v>678</v>
      </c>
      <c r="G253" s="101">
        <v>41534</v>
      </c>
      <c r="H253" s="87"/>
      <c r="I253" s="90">
        <v>5.84000000000123</v>
      </c>
      <c r="J253" s="88" t="s">
        <v>596</v>
      </c>
      <c r="K253" s="88" t="s">
        <v>129</v>
      </c>
      <c r="L253" s="89">
        <v>3.9842000000000002E-2</v>
      </c>
      <c r="M253" s="89">
        <v>2.8900000000005952E-2</v>
      </c>
      <c r="N253" s="90">
        <v>1292254.69692</v>
      </c>
      <c r="O253" s="102">
        <v>115.76</v>
      </c>
      <c r="P253" s="90">
        <v>1495.914013999</v>
      </c>
      <c r="Q253" s="91">
        <f t="shared" si="4"/>
        <v>1.7950028924257795E-2</v>
      </c>
      <c r="R253" s="91">
        <f>P253/'סכום נכסי הקרן'!$C$42</f>
        <v>1.8778327252445832E-3</v>
      </c>
    </row>
    <row r="254" spans="2:18">
      <c r="B254" s="92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90"/>
      <c r="O254" s="102"/>
      <c r="P254" s="87"/>
      <c r="Q254" s="91"/>
      <c r="R254" s="87"/>
    </row>
    <row r="255" spans="2:18">
      <c r="B255" s="79" t="s">
        <v>40</v>
      </c>
      <c r="C255" s="81"/>
      <c r="D255" s="80"/>
      <c r="E255" s="80"/>
      <c r="F255" s="80"/>
      <c r="G255" s="99"/>
      <c r="H255" s="80"/>
      <c r="I255" s="83">
        <v>2.8542181138350498</v>
      </c>
      <c r="J255" s="81"/>
      <c r="K255" s="81"/>
      <c r="L255" s="82"/>
      <c r="M255" s="82">
        <v>6.9876992578920646E-2</v>
      </c>
      <c r="N255" s="83"/>
      <c r="O255" s="100"/>
      <c r="P255" s="83">
        <v>34875.370573401007</v>
      </c>
      <c r="Q255" s="84">
        <f t="shared" si="4"/>
        <v>0.4184825495840136</v>
      </c>
      <c r="R255" s="84">
        <f>P255/'סכום נכסי הקרן'!$C$42</f>
        <v>4.3779329262843669E-2</v>
      </c>
    </row>
    <row r="256" spans="2:18">
      <c r="B256" s="85" t="s">
        <v>38</v>
      </c>
      <c r="C256" s="81"/>
      <c r="D256" s="80"/>
      <c r="E256" s="80"/>
      <c r="F256" s="80"/>
      <c r="G256" s="99"/>
      <c r="H256" s="80"/>
      <c r="I256" s="83">
        <v>2.8542181138350502</v>
      </c>
      <c r="J256" s="81"/>
      <c r="K256" s="81"/>
      <c r="L256" s="82"/>
      <c r="M256" s="82">
        <v>6.9876992578920688E-2</v>
      </c>
      <c r="N256" s="83"/>
      <c r="O256" s="100"/>
      <c r="P256" s="83">
        <v>34875.370573401</v>
      </c>
      <c r="Q256" s="84">
        <f t="shared" si="4"/>
        <v>0.41848254958401349</v>
      </c>
      <c r="R256" s="84">
        <f>P256/'סכום נכסי הקרן'!$C$42</f>
        <v>4.3779329262843662E-2</v>
      </c>
    </row>
    <row r="257" spans="2:18">
      <c r="B257" s="86" t="s">
        <v>3542</v>
      </c>
      <c r="C257" s="88" t="s">
        <v>3123</v>
      </c>
      <c r="D257" s="87">
        <v>6211</v>
      </c>
      <c r="E257" s="87"/>
      <c r="F257" s="87" t="s">
        <v>501</v>
      </c>
      <c r="G257" s="101">
        <v>43186</v>
      </c>
      <c r="H257" s="87" t="s">
        <v>308</v>
      </c>
      <c r="I257" s="90">
        <v>3.7799999999998457</v>
      </c>
      <c r="J257" s="88" t="s">
        <v>695</v>
      </c>
      <c r="K257" s="88" t="s">
        <v>128</v>
      </c>
      <c r="L257" s="89">
        <v>4.8000000000000001E-2</v>
      </c>
      <c r="M257" s="89">
        <v>5.8799999999999158E-2</v>
      </c>
      <c r="N257" s="90">
        <v>415023.86362900003</v>
      </c>
      <c r="O257" s="102">
        <v>97.72</v>
      </c>
      <c r="P257" s="90">
        <v>1427.1703414990002</v>
      </c>
      <c r="Q257" s="91">
        <f t="shared" si="4"/>
        <v>1.712514801654038E-2</v>
      </c>
      <c r="R257" s="91">
        <f>P257/'סכום נכסי הקרן'!$C$42</f>
        <v>1.791538247977869E-3</v>
      </c>
    </row>
    <row r="258" spans="2:18">
      <c r="B258" s="86" t="s">
        <v>3542</v>
      </c>
      <c r="C258" s="88" t="s">
        <v>3123</v>
      </c>
      <c r="D258" s="87">
        <v>6831</v>
      </c>
      <c r="E258" s="87"/>
      <c r="F258" s="87" t="s">
        <v>501</v>
      </c>
      <c r="G258" s="101">
        <v>43552</v>
      </c>
      <c r="H258" s="87" t="s">
        <v>308</v>
      </c>
      <c r="I258" s="90">
        <v>3.769999999999238</v>
      </c>
      <c r="J258" s="88" t="s">
        <v>695</v>
      </c>
      <c r="K258" s="88" t="s">
        <v>128</v>
      </c>
      <c r="L258" s="89">
        <v>4.5999999999999999E-2</v>
      </c>
      <c r="M258" s="89">
        <v>6.2899999999988354E-2</v>
      </c>
      <c r="N258" s="90">
        <v>206983.69459899998</v>
      </c>
      <c r="O258" s="102">
        <v>95.51</v>
      </c>
      <c r="P258" s="90">
        <v>695.67152598900009</v>
      </c>
      <c r="Q258" s="91">
        <f t="shared" si="4"/>
        <v>8.3476215186345983E-3</v>
      </c>
      <c r="R258" s="91">
        <f>P258/'סכום נכסי הקרן'!$C$42</f>
        <v>8.7328198365541564E-4</v>
      </c>
    </row>
    <row r="259" spans="2:18">
      <c r="B259" s="86" t="s">
        <v>3542</v>
      </c>
      <c r="C259" s="88" t="s">
        <v>3123</v>
      </c>
      <c r="D259" s="87">
        <v>7598</v>
      </c>
      <c r="E259" s="87"/>
      <c r="F259" s="87" t="s">
        <v>501</v>
      </c>
      <c r="G259" s="101">
        <v>43942</v>
      </c>
      <c r="H259" s="87" t="s">
        <v>308</v>
      </c>
      <c r="I259" s="90">
        <v>3.6700000000001145</v>
      </c>
      <c r="J259" s="88" t="s">
        <v>695</v>
      </c>
      <c r="K259" s="88" t="s">
        <v>128</v>
      </c>
      <c r="L259" s="89">
        <v>5.4400000000000004E-2</v>
      </c>
      <c r="M259" s="89">
        <v>7.6499999999994267E-2</v>
      </c>
      <c r="N259" s="90">
        <v>210330.94383999999</v>
      </c>
      <c r="O259" s="102">
        <v>94.26</v>
      </c>
      <c r="P259" s="90">
        <v>697.66974627600007</v>
      </c>
      <c r="Q259" s="91">
        <f t="shared" si="4"/>
        <v>8.3715989074504196E-3</v>
      </c>
      <c r="R259" s="91">
        <f>P259/'סכום נכסי הקרן'!$C$42</f>
        <v>8.7579036542874042E-4</v>
      </c>
    </row>
    <row r="260" spans="2:18">
      <c r="B260" s="86" t="s">
        <v>3543</v>
      </c>
      <c r="C260" s="88" t="s">
        <v>3124</v>
      </c>
      <c r="D260" s="87">
        <v>7088</v>
      </c>
      <c r="E260" s="87"/>
      <c r="F260" s="87" t="s">
        <v>913</v>
      </c>
      <c r="G260" s="101">
        <v>43684</v>
      </c>
      <c r="H260" s="87" t="s">
        <v>910</v>
      </c>
      <c r="I260" s="90">
        <v>7.21</v>
      </c>
      <c r="J260" s="88" t="s">
        <v>1042</v>
      </c>
      <c r="K260" s="88" t="s">
        <v>128</v>
      </c>
      <c r="L260" s="89">
        <v>4.36E-2</v>
      </c>
      <c r="M260" s="89">
        <v>4.3400000000000008E-2</v>
      </c>
      <c r="N260" s="90">
        <v>167848.92</v>
      </c>
      <c r="O260" s="102">
        <v>102.63</v>
      </c>
      <c r="P260" s="90">
        <v>606.19472999999994</v>
      </c>
      <c r="Q260" s="91">
        <f t="shared" si="4"/>
        <v>7.2739561468136088E-3</v>
      </c>
      <c r="R260" s="91">
        <f>P260/'סכום נכסי הקרן'!$C$42</f>
        <v>7.6096105204718351E-4</v>
      </c>
    </row>
    <row r="261" spans="2:18">
      <c r="B261" s="86" t="s">
        <v>3544</v>
      </c>
      <c r="C261" s="88" t="s">
        <v>3124</v>
      </c>
      <c r="D261" s="87">
        <v>7310</v>
      </c>
      <c r="E261" s="87"/>
      <c r="F261" s="87" t="s">
        <v>1063</v>
      </c>
      <c r="G261" s="101">
        <v>43811</v>
      </c>
      <c r="H261" s="87" t="s">
        <v>957</v>
      </c>
      <c r="I261" s="90">
        <v>7.5100000000000007</v>
      </c>
      <c r="J261" s="88" t="s">
        <v>1042</v>
      </c>
      <c r="K261" s="88" t="s">
        <v>128</v>
      </c>
      <c r="L261" s="89">
        <v>4.4800000000000006E-2</v>
      </c>
      <c r="M261" s="89">
        <v>6.3200000000000006E-2</v>
      </c>
      <c r="N261" s="90">
        <v>49697.89</v>
      </c>
      <c r="O261" s="102">
        <v>87.99</v>
      </c>
      <c r="P261" s="90">
        <v>153.88298999999998</v>
      </c>
      <c r="Q261" s="91">
        <f t="shared" si="4"/>
        <v>1.8464992610552008E-3</v>
      </c>
      <c r="R261" s="91">
        <f>P261/'סכום נכסי הקרן'!$C$42</f>
        <v>1.9317053772896741E-4</v>
      </c>
    </row>
    <row r="262" spans="2:18">
      <c r="B262" s="86" t="s">
        <v>3545</v>
      </c>
      <c r="C262" s="88" t="s">
        <v>3124</v>
      </c>
      <c r="D262" s="87">
        <v>4623</v>
      </c>
      <c r="E262" s="87"/>
      <c r="F262" s="87" t="s">
        <v>918</v>
      </c>
      <c r="G262" s="101">
        <v>42354</v>
      </c>
      <c r="H262" s="87" t="s">
        <v>301</v>
      </c>
      <c r="I262" s="90">
        <v>2.4300000000000002</v>
      </c>
      <c r="J262" s="88" t="s">
        <v>1042</v>
      </c>
      <c r="K262" s="88" t="s">
        <v>128</v>
      </c>
      <c r="L262" s="89">
        <v>5.0199999999999995E-2</v>
      </c>
      <c r="M262" s="89">
        <v>6.480000000000001E-2</v>
      </c>
      <c r="N262" s="90">
        <v>75423.61</v>
      </c>
      <c r="O262" s="102">
        <v>99.23</v>
      </c>
      <c r="P262" s="90">
        <v>263.37198999999998</v>
      </c>
      <c r="Q262" s="91">
        <f t="shared" si="4"/>
        <v>3.1602985158894936E-3</v>
      </c>
      <c r="R262" s="91">
        <f>P262/'סכום נכסי הקרן'!$C$42</f>
        <v>3.3061294774067119E-4</v>
      </c>
    </row>
    <row r="263" spans="2:18">
      <c r="B263" s="86" t="s">
        <v>3546</v>
      </c>
      <c r="C263" s="88" t="s">
        <v>3124</v>
      </c>
      <c r="D263" s="87" t="s">
        <v>3300</v>
      </c>
      <c r="E263" s="87"/>
      <c r="F263" s="87" t="s">
        <v>918</v>
      </c>
      <c r="G263" s="101">
        <v>43185</v>
      </c>
      <c r="H263" s="87" t="s">
        <v>301</v>
      </c>
      <c r="I263" s="90">
        <v>4.25</v>
      </c>
      <c r="J263" s="88" t="s">
        <v>1042</v>
      </c>
      <c r="K263" s="88" t="s">
        <v>136</v>
      </c>
      <c r="L263" s="89">
        <v>4.2199999999999994E-2</v>
      </c>
      <c r="M263" s="89">
        <v>7.2699999999999987E-2</v>
      </c>
      <c r="N263" s="90">
        <v>97532.291874000002</v>
      </c>
      <c r="O263" s="102">
        <v>88.37</v>
      </c>
      <c r="P263" s="90">
        <v>223.7991092</v>
      </c>
      <c r="Q263" s="91">
        <f t="shared" si="4"/>
        <v>2.6854487930252219E-3</v>
      </c>
      <c r="R263" s="91">
        <f>P263/'סכום נכסי הקרן'!$C$42</f>
        <v>2.8093679663637874E-4</v>
      </c>
    </row>
    <row r="264" spans="2:18">
      <c r="B264" s="86" t="s">
        <v>3547</v>
      </c>
      <c r="C264" s="88" t="s">
        <v>3124</v>
      </c>
      <c r="D264" s="87">
        <v>6812</v>
      </c>
      <c r="E264" s="87"/>
      <c r="F264" s="87" t="s">
        <v>678</v>
      </c>
      <c r="G264" s="101">
        <v>43536</v>
      </c>
      <c r="H264" s="87"/>
      <c r="I264" s="90">
        <v>3</v>
      </c>
      <c r="J264" s="88" t="s">
        <v>1042</v>
      </c>
      <c r="K264" s="88" t="s">
        <v>128</v>
      </c>
      <c r="L264" s="89">
        <v>6.7621000000000001E-2</v>
      </c>
      <c r="M264" s="89">
        <v>7.479999999999723E-2</v>
      </c>
      <c r="N264" s="90">
        <v>82705.958199999994</v>
      </c>
      <c r="O264" s="102">
        <v>99.24</v>
      </c>
      <c r="P264" s="90">
        <v>288.83033692099997</v>
      </c>
      <c r="Q264" s="91">
        <f t="shared" si="4"/>
        <v>3.4657826943377641E-3</v>
      </c>
      <c r="R264" s="91">
        <f>P264/'סכום נכסי הקרן'!$C$42</f>
        <v>3.6257101253015943E-4</v>
      </c>
    </row>
    <row r="265" spans="2:18">
      <c r="B265" s="86" t="s">
        <v>3547</v>
      </c>
      <c r="C265" s="88" t="s">
        <v>3124</v>
      </c>
      <c r="D265" s="87">
        <v>6872</v>
      </c>
      <c r="E265" s="87"/>
      <c r="F265" s="87" t="s">
        <v>678</v>
      </c>
      <c r="G265" s="101">
        <v>43570</v>
      </c>
      <c r="H265" s="87"/>
      <c r="I265" s="90">
        <v>2.9899999999931417</v>
      </c>
      <c r="J265" s="88" t="s">
        <v>1042</v>
      </c>
      <c r="K265" s="88" t="s">
        <v>128</v>
      </c>
      <c r="L265" s="89">
        <v>6.7452999999999999E-2</v>
      </c>
      <c r="M265" s="89">
        <v>7.5299999999862838E-2</v>
      </c>
      <c r="N265" s="90">
        <v>66732.923343000002</v>
      </c>
      <c r="O265" s="102">
        <v>99.34</v>
      </c>
      <c r="P265" s="90">
        <v>233.28326693999998</v>
      </c>
      <c r="Q265" s="91">
        <f t="shared" si="4"/>
        <v>2.7992527310604842E-3</v>
      </c>
      <c r="R265" s="91">
        <f>P265/'סכום נכסי הקרן'!$C$42</f>
        <v>2.9284233506230963E-4</v>
      </c>
    </row>
    <row r="266" spans="2:18">
      <c r="B266" s="86" t="s">
        <v>3547</v>
      </c>
      <c r="C266" s="88" t="s">
        <v>3124</v>
      </c>
      <c r="D266" s="87">
        <v>7258</v>
      </c>
      <c r="E266" s="87"/>
      <c r="F266" s="87" t="s">
        <v>678</v>
      </c>
      <c r="G266" s="101">
        <v>43774</v>
      </c>
      <c r="H266" s="87"/>
      <c r="I266" s="90">
        <v>3.0000000000000004</v>
      </c>
      <c r="J266" s="88" t="s">
        <v>1042</v>
      </c>
      <c r="K266" s="88" t="s">
        <v>128</v>
      </c>
      <c r="L266" s="89">
        <v>6.8148E-2</v>
      </c>
      <c r="M266" s="89">
        <v>7.4000000000074992E-2</v>
      </c>
      <c r="N266" s="90">
        <v>60944.466140000004</v>
      </c>
      <c r="O266" s="102">
        <v>99.49</v>
      </c>
      <c r="P266" s="90">
        <v>213.36981171099998</v>
      </c>
      <c r="Q266" s="91">
        <f t="shared" si="4"/>
        <v>2.5603037714295057E-3</v>
      </c>
      <c r="R266" s="91">
        <f>P266/'סכום נכסי הקרן'!$C$42</f>
        <v>2.6784481678801796E-4</v>
      </c>
    </row>
    <row r="267" spans="2:18">
      <c r="B267" s="86" t="s">
        <v>3548</v>
      </c>
      <c r="C267" s="88" t="s">
        <v>3124</v>
      </c>
      <c r="D267" s="87">
        <v>6861</v>
      </c>
      <c r="E267" s="87"/>
      <c r="F267" s="87" t="s">
        <v>678</v>
      </c>
      <c r="G267" s="101">
        <v>43563</v>
      </c>
      <c r="H267" s="87"/>
      <c r="I267" s="90">
        <v>1.2099999999994842</v>
      </c>
      <c r="J267" s="88" t="s">
        <v>991</v>
      </c>
      <c r="K267" s="88" t="s">
        <v>128</v>
      </c>
      <c r="L267" s="89">
        <v>6.8239999999999995E-2</v>
      </c>
      <c r="M267" s="89">
        <v>7.8899999999979362E-2</v>
      </c>
      <c r="N267" s="90">
        <v>440922.94854299998</v>
      </c>
      <c r="O267" s="102">
        <v>99.97</v>
      </c>
      <c r="P267" s="90">
        <v>1551.1424078800001</v>
      </c>
      <c r="Q267" s="91">
        <f t="shared" si="4"/>
        <v>1.8612734974423135E-2</v>
      </c>
      <c r="R267" s="91">
        <f>P267/'סכום נכסי הקרן'!$C$42</f>
        <v>1.9471613660768155E-3</v>
      </c>
    </row>
    <row r="268" spans="2:18">
      <c r="B268" s="86" t="s">
        <v>3549</v>
      </c>
      <c r="C268" s="88" t="s">
        <v>3124</v>
      </c>
      <c r="D268" s="87">
        <v>6932</v>
      </c>
      <c r="E268" s="87"/>
      <c r="F268" s="87" t="s">
        <v>678</v>
      </c>
      <c r="G268" s="101">
        <v>43098</v>
      </c>
      <c r="H268" s="87"/>
      <c r="I268" s="90">
        <v>2.1900000000010147</v>
      </c>
      <c r="J268" s="88" t="s">
        <v>1042</v>
      </c>
      <c r="K268" s="88" t="s">
        <v>128</v>
      </c>
      <c r="L268" s="89">
        <v>6.8285999999999999E-2</v>
      </c>
      <c r="M268" s="89">
        <v>6.1300000000025084E-2</v>
      </c>
      <c r="N268" s="90">
        <v>145239.815401</v>
      </c>
      <c r="O268" s="102">
        <v>102.18</v>
      </c>
      <c r="P268" s="90">
        <v>522.24084881300007</v>
      </c>
      <c r="Q268" s="91">
        <f t="shared" si="4"/>
        <v>6.2665622849286048E-3</v>
      </c>
      <c r="R268" s="91">
        <f>P268/'סכום נכסי הקרן'!$C$42</f>
        <v>6.5557307918984165E-4</v>
      </c>
    </row>
    <row r="269" spans="2:18">
      <c r="B269" s="86" t="s">
        <v>3549</v>
      </c>
      <c r="C269" s="88" t="s">
        <v>3124</v>
      </c>
      <c r="D269" s="87">
        <v>9335</v>
      </c>
      <c r="E269" s="87"/>
      <c r="F269" s="87" t="s">
        <v>678</v>
      </c>
      <c r="G269" s="101">
        <v>44064</v>
      </c>
      <c r="H269" s="87"/>
      <c r="I269" s="90">
        <v>2.9599999999994417</v>
      </c>
      <c r="J269" s="88" t="s">
        <v>1042</v>
      </c>
      <c r="K269" s="88" t="s">
        <v>128</v>
      </c>
      <c r="L269" s="89">
        <v>7.8285999999999994E-2</v>
      </c>
      <c r="M269" s="89">
        <v>9.4899999999987592E-2</v>
      </c>
      <c r="N269" s="90">
        <v>400129.10965400003</v>
      </c>
      <c r="O269" s="102">
        <v>96.71</v>
      </c>
      <c r="P269" s="90">
        <v>1361.729378281</v>
      </c>
      <c r="Q269" s="91">
        <f t="shared" si="4"/>
        <v>1.6339897546525609E-2</v>
      </c>
      <c r="R269" s="91">
        <f>P269/'סכום נכסי הקרן'!$C$42</f>
        <v>1.7093896878652623E-3</v>
      </c>
    </row>
    <row r="270" spans="2:18">
      <c r="B270" s="86" t="s">
        <v>3549</v>
      </c>
      <c r="C270" s="88" t="s">
        <v>3124</v>
      </c>
      <c r="D270" s="87" t="s">
        <v>3301</v>
      </c>
      <c r="E270" s="87"/>
      <c r="F270" s="87" t="s">
        <v>678</v>
      </c>
      <c r="G270" s="101">
        <v>42817</v>
      </c>
      <c r="H270" s="87"/>
      <c r="I270" s="90">
        <v>2.219999999999426</v>
      </c>
      <c r="J270" s="88" t="s">
        <v>1042</v>
      </c>
      <c r="K270" s="88" t="s">
        <v>128</v>
      </c>
      <c r="L270" s="89">
        <v>5.7820000000000003E-2</v>
      </c>
      <c r="M270" s="89">
        <v>7.8199999999893827E-2</v>
      </c>
      <c r="N270" s="90">
        <v>41139.166492999997</v>
      </c>
      <c r="O270" s="102">
        <v>96.29</v>
      </c>
      <c r="P270" s="90">
        <v>139.397810214</v>
      </c>
      <c r="Q270" s="91">
        <f t="shared" si="4"/>
        <v>1.6726861984736857E-3</v>
      </c>
      <c r="R270" s="91">
        <f>P270/'סכום נכסי הקרן'!$C$42</f>
        <v>1.7498717666766762E-4</v>
      </c>
    </row>
    <row r="271" spans="2:18">
      <c r="B271" s="86" t="s">
        <v>3549</v>
      </c>
      <c r="C271" s="88" t="s">
        <v>3124</v>
      </c>
      <c r="D271" s="87">
        <v>7291</v>
      </c>
      <c r="E271" s="87"/>
      <c r="F271" s="87" t="s">
        <v>678</v>
      </c>
      <c r="G271" s="101">
        <v>43798</v>
      </c>
      <c r="H271" s="87"/>
      <c r="I271" s="90">
        <v>2.1899999999693791</v>
      </c>
      <c r="J271" s="88" t="s">
        <v>1042</v>
      </c>
      <c r="K271" s="88" t="s">
        <v>128</v>
      </c>
      <c r="L271" s="89">
        <v>6.8285999999999999E-2</v>
      </c>
      <c r="M271" s="89">
        <v>6.679999999935464E-2</v>
      </c>
      <c r="N271" s="90">
        <v>8543.5187540000006</v>
      </c>
      <c r="O271" s="102">
        <v>101.02</v>
      </c>
      <c r="P271" s="90">
        <v>30.371300746999999</v>
      </c>
      <c r="Q271" s="91">
        <f t="shared" si="4"/>
        <v>3.644365396501639E-4</v>
      </c>
      <c r="R271" s="91">
        <f>P271/'סכום נכסי הקרן'!$C$42</f>
        <v>3.8125334689858705E-5</v>
      </c>
    </row>
    <row r="272" spans="2:18">
      <c r="B272" s="86" t="s">
        <v>3550</v>
      </c>
      <c r="C272" s="88" t="s">
        <v>3124</v>
      </c>
      <c r="D272" s="87">
        <v>9327</v>
      </c>
      <c r="E272" s="87"/>
      <c r="F272" s="87" t="s">
        <v>678</v>
      </c>
      <c r="G272" s="101">
        <v>44880</v>
      </c>
      <c r="H272" s="87"/>
      <c r="I272" s="90">
        <v>1.5400000000449086</v>
      </c>
      <c r="J272" s="88" t="s">
        <v>978</v>
      </c>
      <c r="K272" s="88" t="s">
        <v>134</v>
      </c>
      <c r="L272" s="89">
        <v>5.2600000000000001E-2</v>
      </c>
      <c r="M272" s="89">
        <v>6.3400000001946039E-2</v>
      </c>
      <c r="N272" s="90">
        <v>39657.695980999997</v>
      </c>
      <c r="O272" s="102">
        <v>99.88</v>
      </c>
      <c r="P272" s="90">
        <v>13.36048841</v>
      </c>
      <c r="Q272" s="91">
        <f t="shared" si="4"/>
        <v>1.6031747223264623E-4</v>
      </c>
      <c r="R272" s="91">
        <f>P272/'סכום נכסי הקרן'!$C$42</f>
        <v>1.6771527057547667E-5</v>
      </c>
    </row>
    <row r="273" spans="2:18">
      <c r="B273" s="86" t="s">
        <v>3550</v>
      </c>
      <c r="C273" s="88" t="s">
        <v>3124</v>
      </c>
      <c r="D273" s="87">
        <v>8763</v>
      </c>
      <c r="E273" s="87"/>
      <c r="F273" s="87" t="s">
        <v>678</v>
      </c>
      <c r="G273" s="101">
        <v>44529</v>
      </c>
      <c r="H273" s="87"/>
      <c r="I273" s="90">
        <v>3.2200000000022055</v>
      </c>
      <c r="J273" s="88" t="s">
        <v>978</v>
      </c>
      <c r="K273" s="88" t="s">
        <v>3065</v>
      </c>
      <c r="L273" s="89">
        <v>6.3299999999999995E-2</v>
      </c>
      <c r="M273" s="89">
        <v>6.8900000000037348E-2</v>
      </c>
      <c r="N273" s="90">
        <v>1446746.062566</v>
      </c>
      <c r="O273" s="102">
        <v>99.98</v>
      </c>
      <c r="P273" s="90">
        <v>516.67432076300008</v>
      </c>
      <c r="Q273" s="91">
        <f t="shared" si="4"/>
        <v>6.1997674434001943E-3</v>
      </c>
      <c r="R273" s="91">
        <f>P273/'סכום נכסי הקרן'!$C$42</f>
        <v>6.4858537238285873E-4</v>
      </c>
    </row>
    <row r="274" spans="2:18">
      <c r="B274" s="86" t="s">
        <v>3551</v>
      </c>
      <c r="C274" s="88" t="s">
        <v>3124</v>
      </c>
      <c r="D274" s="87">
        <v>8160</v>
      </c>
      <c r="E274" s="87"/>
      <c r="F274" s="87" t="s">
        <v>678</v>
      </c>
      <c r="G274" s="101">
        <v>44195</v>
      </c>
      <c r="H274" s="87"/>
      <c r="I274" s="90">
        <v>3.62</v>
      </c>
      <c r="J274" s="88" t="s">
        <v>978</v>
      </c>
      <c r="K274" s="88" t="s">
        <v>130</v>
      </c>
      <c r="L274" s="89">
        <v>3.8179999999999999E-2</v>
      </c>
      <c r="M274" s="89">
        <v>4.7400000000000005E-2</v>
      </c>
      <c r="N274" s="90">
        <v>14406.2</v>
      </c>
      <c r="O274" s="102">
        <v>97.22</v>
      </c>
      <c r="P274" s="90">
        <v>52.563429999999997</v>
      </c>
      <c r="Q274" s="91">
        <f t="shared" si="4"/>
        <v>6.3072815685168832E-4</v>
      </c>
      <c r="R274" s="91">
        <f>P274/'סכום נכסי הקרן'!$C$42</f>
        <v>6.598329053769321E-5</v>
      </c>
    </row>
    <row r="275" spans="2:18">
      <c r="B275" s="86" t="s">
        <v>3551</v>
      </c>
      <c r="C275" s="88" t="s">
        <v>3124</v>
      </c>
      <c r="D275" s="87">
        <v>9302</v>
      </c>
      <c r="E275" s="87"/>
      <c r="F275" s="87" t="s">
        <v>678</v>
      </c>
      <c r="G275" s="101">
        <v>44876</v>
      </c>
      <c r="H275" s="87"/>
      <c r="I275" s="90">
        <v>3.5999999999999996</v>
      </c>
      <c r="J275" s="88" t="s">
        <v>978</v>
      </c>
      <c r="K275" s="88" t="s">
        <v>130</v>
      </c>
      <c r="L275" s="89">
        <v>4.1509999999999998E-2</v>
      </c>
      <c r="M275" s="89">
        <v>5.0999999999999997E-2</v>
      </c>
      <c r="N275" s="90">
        <v>22894.02</v>
      </c>
      <c r="O275" s="102">
        <v>97.21</v>
      </c>
      <c r="P275" s="90">
        <v>83.524070000000009</v>
      </c>
      <c r="Q275" s="91">
        <f t="shared" si="4"/>
        <v>1.0022363975077616E-3</v>
      </c>
      <c r="R275" s="91">
        <f>P275/'סכום נכסי הקרן'!$C$42</f>
        <v>1.0484842746564723E-4</v>
      </c>
    </row>
    <row r="276" spans="2:18">
      <c r="B276" s="86" t="s">
        <v>3551</v>
      </c>
      <c r="C276" s="88" t="s">
        <v>3124</v>
      </c>
      <c r="D276" s="87">
        <v>9332</v>
      </c>
      <c r="E276" s="87"/>
      <c r="F276" s="87" t="s">
        <v>678</v>
      </c>
      <c r="G276" s="101">
        <v>44895</v>
      </c>
      <c r="H276" s="87"/>
      <c r="I276" s="90">
        <v>3.44</v>
      </c>
      <c r="J276" s="88" t="s">
        <v>978</v>
      </c>
      <c r="K276" s="88" t="s">
        <v>130</v>
      </c>
      <c r="L276" s="89">
        <v>6.7803000000000002E-2</v>
      </c>
      <c r="M276" s="89">
        <v>7.9399999999999984E-2</v>
      </c>
      <c r="N276" s="90">
        <v>270.91000000000003</v>
      </c>
      <c r="O276" s="102">
        <v>97.22</v>
      </c>
      <c r="P276" s="90">
        <v>0.98847000000000007</v>
      </c>
      <c r="Q276" s="91">
        <f t="shared" si="4"/>
        <v>1.1861019366566992E-5</v>
      </c>
      <c r="R276" s="91">
        <f>P276/'סכום נכסי הקרן'!$C$42</f>
        <v>1.2408342301442962E-6</v>
      </c>
    </row>
    <row r="277" spans="2:18">
      <c r="B277" s="86" t="s">
        <v>3551</v>
      </c>
      <c r="C277" s="88" t="s">
        <v>3124</v>
      </c>
      <c r="D277" s="87">
        <v>9375</v>
      </c>
      <c r="E277" s="87"/>
      <c r="F277" s="87" t="s">
        <v>678</v>
      </c>
      <c r="G277" s="101">
        <v>44910</v>
      </c>
      <c r="H277" s="87"/>
      <c r="I277" s="90">
        <v>3.5400000000000005</v>
      </c>
      <c r="J277" s="88" t="s">
        <v>978</v>
      </c>
      <c r="K277" s="88" t="s">
        <v>130</v>
      </c>
      <c r="L277" s="89">
        <v>5.0590000000000003E-2</v>
      </c>
      <c r="M277" s="89">
        <v>6.0200000000000004E-2</v>
      </c>
      <c r="N277" s="90">
        <v>17817.939999999999</v>
      </c>
      <c r="O277" s="102">
        <v>97.23</v>
      </c>
      <c r="P277" s="90">
        <v>65.018389999999997</v>
      </c>
      <c r="Q277" s="91">
        <f t="shared" si="4"/>
        <v>7.8017985672099871E-4</v>
      </c>
      <c r="R277" s="91">
        <f>P277/'סכום נכסי הקרן'!$C$42</f>
        <v>8.1618100600798813E-5</v>
      </c>
    </row>
    <row r="278" spans="2:18">
      <c r="B278" s="86" t="s">
        <v>3551</v>
      </c>
      <c r="C278" s="88" t="s">
        <v>3124</v>
      </c>
      <c r="D278" s="87">
        <v>9392</v>
      </c>
      <c r="E278" s="87"/>
      <c r="F278" s="87" t="s">
        <v>678</v>
      </c>
      <c r="G278" s="101">
        <v>44925</v>
      </c>
      <c r="H278" s="87"/>
      <c r="I278" s="90">
        <v>3.5500000000000003</v>
      </c>
      <c r="J278" s="88" t="s">
        <v>978</v>
      </c>
      <c r="K278" s="88" t="s">
        <v>130</v>
      </c>
      <c r="L278" s="89">
        <v>5.0590000000000003E-2</v>
      </c>
      <c r="M278" s="89">
        <v>5.1800000000000006E-2</v>
      </c>
      <c r="N278" s="90">
        <v>4568.22</v>
      </c>
      <c r="O278" s="102">
        <v>100</v>
      </c>
      <c r="P278" s="90">
        <v>17.14453</v>
      </c>
      <c r="Q278" s="91">
        <f t="shared" si="4"/>
        <v>2.0572359541583333E-4</v>
      </c>
      <c r="R278" s="91">
        <f>P278/'סכום נכסי הקרן'!$C$42</f>
        <v>2.1521664475134088E-5</v>
      </c>
    </row>
    <row r="279" spans="2:18">
      <c r="B279" s="86" t="s">
        <v>3551</v>
      </c>
      <c r="C279" s="88" t="s">
        <v>3124</v>
      </c>
      <c r="D279" s="87">
        <v>7384</v>
      </c>
      <c r="E279" s="87"/>
      <c r="F279" s="87" t="s">
        <v>678</v>
      </c>
      <c r="G279" s="101">
        <v>43861</v>
      </c>
      <c r="H279" s="87"/>
      <c r="I279" s="90">
        <v>3.620000000000001</v>
      </c>
      <c r="J279" s="88" t="s">
        <v>978</v>
      </c>
      <c r="K279" s="88" t="s">
        <v>130</v>
      </c>
      <c r="L279" s="89">
        <v>3.8179999999999999E-2</v>
      </c>
      <c r="M279" s="89">
        <v>4.7400000000000005E-2</v>
      </c>
      <c r="N279" s="90">
        <v>929.19</v>
      </c>
      <c r="O279" s="102">
        <v>97.22</v>
      </c>
      <c r="P279" s="90">
        <v>3.3903099999999999</v>
      </c>
      <c r="Q279" s="91">
        <f t="shared" si="4"/>
        <v>4.0681591316545505E-5</v>
      </c>
      <c r="R279" s="91">
        <f>P279/'סכום נכסי הקרן'!$C$42</f>
        <v>4.2558830301380001E-6</v>
      </c>
    </row>
    <row r="280" spans="2:18">
      <c r="B280" s="86" t="s">
        <v>3551</v>
      </c>
      <c r="C280" s="88" t="s">
        <v>3124</v>
      </c>
      <c r="D280" s="87">
        <v>8353</v>
      </c>
      <c r="E280" s="87"/>
      <c r="F280" s="87" t="s">
        <v>678</v>
      </c>
      <c r="G280" s="101">
        <v>44285</v>
      </c>
      <c r="H280" s="87"/>
      <c r="I280" s="90">
        <v>3.62</v>
      </c>
      <c r="J280" s="88" t="s">
        <v>978</v>
      </c>
      <c r="K280" s="88" t="s">
        <v>130</v>
      </c>
      <c r="L280" s="89">
        <v>3.8179999999999999E-2</v>
      </c>
      <c r="M280" s="89">
        <v>4.7399999999999991E-2</v>
      </c>
      <c r="N280" s="90">
        <v>17998.47</v>
      </c>
      <c r="O280" s="102">
        <v>97.22</v>
      </c>
      <c r="P280" s="90">
        <v>65.670439999999999</v>
      </c>
      <c r="Q280" s="91">
        <f t="shared" si="4"/>
        <v>7.8800404731653527E-4</v>
      </c>
      <c r="R280" s="91">
        <f>P280/'סכום נכסי הקרן'!$C$42</f>
        <v>8.2436624136936071E-5</v>
      </c>
    </row>
    <row r="281" spans="2:18">
      <c r="B281" s="86" t="s">
        <v>3551</v>
      </c>
      <c r="C281" s="88" t="s">
        <v>3124</v>
      </c>
      <c r="D281" s="87" t="s">
        <v>3302</v>
      </c>
      <c r="E281" s="87"/>
      <c r="F281" s="87" t="s">
        <v>678</v>
      </c>
      <c r="G281" s="101">
        <v>43937</v>
      </c>
      <c r="H281" s="87"/>
      <c r="I281" s="90">
        <v>3.62</v>
      </c>
      <c r="J281" s="88" t="s">
        <v>978</v>
      </c>
      <c r="K281" s="88" t="s">
        <v>130</v>
      </c>
      <c r="L281" s="89">
        <v>3.8179999999999999E-2</v>
      </c>
      <c r="M281" s="89">
        <v>4.7399999999999991E-2</v>
      </c>
      <c r="N281" s="90">
        <v>3287.02</v>
      </c>
      <c r="O281" s="102">
        <v>97.22</v>
      </c>
      <c r="P281" s="90">
        <v>11.99324</v>
      </c>
      <c r="Q281" s="91">
        <f t="shared" si="4"/>
        <v>1.4391134977074257E-4</v>
      </c>
      <c r="R281" s="91">
        <f>P281/'סכום נכסי הקרן'!$C$42</f>
        <v>1.50552092853964E-5</v>
      </c>
    </row>
    <row r="282" spans="2:18">
      <c r="B282" s="86" t="s">
        <v>3551</v>
      </c>
      <c r="C282" s="88" t="s">
        <v>3124</v>
      </c>
      <c r="D282" s="87">
        <v>8517</v>
      </c>
      <c r="E282" s="87"/>
      <c r="F282" s="87" t="s">
        <v>678</v>
      </c>
      <c r="G282" s="101">
        <v>44383</v>
      </c>
      <c r="H282" s="87"/>
      <c r="I282" s="90">
        <v>3.62</v>
      </c>
      <c r="J282" s="88" t="s">
        <v>978</v>
      </c>
      <c r="K282" s="88" t="s">
        <v>130</v>
      </c>
      <c r="L282" s="89">
        <v>3.8179999999999999E-2</v>
      </c>
      <c r="M282" s="89">
        <v>4.7399999999999991E-2</v>
      </c>
      <c r="N282" s="90">
        <v>23130.48</v>
      </c>
      <c r="O282" s="102">
        <v>97.22</v>
      </c>
      <c r="P282" s="90">
        <v>84.395440000000008</v>
      </c>
      <c r="Q282" s="91">
        <f t="shared" si="4"/>
        <v>1.0126922903982343E-3</v>
      </c>
      <c r="R282" s="91">
        <f>P282/'סכום נכסי הקרן'!$C$42</f>
        <v>1.0594226513712015E-4</v>
      </c>
    </row>
    <row r="283" spans="2:18">
      <c r="B283" s="86" t="s">
        <v>3551</v>
      </c>
      <c r="C283" s="88" t="s">
        <v>3124</v>
      </c>
      <c r="D283" s="87">
        <v>7824</v>
      </c>
      <c r="E283" s="87"/>
      <c r="F283" s="87" t="s">
        <v>678</v>
      </c>
      <c r="G283" s="101">
        <v>44027</v>
      </c>
      <c r="H283" s="87"/>
      <c r="I283" s="90">
        <v>3.62</v>
      </c>
      <c r="J283" s="88" t="s">
        <v>978</v>
      </c>
      <c r="K283" s="88" t="s">
        <v>130</v>
      </c>
      <c r="L283" s="89">
        <v>3.8179999999999999E-2</v>
      </c>
      <c r="M283" s="89">
        <v>4.7400000000000005E-2</v>
      </c>
      <c r="N283" s="90">
        <v>247.9</v>
      </c>
      <c r="O283" s="102">
        <v>97.22</v>
      </c>
      <c r="P283" s="90">
        <v>0.90451000000000004</v>
      </c>
      <c r="Q283" s="91">
        <f t="shared" si="4"/>
        <v>1.0853552082767824E-5</v>
      </c>
      <c r="R283" s="91">
        <f>P283/'סכום נכסי הקרן'!$C$42</f>
        <v>1.1354385762924696E-6</v>
      </c>
    </row>
    <row r="284" spans="2:18">
      <c r="B284" s="86" t="s">
        <v>3551</v>
      </c>
      <c r="C284" s="88" t="s">
        <v>3124</v>
      </c>
      <c r="D284" s="87">
        <v>8578</v>
      </c>
      <c r="E284" s="87"/>
      <c r="F284" s="87" t="s">
        <v>678</v>
      </c>
      <c r="G284" s="101">
        <v>44411</v>
      </c>
      <c r="H284" s="87"/>
      <c r="I284" s="90">
        <v>3.6199999999999997</v>
      </c>
      <c r="J284" s="88" t="s">
        <v>978</v>
      </c>
      <c r="K284" s="88" t="s">
        <v>130</v>
      </c>
      <c r="L284" s="89">
        <v>3.8179999999999999E-2</v>
      </c>
      <c r="M284" s="89">
        <v>4.7399999999999991E-2</v>
      </c>
      <c r="N284" s="90">
        <v>27896.28</v>
      </c>
      <c r="O284" s="102">
        <v>97.22</v>
      </c>
      <c r="P284" s="90">
        <v>101.78425</v>
      </c>
      <c r="Q284" s="91">
        <f t="shared" si="4"/>
        <v>1.2213470924372983E-3</v>
      </c>
      <c r="R284" s="91">
        <f>P284/'סכום נכסי הקרן'!$C$42</f>
        <v>1.2777057623353726E-4</v>
      </c>
    </row>
    <row r="285" spans="2:18">
      <c r="B285" s="86" t="s">
        <v>3551</v>
      </c>
      <c r="C285" s="88" t="s">
        <v>3124</v>
      </c>
      <c r="D285" s="87">
        <v>8016</v>
      </c>
      <c r="E285" s="87"/>
      <c r="F285" s="87" t="s">
        <v>678</v>
      </c>
      <c r="G285" s="101">
        <v>44124</v>
      </c>
      <c r="H285" s="87"/>
      <c r="I285" s="90">
        <v>3.62</v>
      </c>
      <c r="J285" s="88" t="s">
        <v>978</v>
      </c>
      <c r="K285" s="88" t="s">
        <v>130</v>
      </c>
      <c r="L285" s="89">
        <v>3.8179999999999999E-2</v>
      </c>
      <c r="M285" s="89">
        <v>4.7399999999999991E-2</v>
      </c>
      <c r="N285" s="90">
        <v>409.58</v>
      </c>
      <c r="O285" s="102">
        <v>97.22</v>
      </c>
      <c r="P285" s="90">
        <v>1.49444</v>
      </c>
      <c r="Q285" s="91">
        <f t="shared" si="4"/>
        <v>1.7932341681763104E-5</v>
      </c>
      <c r="R285" s="91">
        <f>P285/'סכום נכסי הקרן'!$C$42</f>
        <v>1.8759823837818468E-6</v>
      </c>
    </row>
    <row r="286" spans="2:18">
      <c r="B286" s="86" t="s">
        <v>3551</v>
      </c>
      <c r="C286" s="88" t="s">
        <v>3124</v>
      </c>
      <c r="D286" s="87">
        <v>8701</v>
      </c>
      <c r="E286" s="87"/>
      <c r="F286" s="87" t="s">
        <v>678</v>
      </c>
      <c r="G286" s="101">
        <v>44495</v>
      </c>
      <c r="H286" s="87"/>
      <c r="I286" s="90">
        <v>3.62</v>
      </c>
      <c r="J286" s="88" t="s">
        <v>978</v>
      </c>
      <c r="K286" s="88" t="s">
        <v>130</v>
      </c>
      <c r="L286" s="89">
        <v>3.8179999999999999E-2</v>
      </c>
      <c r="M286" s="89">
        <v>4.7399999999999991E-2</v>
      </c>
      <c r="N286" s="90">
        <v>24041.97</v>
      </c>
      <c r="O286" s="102">
        <v>97.22</v>
      </c>
      <c r="P286" s="90">
        <v>87.721119999999999</v>
      </c>
      <c r="Q286" s="91">
        <f t="shared" si="4"/>
        <v>1.0525983622941991E-3</v>
      </c>
      <c r="R286" s="91">
        <f>P286/'סכום נכסי הקרן'!$C$42</f>
        <v>1.101170176157045E-4</v>
      </c>
    </row>
    <row r="287" spans="2:18">
      <c r="B287" s="86" t="s">
        <v>3551</v>
      </c>
      <c r="C287" s="88" t="s">
        <v>3124</v>
      </c>
      <c r="D287" s="87">
        <v>8127</v>
      </c>
      <c r="E287" s="87"/>
      <c r="F287" s="87" t="s">
        <v>678</v>
      </c>
      <c r="G287" s="101">
        <v>44179</v>
      </c>
      <c r="H287" s="87"/>
      <c r="I287" s="90">
        <v>3.6199999999999997</v>
      </c>
      <c r="J287" s="88" t="s">
        <v>978</v>
      </c>
      <c r="K287" s="88" t="s">
        <v>130</v>
      </c>
      <c r="L287" s="89">
        <v>3.8179999999999999E-2</v>
      </c>
      <c r="M287" s="89">
        <v>4.7400000000000005E-2</v>
      </c>
      <c r="N287" s="90">
        <v>24810.74</v>
      </c>
      <c r="O287" s="102">
        <v>97.22</v>
      </c>
      <c r="P287" s="90">
        <v>90.526110000000003</v>
      </c>
      <c r="Q287" s="91">
        <f t="shared" si="4"/>
        <v>1.0862564811172557E-3</v>
      </c>
      <c r="R287" s="91">
        <f>P287/'סכום נכסי הקרן'!$C$42</f>
        <v>1.1363814380791311E-4</v>
      </c>
    </row>
    <row r="288" spans="2:18">
      <c r="B288" s="86" t="s">
        <v>3551</v>
      </c>
      <c r="C288" s="88" t="s">
        <v>3124</v>
      </c>
      <c r="D288" s="87">
        <v>8793</v>
      </c>
      <c r="E288" s="87"/>
      <c r="F288" s="87" t="s">
        <v>678</v>
      </c>
      <c r="G288" s="101">
        <v>44546</v>
      </c>
      <c r="H288" s="87"/>
      <c r="I288" s="90">
        <v>3.62</v>
      </c>
      <c r="J288" s="88" t="s">
        <v>978</v>
      </c>
      <c r="K288" s="88" t="s">
        <v>130</v>
      </c>
      <c r="L288" s="89">
        <v>3.8179999999999999E-2</v>
      </c>
      <c r="M288" s="89">
        <v>4.7400000000000005E-2</v>
      </c>
      <c r="N288" s="90">
        <v>23342.78</v>
      </c>
      <c r="O288" s="102">
        <v>97.22</v>
      </c>
      <c r="P288" s="90">
        <v>85.170020000000008</v>
      </c>
      <c r="Q288" s="91">
        <f t="shared" si="4"/>
        <v>1.0219867640605159E-3</v>
      </c>
      <c r="R288" s="91">
        <f>P288/'סכום נכסי הקרן'!$C$42</f>
        <v>1.0691460155399185E-4</v>
      </c>
    </row>
    <row r="289" spans="2:18">
      <c r="B289" s="86" t="s">
        <v>3551</v>
      </c>
      <c r="C289" s="88" t="s">
        <v>3124</v>
      </c>
      <c r="D289" s="87">
        <v>8151</v>
      </c>
      <c r="E289" s="87"/>
      <c r="F289" s="87" t="s">
        <v>678</v>
      </c>
      <c r="G289" s="101">
        <v>44187</v>
      </c>
      <c r="H289" s="87"/>
      <c r="I289" s="90">
        <v>3.62</v>
      </c>
      <c r="J289" s="88" t="s">
        <v>978</v>
      </c>
      <c r="K289" s="88" t="s">
        <v>130</v>
      </c>
      <c r="L289" s="89">
        <v>3.8179999999999999E-2</v>
      </c>
      <c r="M289" s="89">
        <v>4.7399999999999991E-2</v>
      </c>
      <c r="N289" s="90">
        <v>331.34</v>
      </c>
      <c r="O289" s="102">
        <v>97.22</v>
      </c>
      <c r="P289" s="90">
        <v>1.20895</v>
      </c>
      <c r="Q289" s="91">
        <f t="shared" si="4"/>
        <v>1.4506640933170622E-5</v>
      </c>
      <c r="R289" s="91">
        <f>P289/'סכום נכסי הקרן'!$C$42</f>
        <v>1.5176045226794409E-6</v>
      </c>
    </row>
    <row r="290" spans="2:18">
      <c r="B290" s="86" t="s">
        <v>3551</v>
      </c>
      <c r="C290" s="88" t="s">
        <v>3124</v>
      </c>
      <c r="D290" s="87">
        <v>9053</v>
      </c>
      <c r="E290" s="87"/>
      <c r="F290" s="87" t="s">
        <v>678</v>
      </c>
      <c r="G290" s="101">
        <v>44686</v>
      </c>
      <c r="H290" s="87"/>
      <c r="I290" s="90">
        <v>3.6199999999999997</v>
      </c>
      <c r="J290" s="88" t="s">
        <v>978</v>
      </c>
      <c r="K290" s="88" t="s">
        <v>130</v>
      </c>
      <c r="L290" s="89">
        <v>3.8179999999999999E-2</v>
      </c>
      <c r="M290" s="89">
        <v>4.7399999999999991E-2</v>
      </c>
      <c r="N290" s="90">
        <v>10223.89</v>
      </c>
      <c r="O290" s="102">
        <v>97.22</v>
      </c>
      <c r="P290" s="90">
        <v>37.303580000000004</v>
      </c>
      <c r="Q290" s="91">
        <f t="shared" si="4"/>
        <v>4.4761953809653419E-4</v>
      </c>
      <c r="R290" s="91">
        <f>P290/'סכום נכסי הקרן'!$C$42</f>
        <v>4.6827479813172047E-5</v>
      </c>
    </row>
    <row r="291" spans="2:18">
      <c r="B291" s="86" t="s">
        <v>3551</v>
      </c>
      <c r="C291" s="88" t="s">
        <v>3124</v>
      </c>
      <c r="D291" s="87">
        <v>9210</v>
      </c>
      <c r="E291" s="87"/>
      <c r="F291" s="87" t="s">
        <v>678</v>
      </c>
      <c r="G291" s="101">
        <v>44803</v>
      </c>
      <c r="H291" s="87"/>
      <c r="I291" s="90">
        <v>3.6199999999999997</v>
      </c>
      <c r="J291" s="88" t="s">
        <v>978</v>
      </c>
      <c r="K291" s="88" t="s">
        <v>130</v>
      </c>
      <c r="L291" s="89">
        <v>3.8179999999999999E-2</v>
      </c>
      <c r="M291" s="89">
        <v>4.7400000000000005E-2</v>
      </c>
      <c r="N291" s="90">
        <v>23597.18</v>
      </c>
      <c r="O291" s="102">
        <v>97.22</v>
      </c>
      <c r="P291" s="90">
        <v>86.098249999999993</v>
      </c>
      <c r="Q291" s="91">
        <f t="shared" si="4"/>
        <v>1.0331249412501406E-3</v>
      </c>
      <c r="R291" s="91">
        <f>P291/'סכום נכסי הקרן'!$C$42</f>
        <v>1.0807981603439775E-4</v>
      </c>
    </row>
    <row r="292" spans="2:18">
      <c r="B292" s="86" t="s">
        <v>3551</v>
      </c>
      <c r="C292" s="88" t="s">
        <v>3124</v>
      </c>
      <c r="D292" s="87">
        <v>8159</v>
      </c>
      <c r="E292" s="87"/>
      <c r="F292" s="87" t="s">
        <v>678</v>
      </c>
      <c r="G292" s="101">
        <v>44195</v>
      </c>
      <c r="H292" s="87"/>
      <c r="I292" s="90">
        <v>3.4400000000000004</v>
      </c>
      <c r="J292" s="88" t="s">
        <v>978</v>
      </c>
      <c r="K292" s="88" t="s">
        <v>131</v>
      </c>
      <c r="L292" s="89">
        <v>6.4985000000000001E-2</v>
      </c>
      <c r="M292" s="89">
        <v>7.1400000000000019E-2</v>
      </c>
      <c r="N292" s="90">
        <v>10696.72</v>
      </c>
      <c r="O292" s="102">
        <v>98.59</v>
      </c>
      <c r="P292" s="90">
        <v>44.689309999999999</v>
      </c>
      <c r="Q292" s="91">
        <f t="shared" si="4"/>
        <v>5.3624366079751116E-4</v>
      </c>
      <c r="R292" s="91">
        <f>P292/'סכום נכסי הקרן'!$C$42</f>
        <v>5.6098845255323678E-5</v>
      </c>
    </row>
    <row r="293" spans="2:18">
      <c r="B293" s="86" t="s">
        <v>3551</v>
      </c>
      <c r="C293" s="88" t="s">
        <v>3124</v>
      </c>
      <c r="D293" s="87">
        <v>7385</v>
      </c>
      <c r="E293" s="87"/>
      <c r="F293" s="87" t="s">
        <v>678</v>
      </c>
      <c r="G293" s="101">
        <v>43861</v>
      </c>
      <c r="H293" s="87"/>
      <c r="I293" s="90">
        <v>3.44</v>
      </c>
      <c r="J293" s="88" t="s">
        <v>978</v>
      </c>
      <c r="K293" s="88" t="s">
        <v>131</v>
      </c>
      <c r="L293" s="89">
        <v>6.4985000000000001E-2</v>
      </c>
      <c r="M293" s="89">
        <v>7.1399999999999991E-2</v>
      </c>
      <c r="N293" s="90">
        <v>3029.39</v>
      </c>
      <c r="O293" s="102">
        <v>98.59</v>
      </c>
      <c r="P293" s="90">
        <v>12.656360000000001</v>
      </c>
      <c r="Q293" s="91">
        <f t="shared" si="4"/>
        <v>1.5186837341572715E-4</v>
      </c>
      <c r="R293" s="91">
        <f>P293/'סכום נכסי הקרן'!$C$42</f>
        <v>1.5887629080325215E-5</v>
      </c>
    </row>
    <row r="294" spans="2:18">
      <c r="B294" s="86" t="s">
        <v>3551</v>
      </c>
      <c r="C294" s="88" t="s">
        <v>3124</v>
      </c>
      <c r="D294" s="87">
        <v>8700</v>
      </c>
      <c r="E294" s="87"/>
      <c r="F294" s="87" t="s">
        <v>678</v>
      </c>
      <c r="G294" s="101">
        <v>44495</v>
      </c>
      <c r="H294" s="87"/>
      <c r="I294" s="90">
        <v>3.4399999999999995</v>
      </c>
      <c r="J294" s="88" t="s">
        <v>978</v>
      </c>
      <c r="K294" s="88" t="s">
        <v>131</v>
      </c>
      <c r="L294" s="89">
        <v>6.4985000000000001E-2</v>
      </c>
      <c r="M294" s="89">
        <v>7.1399999999999991E-2</v>
      </c>
      <c r="N294" s="90">
        <v>2648.3</v>
      </c>
      <c r="O294" s="102">
        <v>98.59</v>
      </c>
      <c r="P294" s="90">
        <v>11.064200000000001</v>
      </c>
      <c r="Q294" s="91">
        <f t="shared" si="4"/>
        <v>1.3276345308969471E-4</v>
      </c>
      <c r="R294" s="91">
        <f>P294/'סכום נכסי הקרן'!$C$42</f>
        <v>1.3888978005566707E-5</v>
      </c>
    </row>
    <row r="295" spans="2:18">
      <c r="B295" s="86" t="s">
        <v>3551</v>
      </c>
      <c r="C295" s="88" t="s">
        <v>3124</v>
      </c>
      <c r="D295" s="87">
        <v>8794</v>
      </c>
      <c r="E295" s="87"/>
      <c r="F295" s="87" t="s">
        <v>678</v>
      </c>
      <c r="G295" s="101">
        <v>44546</v>
      </c>
      <c r="H295" s="87"/>
      <c r="I295" s="90">
        <v>3.44</v>
      </c>
      <c r="J295" s="88" t="s">
        <v>978</v>
      </c>
      <c r="K295" s="88" t="s">
        <v>131</v>
      </c>
      <c r="L295" s="89">
        <v>6.4737000000000003E-2</v>
      </c>
      <c r="M295" s="89">
        <v>7.1199999999999999E-2</v>
      </c>
      <c r="N295" s="90">
        <v>2773.23</v>
      </c>
      <c r="O295" s="102">
        <v>98.59</v>
      </c>
      <c r="P295" s="90">
        <v>11.5861</v>
      </c>
      <c r="Q295" s="91">
        <f t="shared" si="4"/>
        <v>1.39025925402877E-4</v>
      </c>
      <c r="R295" s="91">
        <f>P295/'סכום נכסי הקרן'!$C$42</f>
        <v>1.454412321453846E-5</v>
      </c>
    </row>
    <row r="296" spans="2:18">
      <c r="B296" s="86" t="s">
        <v>3551</v>
      </c>
      <c r="C296" s="88" t="s">
        <v>3124</v>
      </c>
      <c r="D296" s="87">
        <v>7610</v>
      </c>
      <c r="E296" s="87"/>
      <c r="F296" s="87" t="s">
        <v>678</v>
      </c>
      <c r="G296" s="101">
        <v>43937</v>
      </c>
      <c r="H296" s="87"/>
      <c r="I296" s="90">
        <v>3.44</v>
      </c>
      <c r="J296" s="88" t="s">
        <v>978</v>
      </c>
      <c r="K296" s="88" t="s">
        <v>131</v>
      </c>
      <c r="L296" s="89">
        <v>6.4985000000000001E-2</v>
      </c>
      <c r="M296" s="89">
        <v>7.1399999999999991E-2</v>
      </c>
      <c r="N296" s="90">
        <v>4692.03</v>
      </c>
      <c r="O296" s="102">
        <v>98.59</v>
      </c>
      <c r="P296" s="90">
        <v>19.602589999999999</v>
      </c>
      <c r="Q296" s="91">
        <f t="shared" si="4"/>
        <v>2.3521877206680267E-4</v>
      </c>
      <c r="R296" s="91">
        <f>P296/'סכום נכסי הקרן'!$C$42</f>
        <v>2.4607286686985217E-5</v>
      </c>
    </row>
    <row r="297" spans="2:18">
      <c r="B297" s="86" t="s">
        <v>3551</v>
      </c>
      <c r="C297" s="88" t="s">
        <v>3124</v>
      </c>
      <c r="D297" s="87">
        <v>9052</v>
      </c>
      <c r="E297" s="87"/>
      <c r="F297" s="87" t="s">
        <v>678</v>
      </c>
      <c r="G297" s="101">
        <v>44686</v>
      </c>
      <c r="H297" s="87"/>
      <c r="I297" s="90">
        <v>3.44</v>
      </c>
      <c r="J297" s="88" t="s">
        <v>978</v>
      </c>
      <c r="K297" s="88" t="s">
        <v>131</v>
      </c>
      <c r="L297" s="89">
        <v>6.4737000000000003E-2</v>
      </c>
      <c r="M297" s="89">
        <v>7.1300000000000002E-2</v>
      </c>
      <c r="N297" s="90">
        <v>1795.21</v>
      </c>
      <c r="O297" s="102">
        <v>98.55</v>
      </c>
      <c r="P297" s="90">
        <v>7.4970699999999999</v>
      </c>
      <c r="Q297" s="91">
        <f t="shared" si="4"/>
        <v>8.996013279361882E-5</v>
      </c>
      <c r="R297" s="91">
        <f>P297/'סכום נכסי הקרן'!$C$42</f>
        <v>9.4111314271428557E-6</v>
      </c>
    </row>
    <row r="298" spans="2:18">
      <c r="B298" s="86" t="s">
        <v>3551</v>
      </c>
      <c r="C298" s="88" t="s">
        <v>3124</v>
      </c>
      <c r="D298" s="87">
        <v>7828</v>
      </c>
      <c r="E298" s="87"/>
      <c r="F298" s="87" t="s">
        <v>678</v>
      </c>
      <c r="G298" s="101">
        <v>44027</v>
      </c>
      <c r="H298" s="87"/>
      <c r="I298" s="90">
        <v>3.4400000000000004</v>
      </c>
      <c r="J298" s="88" t="s">
        <v>978</v>
      </c>
      <c r="K298" s="88" t="s">
        <v>131</v>
      </c>
      <c r="L298" s="89">
        <v>6.4985000000000001E-2</v>
      </c>
      <c r="M298" s="89">
        <v>7.1400000000000005E-2</v>
      </c>
      <c r="N298" s="90">
        <v>3115.81</v>
      </c>
      <c r="O298" s="102">
        <v>98.59</v>
      </c>
      <c r="P298" s="90">
        <v>13.017389999999999</v>
      </c>
      <c r="Q298" s="91">
        <f t="shared" si="4"/>
        <v>1.5620050673480782E-4</v>
      </c>
      <c r="R298" s="91">
        <f>P298/'סכום נכסי הקרן'!$C$42</f>
        <v>1.6340832902503931E-5</v>
      </c>
    </row>
    <row r="299" spans="2:18">
      <c r="B299" s="86" t="s">
        <v>3551</v>
      </c>
      <c r="C299" s="88" t="s">
        <v>3124</v>
      </c>
      <c r="D299" s="87">
        <v>8015</v>
      </c>
      <c r="E299" s="87"/>
      <c r="F299" s="87" t="s">
        <v>678</v>
      </c>
      <c r="G299" s="101">
        <v>44124</v>
      </c>
      <c r="H299" s="87"/>
      <c r="I299" s="90">
        <v>3.4400000000000004</v>
      </c>
      <c r="J299" s="88" t="s">
        <v>978</v>
      </c>
      <c r="K299" s="88" t="s">
        <v>131</v>
      </c>
      <c r="L299" s="89">
        <v>6.4985000000000001E-2</v>
      </c>
      <c r="M299" s="89">
        <v>7.1400000000000019E-2</v>
      </c>
      <c r="N299" s="90">
        <v>2332.69</v>
      </c>
      <c r="O299" s="102">
        <v>98.59</v>
      </c>
      <c r="P299" s="90">
        <v>9.7456299999999985</v>
      </c>
      <c r="Q299" s="91">
        <f t="shared" si="4"/>
        <v>1.1694144098394109E-4</v>
      </c>
      <c r="R299" s="91">
        <f>P299/'סכום נכסי הקרן'!$C$42</f>
        <v>1.2233766627536653E-5</v>
      </c>
    </row>
    <row r="300" spans="2:18">
      <c r="B300" s="86" t="s">
        <v>3551</v>
      </c>
      <c r="C300" s="88" t="s">
        <v>3124</v>
      </c>
      <c r="D300" s="87">
        <v>8143</v>
      </c>
      <c r="E300" s="87"/>
      <c r="F300" s="87" t="s">
        <v>678</v>
      </c>
      <c r="G300" s="101">
        <v>44187</v>
      </c>
      <c r="H300" s="87"/>
      <c r="I300" s="90">
        <v>3.4399999999999995</v>
      </c>
      <c r="J300" s="88" t="s">
        <v>978</v>
      </c>
      <c r="K300" s="88" t="s">
        <v>131</v>
      </c>
      <c r="L300" s="89">
        <v>6.4985000000000001E-2</v>
      </c>
      <c r="M300" s="89">
        <v>7.1400000000000005E-2</v>
      </c>
      <c r="N300" s="90">
        <v>1127.18</v>
      </c>
      <c r="O300" s="102">
        <v>98.59</v>
      </c>
      <c r="P300" s="90">
        <v>4.7092000000000001</v>
      </c>
      <c r="Q300" s="91">
        <f t="shared" si="4"/>
        <v>5.6507443221379784E-5</v>
      </c>
      <c r="R300" s="91">
        <f>P300/'סכום נכסי הקרן'!$C$42</f>
        <v>5.9114961067058378E-6</v>
      </c>
    </row>
    <row r="301" spans="2:18">
      <c r="B301" s="86" t="s">
        <v>3551</v>
      </c>
      <c r="C301" s="88" t="s">
        <v>3124</v>
      </c>
      <c r="D301" s="87">
        <v>9209</v>
      </c>
      <c r="E301" s="87"/>
      <c r="F301" s="87" t="s">
        <v>678</v>
      </c>
      <c r="G301" s="101">
        <v>44803</v>
      </c>
      <c r="H301" s="87"/>
      <c r="I301" s="90">
        <v>3.4399999999999995</v>
      </c>
      <c r="J301" s="88" t="s">
        <v>978</v>
      </c>
      <c r="K301" s="88" t="s">
        <v>131</v>
      </c>
      <c r="L301" s="89">
        <v>6.4737000000000003E-2</v>
      </c>
      <c r="M301" s="89">
        <v>7.1300000000000002E-2</v>
      </c>
      <c r="N301" s="90">
        <v>1336.47</v>
      </c>
      <c r="O301" s="102">
        <v>98.55</v>
      </c>
      <c r="P301" s="90">
        <v>5.5813000000000006</v>
      </c>
      <c r="Q301" s="91">
        <f t="shared" si="4"/>
        <v>6.6972095653505267E-5</v>
      </c>
      <c r="R301" s="91">
        <f>P301/'סכום נכסי הקרן'!$C$42</f>
        <v>7.006250152968083E-6</v>
      </c>
    </row>
    <row r="302" spans="2:18">
      <c r="B302" s="86" t="s">
        <v>3551</v>
      </c>
      <c r="C302" s="88" t="s">
        <v>3124</v>
      </c>
      <c r="D302" s="87">
        <v>9301</v>
      </c>
      <c r="E302" s="87"/>
      <c r="F302" s="87" t="s">
        <v>678</v>
      </c>
      <c r="G302" s="101">
        <v>44876</v>
      </c>
      <c r="H302" s="87"/>
      <c r="I302" s="90">
        <v>3.4399999999999995</v>
      </c>
      <c r="J302" s="88" t="s">
        <v>978</v>
      </c>
      <c r="K302" s="88" t="s">
        <v>131</v>
      </c>
      <c r="L302" s="89">
        <v>6.4737000000000003E-2</v>
      </c>
      <c r="M302" s="89">
        <v>7.1299999999999988E-2</v>
      </c>
      <c r="N302" s="90">
        <v>166.74</v>
      </c>
      <c r="O302" s="102">
        <v>98.55</v>
      </c>
      <c r="P302" s="90">
        <v>0.69632000000000005</v>
      </c>
      <c r="Q302" s="91">
        <f t="shared" si="4"/>
        <v>8.3554027996074016E-6</v>
      </c>
      <c r="R302" s="91">
        <f>P302/'סכום נכסי הקרן'!$C$42</f>
        <v>8.7409601822420145E-7</v>
      </c>
    </row>
    <row r="303" spans="2:18">
      <c r="B303" s="86" t="s">
        <v>3551</v>
      </c>
      <c r="C303" s="88" t="s">
        <v>3124</v>
      </c>
      <c r="D303" s="87">
        <v>9376</v>
      </c>
      <c r="E303" s="87"/>
      <c r="F303" s="87" t="s">
        <v>678</v>
      </c>
      <c r="G303" s="101">
        <v>44910</v>
      </c>
      <c r="H303" s="87"/>
      <c r="I303" s="90">
        <v>3.4500000000000006</v>
      </c>
      <c r="J303" s="88" t="s">
        <v>978</v>
      </c>
      <c r="K303" s="88" t="s">
        <v>131</v>
      </c>
      <c r="L303" s="89">
        <v>6.3197000000000003E-2</v>
      </c>
      <c r="M303" s="89">
        <v>6.9600000000000009E-2</v>
      </c>
      <c r="N303" s="90">
        <v>289.45999999999998</v>
      </c>
      <c r="O303" s="102">
        <v>98.55</v>
      </c>
      <c r="P303" s="90">
        <v>1.2088099999999999</v>
      </c>
      <c r="Q303" s="91">
        <f t="shared" si="4"/>
        <v>1.4504961021072813E-5</v>
      </c>
      <c r="R303" s="91">
        <f>P303/'סכום נכסי הקרן'!$C$42</f>
        <v>1.5174287795691591E-6</v>
      </c>
    </row>
    <row r="304" spans="2:18">
      <c r="B304" s="86" t="s">
        <v>3551</v>
      </c>
      <c r="C304" s="88" t="s">
        <v>3124</v>
      </c>
      <c r="D304" s="87">
        <v>9393</v>
      </c>
      <c r="E304" s="87"/>
      <c r="F304" s="87" t="s">
        <v>678</v>
      </c>
      <c r="G304" s="101">
        <v>44925</v>
      </c>
      <c r="H304" s="87"/>
      <c r="I304" s="90">
        <v>3.46</v>
      </c>
      <c r="J304" s="88" t="s">
        <v>978</v>
      </c>
      <c r="K304" s="88" t="s">
        <v>131</v>
      </c>
      <c r="L304" s="89">
        <v>6.3067999999999999E-2</v>
      </c>
      <c r="M304" s="89">
        <v>6.5000000000000002E-2</v>
      </c>
      <c r="N304" s="90">
        <v>1089.1300000000001</v>
      </c>
      <c r="O304" s="102">
        <v>100</v>
      </c>
      <c r="P304" s="90">
        <v>4.6153000000000004</v>
      </c>
      <c r="Q304" s="91">
        <f t="shared" si="4"/>
        <v>5.5380702178636316E-5</v>
      </c>
      <c r="R304" s="91">
        <f>P304/'סכום נכסי הקרן'!$C$42</f>
        <v>5.7936226920240079E-6</v>
      </c>
    </row>
    <row r="305" spans="2:18">
      <c r="B305" s="86" t="s">
        <v>3551</v>
      </c>
      <c r="C305" s="88" t="s">
        <v>3124</v>
      </c>
      <c r="D305" s="87">
        <v>7276</v>
      </c>
      <c r="E305" s="87"/>
      <c r="F305" s="87" t="s">
        <v>678</v>
      </c>
      <c r="G305" s="101">
        <v>43788</v>
      </c>
      <c r="H305" s="87"/>
      <c r="I305" s="90">
        <v>3.62</v>
      </c>
      <c r="J305" s="88" t="s">
        <v>978</v>
      </c>
      <c r="K305" s="88" t="s">
        <v>130</v>
      </c>
      <c r="L305" s="89">
        <v>3.8179999999999999E-2</v>
      </c>
      <c r="M305" s="89">
        <v>4.7500000000000001E-2</v>
      </c>
      <c r="N305" s="90">
        <v>40518.519999999997</v>
      </c>
      <c r="O305" s="102">
        <v>97.21</v>
      </c>
      <c r="P305" s="90">
        <v>147.82335999999998</v>
      </c>
      <c r="Q305" s="91">
        <f t="shared" si="4"/>
        <v>1.7737875057320951E-3</v>
      </c>
      <c r="R305" s="91">
        <f>P305/'סכום נכסי הקרן'!$C$42</f>
        <v>1.855638361335631E-4</v>
      </c>
    </row>
    <row r="306" spans="2:18">
      <c r="B306" s="86" t="s">
        <v>3551</v>
      </c>
      <c r="C306" s="88" t="s">
        <v>3124</v>
      </c>
      <c r="D306" s="87">
        <v>7275</v>
      </c>
      <c r="E306" s="87"/>
      <c r="F306" s="87" t="s">
        <v>678</v>
      </c>
      <c r="G306" s="101">
        <v>43788</v>
      </c>
      <c r="H306" s="87"/>
      <c r="I306" s="90">
        <v>3.44</v>
      </c>
      <c r="J306" s="88" t="s">
        <v>978</v>
      </c>
      <c r="K306" s="88" t="s">
        <v>131</v>
      </c>
      <c r="L306" s="89">
        <v>6.4985000000000001E-2</v>
      </c>
      <c r="M306" s="89">
        <v>7.1399999999999991E-2</v>
      </c>
      <c r="N306" s="90">
        <v>38075.15</v>
      </c>
      <c r="O306" s="102">
        <v>98.59</v>
      </c>
      <c r="P306" s="90">
        <v>159.07226</v>
      </c>
      <c r="Q306" s="91">
        <f t="shared" si="4"/>
        <v>1.9087672428536827E-3</v>
      </c>
      <c r="R306" s="91">
        <f>P306/'סכום נכסי הקרן'!$C$42</f>
        <v>1.9968466951390869E-4</v>
      </c>
    </row>
    <row r="307" spans="2:18">
      <c r="B307" s="86" t="s">
        <v>3552</v>
      </c>
      <c r="C307" s="88" t="s">
        <v>3124</v>
      </c>
      <c r="D307" s="87">
        <v>9040</v>
      </c>
      <c r="E307" s="87"/>
      <c r="F307" s="87" t="s">
        <v>678</v>
      </c>
      <c r="G307" s="101">
        <v>44665</v>
      </c>
      <c r="H307" s="87"/>
      <c r="I307" s="90">
        <v>4.6000000000006125</v>
      </c>
      <c r="J307" s="88" t="s">
        <v>978</v>
      </c>
      <c r="K307" s="88" t="s">
        <v>130</v>
      </c>
      <c r="L307" s="89">
        <v>5.2839999999999998E-2</v>
      </c>
      <c r="M307" s="89">
        <v>6.4400000000012655E-2</v>
      </c>
      <c r="N307" s="90">
        <v>262839.8</v>
      </c>
      <c r="O307" s="102">
        <v>99.27</v>
      </c>
      <c r="P307" s="90">
        <v>979.23679560400001</v>
      </c>
      <c r="Q307" s="91">
        <f t="shared" si="4"/>
        <v>1.1750226711092949E-2</v>
      </c>
      <c r="R307" s="91">
        <f>P307/'סכום נכסי הקרן'!$C$42</f>
        <v>1.2292437154412951E-3</v>
      </c>
    </row>
    <row r="308" spans="2:18">
      <c r="B308" s="86" t="s">
        <v>3553</v>
      </c>
      <c r="C308" s="88" t="s">
        <v>3124</v>
      </c>
      <c r="D308" s="87">
        <v>9186</v>
      </c>
      <c r="E308" s="87"/>
      <c r="F308" s="87" t="s">
        <v>678</v>
      </c>
      <c r="G308" s="101">
        <v>44778</v>
      </c>
      <c r="H308" s="87"/>
      <c r="I308" s="90">
        <v>3.8299999999977756</v>
      </c>
      <c r="J308" s="88" t="s">
        <v>596</v>
      </c>
      <c r="K308" s="88" t="s">
        <v>130</v>
      </c>
      <c r="L308" s="89">
        <v>5.842E-2</v>
      </c>
      <c r="M308" s="89">
        <v>6.3999999999956189E-2</v>
      </c>
      <c r="N308" s="90">
        <v>157411.00964900001</v>
      </c>
      <c r="O308" s="102">
        <v>100.44</v>
      </c>
      <c r="P308" s="90">
        <v>593.36287210399996</v>
      </c>
      <c r="Q308" s="91">
        <f t="shared" si="4"/>
        <v>7.1199819088362381E-3</v>
      </c>
      <c r="R308" s="91">
        <f>P308/'סכום נכסי הקרן'!$C$42</f>
        <v>7.4485311906620868E-4</v>
      </c>
    </row>
    <row r="309" spans="2:18">
      <c r="B309" s="86" t="s">
        <v>3553</v>
      </c>
      <c r="C309" s="88" t="s">
        <v>3124</v>
      </c>
      <c r="D309" s="87">
        <v>9187</v>
      </c>
      <c r="E309" s="87"/>
      <c r="F309" s="87" t="s">
        <v>678</v>
      </c>
      <c r="G309" s="101">
        <v>44778</v>
      </c>
      <c r="H309" s="87"/>
      <c r="I309" s="90">
        <v>3.6700000000007407</v>
      </c>
      <c r="J309" s="88" t="s">
        <v>596</v>
      </c>
      <c r="K309" s="88" t="s">
        <v>128</v>
      </c>
      <c r="L309" s="89">
        <v>7.9612000000000002E-2</v>
      </c>
      <c r="M309" s="89">
        <v>9.1800000000013232E-2</v>
      </c>
      <c r="N309" s="90">
        <v>433459.495826</v>
      </c>
      <c r="O309" s="102">
        <v>99.98</v>
      </c>
      <c r="P309" s="90">
        <v>1525.0389187610001</v>
      </c>
      <c r="Q309" s="91">
        <f t="shared" si="4"/>
        <v>1.8299509494666109E-2</v>
      </c>
      <c r="R309" s="91">
        <f>P309/'סכום נכסי הקרן'!$C$42</f>
        <v>1.9143934491698236E-3</v>
      </c>
    </row>
    <row r="310" spans="2:18">
      <c r="B310" s="86" t="s">
        <v>3554</v>
      </c>
      <c r="C310" s="88" t="s">
        <v>3124</v>
      </c>
      <c r="D310" s="87">
        <v>9047</v>
      </c>
      <c r="E310" s="87"/>
      <c r="F310" s="87" t="s">
        <v>678</v>
      </c>
      <c r="G310" s="101">
        <v>44677</v>
      </c>
      <c r="H310" s="87"/>
      <c r="I310" s="90">
        <v>3.3900000000050472</v>
      </c>
      <c r="J310" s="88" t="s">
        <v>978</v>
      </c>
      <c r="K310" s="88" t="s">
        <v>3065</v>
      </c>
      <c r="L310" s="89">
        <v>0.10060000000000001</v>
      </c>
      <c r="M310" s="89">
        <v>0.10830000000023192</v>
      </c>
      <c r="N310" s="90">
        <v>441138.67125999997</v>
      </c>
      <c r="O310" s="102">
        <v>99.33</v>
      </c>
      <c r="P310" s="90">
        <v>156.51898093899999</v>
      </c>
      <c r="Q310" s="91">
        <f t="shared" si="4"/>
        <v>1.8781294972561723E-3</v>
      </c>
      <c r="R310" s="91">
        <f>P310/'סכום נכסי הקרן'!$C$42</f>
        <v>1.9647951805964149E-4</v>
      </c>
    </row>
    <row r="311" spans="2:18">
      <c r="B311" s="86" t="s">
        <v>3554</v>
      </c>
      <c r="C311" s="88" t="s">
        <v>3124</v>
      </c>
      <c r="D311" s="87">
        <v>9048</v>
      </c>
      <c r="E311" s="87"/>
      <c r="F311" s="87" t="s">
        <v>678</v>
      </c>
      <c r="G311" s="101">
        <v>44677</v>
      </c>
      <c r="H311" s="87"/>
      <c r="I311" s="90">
        <v>3.6399999999960881</v>
      </c>
      <c r="J311" s="88" t="s">
        <v>978</v>
      </c>
      <c r="K311" s="88" t="s">
        <v>3065</v>
      </c>
      <c r="L311" s="89">
        <v>6.1399999999999996E-2</v>
      </c>
      <c r="M311" s="89">
        <v>6.6599999999925358E-2</v>
      </c>
      <c r="N311" s="90">
        <v>1416201.664569</v>
      </c>
      <c r="O311" s="102">
        <v>99.05</v>
      </c>
      <c r="P311" s="90">
        <v>501.06150143900004</v>
      </c>
      <c r="Q311" s="91">
        <f t="shared" ref="Q311:Q374" si="5">IFERROR(P311/$P$10,0)</f>
        <v>6.0124234143768794E-3</v>
      </c>
      <c r="R311" s="91">
        <f>P311/'סכום נכסי הקרן'!$C$42</f>
        <v>6.2898647646666744E-4</v>
      </c>
    </row>
    <row r="312" spans="2:18">
      <c r="B312" s="86" t="s">
        <v>3554</v>
      </c>
      <c r="C312" s="88" t="s">
        <v>3124</v>
      </c>
      <c r="D312" s="87">
        <v>9074</v>
      </c>
      <c r="E312" s="87"/>
      <c r="F312" s="87" t="s">
        <v>678</v>
      </c>
      <c r="G312" s="101">
        <v>44684</v>
      </c>
      <c r="H312" s="87"/>
      <c r="I312" s="90">
        <v>3.5600000000473417</v>
      </c>
      <c r="J312" s="88" t="s">
        <v>978</v>
      </c>
      <c r="K312" s="88" t="s">
        <v>3065</v>
      </c>
      <c r="L312" s="89">
        <v>6.6299999999999998E-2</v>
      </c>
      <c r="M312" s="89">
        <v>7.450000000049313E-2</v>
      </c>
      <c r="N312" s="90">
        <v>71641.300008000006</v>
      </c>
      <c r="O312" s="102">
        <v>99.05</v>
      </c>
      <c r="P312" s="90">
        <v>25.347164755000001</v>
      </c>
      <c r="Q312" s="91">
        <f t="shared" si="5"/>
        <v>3.041500622645293E-4</v>
      </c>
      <c r="R312" s="91">
        <f>P312/'סכום נכסי הקרן'!$C$42</f>
        <v>3.1818496934768955E-5</v>
      </c>
    </row>
    <row r="313" spans="2:18">
      <c r="B313" s="86" t="s">
        <v>3554</v>
      </c>
      <c r="C313" s="88" t="s">
        <v>3124</v>
      </c>
      <c r="D313" s="87">
        <v>9220</v>
      </c>
      <c r="E313" s="87"/>
      <c r="F313" s="87" t="s">
        <v>678</v>
      </c>
      <c r="G313" s="101">
        <v>44811</v>
      </c>
      <c r="H313" s="87"/>
      <c r="I313" s="90">
        <v>3.5999999999786718</v>
      </c>
      <c r="J313" s="88" t="s">
        <v>978</v>
      </c>
      <c r="K313" s="88" t="s">
        <v>3065</v>
      </c>
      <c r="L313" s="89">
        <v>6.7099999999999993E-2</v>
      </c>
      <c r="M313" s="89">
        <v>7.1299999999562769E-2</v>
      </c>
      <c r="N313" s="90">
        <v>106015.005479</v>
      </c>
      <c r="O313" s="102">
        <v>99.05</v>
      </c>
      <c r="P313" s="90">
        <v>37.508809928000005</v>
      </c>
      <c r="Q313" s="91">
        <f t="shared" si="5"/>
        <v>4.5008216837424334E-4</v>
      </c>
      <c r="R313" s="91">
        <f>P313/'סכום נכסי הקרן'!$C$42</f>
        <v>4.7085106569383615E-5</v>
      </c>
    </row>
    <row r="314" spans="2:18">
      <c r="B314" s="86" t="s">
        <v>3555</v>
      </c>
      <c r="C314" s="88" t="s">
        <v>3124</v>
      </c>
      <c r="D314" s="87" t="s">
        <v>3303</v>
      </c>
      <c r="E314" s="87"/>
      <c r="F314" s="87" t="s">
        <v>678</v>
      </c>
      <c r="G314" s="101">
        <v>42870</v>
      </c>
      <c r="H314" s="87"/>
      <c r="I314" s="90">
        <v>1.4300000000038491</v>
      </c>
      <c r="J314" s="88" t="s">
        <v>1042</v>
      </c>
      <c r="K314" s="88" t="s">
        <v>128</v>
      </c>
      <c r="L314" s="89">
        <v>7.0885999999999991E-2</v>
      </c>
      <c r="M314" s="89">
        <v>7.9700000000187149E-2</v>
      </c>
      <c r="N314" s="90">
        <v>43104.699863999995</v>
      </c>
      <c r="O314" s="102">
        <v>99.34</v>
      </c>
      <c r="P314" s="90">
        <v>150.68431639400001</v>
      </c>
      <c r="Q314" s="91">
        <f t="shared" si="5"/>
        <v>1.8081171861433752E-3</v>
      </c>
      <c r="R314" s="91">
        <f>P314/'סכום נכסי הקרן'!$C$42</f>
        <v>1.8915521738400616E-4</v>
      </c>
    </row>
    <row r="315" spans="2:18">
      <c r="B315" s="86" t="s">
        <v>3556</v>
      </c>
      <c r="C315" s="88" t="s">
        <v>3124</v>
      </c>
      <c r="D315" s="87">
        <v>8706</v>
      </c>
      <c r="E315" s="87"/>
      <c r="F315" s="87" t="s">
        <v>678</v>
      </c>
      <c r="G315" s="101">
        <v>44498</v>
      </c>
      <c r="H315" s="87"/>
      <c r="I315" s="90">
        <v>3.52</v>
      </c>
      <c r="J315" s="88" t="s">
        <v>1042</v>
      </c>
      <c r="K315" s="88" t="s">
        <v>128</v>
      </c>
      <c r="L315" s="89">
        <v>7.3286000000000004E-2</v>
      </c>
      <c r="M315" s="89">
        <v>8.3299999999999999E-2</v>
      </c>
      <c r="N315" s="90">
        <v>255218.9</v>
      </c>
      <c r="O315" s="102">
        <v>99.87</v>
      </c>
      <c r="P315" s="90">
        <v>896.94775000000004</v>
      </c>
      <c r="Q315" s="91">
        <f t="shared" si="5"/>
        <v>1.0762809830898954E-2</v>
      </c>
      <c r="R315" s="91">
        <f>P315/'סכום נכסי הקרן'!$C$42</f>
        <v>1.1259456238944113E-3</v>
      </c>
    </row>
    <row r="316" spans="2:18">
      <c r="B316" s="86" t="s">
        <v>3557</v>
      </c>
      <c r="C316" s="88" t="s">
        <v>3124</v>
      </c>
      <c r="D316" s="87">
        <v>8702</v>
      </c>
      <c r="E316" s="87"/>
      <c r="F316" s="87" t="s">
        <v>678</v>
      </c>
      <c r="G316" s="101">
        <v>44497</v>
      </c>
      <c r="H316" s="87"/>
      <c r="I316" s="90">
        <v>0.54000000025929407</v>
      </c>
      <c r="J316" s="88" t="s">
        <v>991</v>
      </c>
      <c r="K316" s="88" t="s">
        <v>128</v>
      </c>
      <c r="L316" s="89">
        <v>6.2775999999999998E-2</v>
      </c>
      <c r="M316" s="89">
        <v>6.2599999992545299E-2</v>
      </c>
      <c r="N316" s="90">
        <v>349.09620000000001</v>
      </c>
      <c r="O316" s="102">
        <v>100.46</v>
      </c>
      <c r="P316" s="90">
        <v>1.234120492</v>
      </c>
      <c r="Q316" s="91">
        <f t="shared" si="5"/>
        <v>1.4808671033303169E-5</v>
      </c>
      <c r="R316" s="91">
        <f>P316/'סכום נכסי הקרן'!$C$42</f>
        <v>1.5492012409037401E-6</v>
      </c>
    </row>
    <row r="317" spans="2:18">
      <c r="B317" s="86" t="s">
        <v>3557</v>
      </c>
      <c r="C317" s="88" t="s">
        <v>3124</v>
      </c>
      <c r="D317" s="87">
        <v>9118</v>
      </c>
      <c r="E317" s="87"/>
      <c r="F317" s="87" t="s">
        <v>678</v>
      </c>
      <c r="G317" s="101">
        <v>44733</v>
      </c>
      <c r="H317" s="87"/>
      <c r="I317" s="90">
        <v>0.5400000001342975</v>
      </c>
      <c r="J317" s="88" t="s">
        <v>991</v>
      </c>
      <c r="K317" s="88" t="s">
        <v>128</v>
      </c>
      <c r="L317" s="89">
        <v>6.2775999999999998E-2</v>
      </c>
      <c r="M317" s="89">
        <v>6.2600000005168424E-2</v>
      </c>
      <c r="N317" s="90">
        <v>1390.1541830000001</v>
      </c>
      <c r="O317" s="102">
        <v>100.46</v>
      </c>
      <c r="P317" s="90">
        <v>4.9144555710000004</v>
      </c>
      <c r="Q317" s="91">
        <f t="shared" si="5"/>
        <v>5.8970381198988383E-5</v>
      </c>
      <c r="R317" s="91">
        <f>P317/'סכום נכסי הקרן'!$C$42</f>
        <v>6.1691550527786716E-6</v>
      </c>
    </row>
    <row r="318" spans="2:18">
      <c r="B318" s="86" t="s">
        <v>3557</v>
      </c>
      <c r="C318" s="88" t="s">
        <v>3124</v>
      </c>
      <c r="D318" s="87">
        <v>9233</v>
      </c>
      <c r="E318" s="87"/>
      <c r="F318" s="87" t="s">
        <v>678</v>
      </c>
      <c r="G318" s="101">
        <v>44819</v>
      </c>
      <c r="H318" s="87"/>
      <c r="I318" s="90">
        <v>0.53999999927434095</v>
      </c>
      <c r="J318" s="88" t="s">
        <v>991</v>
      </c>
      <c r="K318" s="88" t="s">
        <v>128</v>
      </c>
      <c r="L318" s="89">
        <v>6.2775999999999998E-2</v>
      </c>
      <c r="M318" s="89">
        <v>6.2599999965790354E-2</v>
      </c>
      <c r="N318" s="90">
        <v>272.86819000000003</v>
      </c>
      <c r="O318" s="102">
        <v>100.46</v>
      </c>
      <c r="P318" s="90">
        <v>0.96464025500000006</v>
      </c>
      <c r="Q318" s="91">
        <f t="shared" si="5"/>
        <v>1.1575077388615862E-5</v>
      </c>
      <c r="R318" s="91">
        <f>P318/'סכום נכסי הקרן'!$C$42</f>
        <v>1.2109205622620036E-6</v>
      </c>
    </row>
    <row r="319" spans="2:18">
      <c r="B319" s="86" t="s">
        <v>3557</v>
      </c>
      <c r="C319" s="88" t="s">
        <v>3124</v>
      </c>
      <c r="D319" s="87">
        <v>9276</v>
      </c>
      <c r="E319" s="87"/>
      <c r="F319" s="87" t="s">
        <v>678</v>
      </c>
      <c r="G319" s="101">
        <v>44854</v>
      </c>
      <c r="H319" s="87"/>
      <c r="I319" s="90">
        <v>0.54000000120977842</v>
      </c>
      <c r="J319" s="88" t="s">
        <v>991</v>
      </c>
      <c r="K319" s="88" t="s">
        <v>128</v>
      </c>
      <c r="L319" s="89">
        <v>6.2775999999999998E-2</v>
      </c>
      <c r="M319" s="89">
        <v>6.2600000057032423E-2</v>
      </c>
      <c r="N319" s="90">
        <v>65.469609000000005</v>
      </c>
      <c r="O319" s="102">
        <v>100.46</v>
      </c>
      <c r="P319" s="90">
        <v>0.23144731800000001</v>
      </c>
      <c r="Q319" s="91">
        <f t="shared" si="5"/>
        <v>2.7772224965228981E-6</v>
      </c>
      <c r="R319" s="91">
        <f>P319/'סכום נכסי הקרן'!$C$42</f>
        <v>2.9053765379778054E-7</v>
      </c>
    </row>
    <row r="320" spans="2:18">
      <c r="B320" s="86" t="s">
        <v>3557</v>
      </c>
      <c r="C320" s="88" t="s">
        <v>3124</v>
      </c>
      <c r="D320" s="87">
        <v>8060</v>
      </c>
      <c r="E320" s="87"/>
      <c r="F320" s="87" t="s">
        <v>678</v>
      </c>
      <c r="G320" s="101">
        <v>44150</v>
      </c>
      <c r="H320" s="87"/>
      <c r="I320" s="90">
        <v>0.53999999999984305</v>
      </c>
      <c r="J320" s="88" t="s">
        <v>991</v>
      </c>
      <c r="K320" s="88" t="s">
        <v>128</v>
      </c>
      <c r="L320" s="89">
        <v>6.2775999999999998E-2</v>
      </c>
      <c r="M320" s="89">
        <v>6.2600000000012451E-2</v>
      </c>
      <c r="N320" s="90">
        <v>468351.23246999999</v>
      </c>
      <c r="O320" s="102">
        <v>100.46</v>
      </c>
      <c r="P320" s="90">
        <v>1655.7094047189998</v>
      </c>
      <c r="Q320" s="91">
        <f t="shared" si="5"/>
        <v>1.9867473281717365E-2</v>
      </c>
      <c r="R320" s="91">
        <f>P320/'סכום נכסי הקרן'!$C$42</f>
        <v>2.0784251464861566E-3</v>
      </c>
    </row>
    <row r="321" spans="2:18">
      <c r="B321" s="86" t="s">
        <v>3557</v>
      </c>
      <c r="C321" s="88" t="s">
        <v>3124</v>
      </c>
      <c r="D321" s="87">
        <v>8119</v>
      </c>
      <c r="E321" s="87"/>
      <c r="F321" s="87" t="s">
        <v>678</v>
      </c>
      <c r="G321" s="101">
        <v>44169</v>
      </c>
      <c r="H321" s="87"/>
      <c r="I321" s="90">
        <v>0.54000000003566417</v>
      </c>
      <c r="J321" s="88" t="s">
        <v>991</v>
      </c>
      <c r="K321" s="88" t="s">
        <v>128</v>
      </c>
      <c r="L321" s="89">
        <v>6.2775999999999998E-2</v>
      </c>
      <c r="M321" s="89">
        <v>6.2599999994038993E-2</v>
      </c>
      <c r="N321" s="90">
        <v>1110.4093680000001</v>
      </c>
      <c r="O321" s="102">
        <v>100.46</v>
      </c>
      <c r="P321" s="90">
        <v>3.9255051589999996</v>
      </c>
      <c r="Q321" s="91">
        <f t="shared" si="5"/>
        <v>4.7103597190059014E-5</v>
      </c>
      <c r="R321" s="91">
        <f>P321/'סכום נכסי הקרן'!$C$42</f>
        <v>4.9277177576408264E-6</v>
      </c>
    </row>
    <row r="322" spans="2:18">
      <c r="B322" s="86" t="s">
        <v>3557</v>
      </c>
      <c r="C322" s="88" t="s">
        <v>3124</v>
      </c>
      <c r="D322" s="87">
        <v>8418</v>
      </c>
      <c r="E322" s="87"/>
      <c r="F322" s="87" t="s">
        <v>678</v>
      </c>
      <c r="G322" s="101">
        <v>44326</v>
      </c>
      <c r="H322" s="87"/>
      <c r="I322" s="90">
        <v>0.53999999956657929</v>
      </c>
      <c r="J322" s="88" t="s">
        <v>991</v>
      </c>
      <c r="K322" s="88" t="s">
        <v>128</v>
      </c>
      <c r="L322" s="89">
        <v>6.2775999999999998E-2</v>
      </c>
      <c r="M322" s="89">
        <v>6.260000001396579E-2</v>
      </c>
      <c r="N322" s="90">
        <v>234.95265499999996</v>
      </c>
      <c r="O322" s="102">
        <v>100.46</v>
      </c>
      <c r="P322" s="90">
        <v>0.83060173399999992</v>
      </c>
      <c r="Q322" s="91">
        <f t="shared" si="5"/>
        <v>9.9666992957582159E-6</v>
      </c>
      <c r="R322" s="91">
        <f>P322/'סכום נכסי הקרן'!$C$42</f>
        <v>1.0426609438469629E-6</v>
      </c>
    </row>
    <row r="323" spans="2:18">
      <c r="B323" s="86" t="s">
        <v>3558</v>
      </c>
      <c r="C323" s="88" t="s">
        <v>3124</v>
      </c>
      <c r="D323" s="87">
        <v>8718</v>
      </c>
      <c r="E323" s="87"/>
      <c r="F323" s="87" t="s">
        <v>678</v>
      </c>
      <c r="G323" s="101">
        <v>44508</v>
      </c>
      <c r="H323" s="87"/>
      <c r="I323" s="90">
        <v>3.6100000000013956</v>
      </c>
      <c r="J323" s="88" t="s">
        <v>1042</v>
      </c>
      <c r="K323" s="88" t="s">
        <v>128</v>
      </c>
      <c r="L323" s="89">
        <v>7.3773999999999992E-2</v>
      </c>
      <c r="M323" s="89">
        <v>7.7300000000022143E-2</v>
      </c>
      <c r="N323" s="90">
        <v>404165.89398199995</v>
      </c>
      <c r="O323" s="102">
        <v>99.8</v>
      </c>
      <c r="P323" s="90">
        <v>1419.4152067819996</v>
      </c>
      <c r="Q323" s="91">
        <f t="shared" si="5"/>
        <v>1.7032091269174571E-2</v>
      </c>
      <c r="R323" s="91">
        <f>P323/'סכום נכסי הקרן'!$C$42</f>
        <v>1.7818031658648715E-3</v>
      </c>
    </row>
    <row r="324" spans="2:18">
      <c r="B324" s="86" t="s">
        <v>3574</v>
      </c>
      <c r="C324" s="88" t="s">
        <v>3124</v>
      </c>
      <c r="D324" s="87">
        <v>9382</v>
      </c>
      <c r="E324" s="87"/>
      <c r="F324" s="87" t="s">
        <v>678</v>
      </c>
      <c r="G324" s="101">
        <v>44341</v>
      </c>
      <c r="H324" s="87"/>
      <c r="I324" s="90">
        <v>1.1799999999990047</v>
      </c>
      <c r="J324" s="88" t="s">
        <v>978</v>
      </c>
      <c r="K324" s="88" t="s">
        <v>128</v>
      </c>
      <c r="L324" s="89">
        <v>6.8678000000000003E-2</v>
      </c>
      <c r="M324" s="89">
        <v>7.5399999999950992E-2</v>
      </c>
      <c r="N324" s="90">
        <v>148691.62115799999</v>
      </c>
      <c r="O324" s="102">
        <v>99.83</v>
      </c>
      <c r="P324" s="90">
        <v>522.356288264</v>
      </c>
      <c r="Q324" s="91">
        <f t="shared" si="5"/>
        <v>6.2679474858593123E-3</v>
      </c>
      <c r="R324" s="91">
        <f>P324/'סכום נכסי הקרן'!$C$42</f>
        <v>6.5571799124818412E-4</v>
      </c>
    </row>
    <row r="325" spans="2:18">
      <c r="B325" s="86" t="s">
        <v>3559</v>
      </c>
      <c r="C325" s="88" t="s">
        <v>3124</v>
      </c>
      <c r="D325" s="87">
        <v>8806</v>
      </c>
      <c r="E325" s="87"/>
      <c r="F325" s="87" t="s">
        <v>678</v>
      </c>
      <c r="G325" s="101">
        <v>44137</v>
      </c>
      <c r="H325" s="87"/>
      <c r="I325" s="90">
        <v>0.69999999999984186</v>
      </c>
      <c r="J325" s="88" t="s">
        <v>991</v>
      </c>
      <c r="K325" s="88" t="s">
        <v>128</v>
      </c>
      <c r="L325" s="89">
        <v>6.2385000000000003E-2</v>
      </c>
      <c r="M325" s="89">
        <v>7.0800000000009897E-2</v>
      </c>
      <c r="N325" s="90">
        <v>537560.14310600003</v>
      </c>
      <c r="O325" s="102">
        <v>100.32</v>
      </c>
      <c r="P325" s="90">
        <v>1897.727547039</v>
      </c>
      <c r="Q325" s="91">
        <f t="shared" si="5"/>
        <v>2.2771539032947131E-2</v>
      </c>
      <c r="R325" s="91">
        <f>P325/'סכום נכסי הקרן'!$C$42</f>
        <v>2.3822324398856429E-3</v>
      </c>
    </row>
    <row r="326" spans="2:18">
      <c r="B326" s="86" t="s">
        <v>3559</v>
      </c>
      <c r="C326" s="88" t="s">
        <v>3124</v>
      </c>
      <c r="D326" s="87">
        <v>9044</v>
      </c>
      <c r="E326" s="87"/>
      <c r="F326" s="87" t="s">
        <v>678</v>
      </c>
      <c r="G326" s="101">
        <v>44679</v>
      </c>
      <c r="H326" s="87"/>
      <c r="I326" s="90">
        <v>0.69999999998776152</v>
      </c>
      <c r="J326" s="88" t="s">
        <v>991</v>
      </c>
      <c r="K326" s="88" t="s">
        <v>128</v>
      </c>
      <c r="L326" s="89">
        <v>6.2385000000000003E-2</v>
      </c>
      <c r="M326" s="89">
        <v>7.0800000001052521E-2</v>
      </c>
      <c r="N326" s="90">
        <v>4629.0636960000002</v>
      </c>
      <c r="O326" s="102">
        <v>100.32</v>
      </c>
      <c r="P326" s="90">
        <v>16.341802566000002</v>
      </c>
      <c r="Q326" s="91">
        <f t="shared" si="5"/>
        <v>1.9609137021856017E-4</v>
      </c>
      <c r="R326" s="91">
        <f>P326/'סכום נכסי הקרן'!$C$42</f>
        <v>2.0513994361136601E-5</v>
      </c>
    </row>
    <row r="327" spans="2:18">
      <c r="B327" s="86" t="s">
        <v>3559</v>
      </c>
      <c r="C327" s="88" t="s">
        <v>3124</v>
      </c>
      <c r="D327" s="87">
        <v>9224</v>
      </c>
      <c r="E327" s="87"/>
      <c r="F327" s="87" t="s">
        <v>678</v>
      </c>
      <c r="G327" s="101">
        <v>44810</v>
      </c>
      <c r="H327" s="87"/>
      <c r="I327" s="90">
        <v>0.70000000002028961</v>
      </c>
      <c r="J327" s="88" t="s">
        <v>991</v>
      </c>
      <c r="K327" s="88" t="s">
        <v>128</v>
      </c>
      <c r="L327" s="89">
        <v>6.2385000000000003E-2</v>
      </c>
      <c r="M327" s="89">
        <v>7.0800000001027999E-2</v>
      </c>
      <c r="N327" s="90">
        <v>8376.6454969999995</v>
      </c>
      <c r="O327" s="102">
        <v>100.32</v>
      </c>
      <c r="P327" s="90">
        <v>29.571743861999998</v>
      </c>
      <c r="Q327" s="91">
        <f t="shared" si="5"/>
        <v>3.5484235905018923E-4</v>
      </c>
      <c r="R327" s="91">
        <f>P327/'סכום נכסי הקרן'!$C$42</f>
        <v>3.712164459116522E-5</v>
      </c>
    </row>
    <row r="328" spans="2:18">
      <c r="B328" s="86" t="s">
        <v>3560</v>
      </c>
      <c r="C328" s="88" t="s">
        <v>3124</v>
      </c>
      <c r="D328" s="87" t="s">
        <v>3304</v>
      </c>
      <c r="E328" s="87"/>
      <c r="F328" s="87" t="s">
        <v>678</v>
      </c>
      <c r="G328" s="101">
        <v>42921</v>
      </c>
      <c r="H328" s="87"/>
      <c r="I328" s="90">
        <v>1.4100000000015316</v>
      </c>
      <c r="J328" s="88" t="s">
        <v>1042</v>
      </c>
      <c r="K328" s="88" t="s">
        <v>128</v>
      </c>
      <c r="L328" s="89">
        <v>7.2993000000000002E-2</v>
      </c>
      <c r="M328" s="89">
        <v>8.4900000000118686E-2</v>
      </c>
      <c r="N328" s="90">
        <v>60013.117332000009</v>
      </c>
      <c r="O328" s="102">
        <v>98.94</v>
      </c>
      <c r="P328" s="90">
        <v>208.94758984800001</v>
      </c>
      <c r="Q328" s="91">
        <f t="shared" si="5"/>
        <v>2.5072398856663576E-3</v>
      </c>
      <c r="R328" s="91">
        <f>P328/'סכום נכסי הקרן'!$C$42</f>
        <v>2.6229356661259243E-4</v>
      </c>
    </row>
    <row r="329" spans="2:18">
      <c r="B329" s="86" t="s">
        <v>3560</v>
      </c>
      <c r="C329" s="88" t="s">
        <v>3124</v>
      </c>
      <c r="D329" s="87">
        <v>6497</v>
      </c>
      <c r="E329" s="87"/>
      <c r="F329" s="87" t="s">
        <v>678</v>
      </c>
      <c r="G329" s="101">
        <v>43342</v>
      </c>
      <c r="H329" s="87"/>
      <c r="I329" s="90">
        <v>2.4299999999926878</v>
      </c>
      <c r="J329" s="88" t="s">
        <v>1042</v>
      </c>
      <c r="K329" s="88" t="s">
        <v>128</v>
      </c>
      <c r="L329" s="89">
        <v>7.2993000000000002E-2</v>
      </c>
      <c r="M329" s="89">
        <v>8.1399999999389794E-2</v>
      </c>
      <c r="N329" s="90">
        <v>11390.650669000001</v>
      </c>
      <c r="O329" s="102">
        <v>98.94</v>
      </c>
      <c r="P329" s="90">
        <v>39.658813103</v>
      </c>
      <c r="Q329" s="91">
        <f t="shared" si="5"/>
        <v>4.7588085654571584E-4</v>
      </c>
      <c r="R329" s="91">
        <f>P329/'סכום נכסי הקרן'!$C$42</f>
        <v>4.9784022605741738E-5</v>
      </c>
    </row>
    <row r="330" spans="2:18">
      <c r="B330" s="86" t="s">
        <v>3561</v>
      </c>
      <c r="C330" s="88" t="s">
        <v>3124</v>
      </c>
      <c r="D330" s="87">
        <v>8791</v>
      </c>
      <c r="E330" s="87"/>
      <c r="F330" s="87" t="s">
        <v>678</v>
      </c>
      <c r="G330" s="101">
        <v>43866</v>
      </c>
      <c r="H330" s="87"/>
      <c r="I330" s="90">
        <v>1.7400000000008091</v>
      </c>
      <c r="J330" s="88" t="s">
        <v>991</v>
      </c>
      <c r="K330" s="88" t="s">
        <v>128</v>
      </c>
      <c r="L330" s="89">
        <v>6.5016999999999991E-2</v>
      </c>
      <c r="M330" s="89">
        <v>8.0700000000021671E-2</v>
      </c>
      <c r="N330" s="90">
        <v>441988.12065799994</v>
      </c>
      <c r="O330" s="102">
        <v>98.55</v>
      </c>
      <c r="P330" s="90">
        <v>1532.8034955239998</v>
      </c>
      <c r="Q330" s="91">
        <f t="shared" si="5"/>
        <v>1.8392679540655502E-2</v>
      </c>
      <c r="R330" s="91">
        <f>P330/'סכום נכסי הקרן'!$C$42</f>
        <v>1.9241403839580448E-3</v>
      </c>
    </row>
    <row r="331" spans="2:18">
      <c r="B331" s="86" t="s">
        <v>3561</v>
      </c>
      <c r="C331" s="88" t="s">
        <v>3124</v>
      </c>
      <c r="D331" s="87">
        <v>8933</v>
      </c>
      <c r="E331" s="87"/>
      <c r="F331" s="87" t="s">
        <v>678</v>
      </c>
      <c r="G331" s="101">
        <v>44601</v>
      </c>
      <c r="H331" s="87"/>
      <c r="I331" s="90">
        <v>1.7400000002041403</v>
      </c>
      <c r="J331" s="88" t="s">
        <v>991</v>
      </c>
      <c r="K331" s="88" t="s">
        <v>128</v>
      </c>
      <c r="L331" s="89">
        <v>6.5016999999999991E-2</v>
      </c>
      <c r="M331" s="89">
        <v>8.0700000011227721E-2</v>
      </c>
      <c r="N331" s="90">
        <v>706.26105600000005</v>
      </c>
      <c r="O331" s="102">
        <v>98.55</v>
      </c>
      <c r="P331" s="90">
        <v>2.449295175</v>
      </c>
      <c r="Q331" s="91">
        <f t="shared" si="5"/>
        <v>2.9390004254164608E-5</v>
      </c>
      <c r="R331" s="91">
        <f>P331/'סכום נכסי הקרן'!$C$42</f>
        <v>3.0746196575184522E-6</v>
      </c>
    </row>
    <row r="332" spans="2:18">
      <c r="B332" s="86" t="s">
        <v>3561</v>
      </c>
      <c r="C332" s="88" t="s">
        <v>3124</v>
      </c>
      <c r="D332" s="87">
        <v>8952</v>
      </c>
      <c r="E332" s="87"/>
      <c r="F332" s="87" t="s">
        <v>678</v>
      </c>
      <c r="G332" s="101">
        <v>44620</v>
      </c>
      <c r="H332" s="87"/>
      <c r="I332" s="90">
        <v>1.739999999959678</v>
      </c>
      <c r="J332" s="88" t="s">
        <v>991</v>
      </c>
      <c r="K332" s="88" t="s">
        <v>128</v>
      </c>
      <c r="L332" s="89">
        <v>6.5016999999999991E-2</v>
      </c>
      <c r="M332" s="89">
        <v>8.0699999998062294E-2</v>
      </c>
      <c r="N332" s="90">
        <v>5148.9106179999999</v>
      </c>
      <c r="O332" s="102">
        <v>98.55</v>
      </c>
      <c r="P332" s="90">
        <v>17.856290277999999</v>
      </c>
      <c r="Q332" s="91">
        <f t="shared" si="5"/>
        <v>2.1426427185691006E-4</v>
      </c>
      <c r="R332" s="91">
        <f>P332/'סכום נכסי הקרן'!$C$42</f>
        <v>2.2415142796782108E-5</v>
      </c>
    </row>
    <row r="333" spans="2:18">
      <c r="B333" s="86" t="s">
        <v>3561</v>
      </c>
      <c r="C333" s="88" t="s">
        <v>3124</v>
      </c>
      <c r="D333" s="87">
        <v>9060</v>
      </c>
      <c r="E333" s="87"/>
      <c r="F333" s="87" t="s">
        <v>678</v>
      </c>
      <c r="G333" s="101">
        <v>44690</v>
      </c>
      <c r="H333" s="87"/>
      <c r="I333" s="90">
        <v>1.7400000003628135</v>
      </c>
      <c r="J333" s="88" t="s">
        <v>991</v>
      </c>
      <c r="K333" s="88" t="s">
        <v>128</v>
      </c>
      <c r="L333" s="89">
        <v>6.5016999999999991E-2</v>
      </c>
      <c r="M333" s="89">
        <v>8.0700000006000375E-2</v>
      </c>
      <c r="N333" s="90">
        <v>619.91933800000004</v>
      </c>
      <c r="O333" s="102">
        <v>98.55</v>
      </c>
      <c r="P333" s="90">
        <v>2.149864553</v>
      </c>
      <c r="Q333" s="91">
        <f t="shared" si="5"/>
        <v>2.5797024794509582E-5</v>
      </c>
      <c r="R333" s="91">
        <f>P333/'סכום נכסי הקרן'!$C$42</f>
        <v>2.6987420230621732E-6</v>
      </c>
    </row>
    <row r="334" spans="2:18">
      <c r="B334" s="86" t="s">
        <v>3561</v>
      </c>
      <c r="C334" s="88" t="s">
        <v>3124</v>
      </c>
      <c r="D334" s="87">
        <v>9076</v>
      </c>
      <c r="E334" s="87"/>
      <c r="F334" s="87" t="s">
        <v>678</v>
      </c>
      <c r="G334" s="101">
        <v>44700</v>
      </c>
      <c r="H334" s="87"/>
      <c r="I334" s="90">
        <v>1.7400000000582543</v>
      </c>
      <c r="J334" s="88" t="s">
        <v>991</v>
      </c>
      <c r="K334" s="88" t="s">
        <v>128</v>
      </c>
      <c r="L334" s="89">
        <v>6.5016999999999991E-2</v>
      </c>
      <c r="M334" s="89">
        <v>8.0700000003204E-2</v>
      </c>
      <c r="N334" s="90">
        <v>1880.9521549999999</v>
      </c>
      <c r="O334" s="102">
        <v>98.55</v>
      </c>
      <c r="P334" s="90">
        <v>6.523093813</v>
      </c>
      <c r="Q334" s="91">
        <f t="shared" si="5"/>
        <v>7.827303008278079E-5</v>
      </c>
      <c r="R334" s="91">
        <f>P334/'סכום נכסי הקרן'!$C$42</f>
        <v>8.1884913954018611E-6</v>
      </c>
    </row>
    <row r="335" spans="2:18">
      <c r="B335" s="86" t="s">
        <v>3561</v>
      </c>
      <c r="C335" s="88" t="s">
        <v>3124</v>
      </c>
      <c r="D335" s="87">
        <v>9109</v>
      </c>
      <c r="E335" s="87"/>
      <c r="F335" s="87" t="s">
        <v>678</v>
      </c>
      <c r="G335" s="101">
        <v>44721</v>
      </c>
      <c r="H335" s="87"/>
      <c r="I335" s="90">
        <v>1.7400000000650582</v>
      </c>
      <c r="J335" s="88" t="s">
        <v>991</v>
      </c>
      <c r="K335" s="88" t="s">
        <v>128</v>
      </c>
      <c r="L335" s="89">
        <v>6.5016999999999991E-2</v>
      </c>
      <c r="M335" s="89">
        <v>8.0700000003578201E-2</v>
      </c>
      <c r="N335" s="90">
        <v>709.15686700000003</v>
      </c>
      <c r="O335" s="102">
        <v>98.55</v>
      </c>
      <c r="P335" s="90">
        <v>2.459337916</v>
      </c>
      <c r="Q335" s="91">
        <f t="shared" si="5"/>
        <v>2.9510510840600629E-5</v>
      </c>
      <c r="R335" s="91">
        <f>P335/'סכום נכסי הקרן'!$C$42</f>
        <v>3.0872263899405523E-6</v>
      </c>
    </row>
    <row r="336" spans="2:18">
      <c r="B336" s="86" t="s">
        <v>3561</v>
      </c>
      <c r="C336" s="88" t="s">
        <v>3124</v>
      </c>
      <c r="D336" s="87">
        <v>9142</v>
      </c>
      <c r="E336" s="87"/>
      <c r="F336" s="87" t="s">
        <v>678</v>
      </c>
      <c r="G336" s="101">
        <v>44750</v>
      </c>
      <c r="H336" s="87"/>
      <c r="I336" s="90">
        <v>1.7399999994788464</v>
      </c>
      <c r="J336" s="88" t="s">
        <v>991</v>
      </c>
      <c r="K336" s="88" t="s">
        <v>128</v>
      </c>
      <c r="L336" s="89">
        <v>6.5016999999999991E-2</v>
      </c>
      <c r="M336" s="89">
        <v>8.0699999955701915E-2</v>
      </c>
      <c r="N336" s="90">
        <v>276.64840400000003</v>
      </c>
      <c r="O336" s="102">
        <v>98.55</v>
      </c>
      <c r="P336" s="90">
        <v>0.95940937500000001</v>
      </c>
      <c r="Q336" s="91">
        <f t="shared" si="5"/>
        <v>1.1512310112943169E-5</v>
      </c>
      <c r="R336" s="91">
        <f>P336/'סכום נכסי הקרן'!$C$42</f>
        <v>1.2043541971140706E-6</v>
      </c>
    </row>
    <row r="337" spans="2:18">
      <c r="B337" s="86" t="s">
        <v>3561</v>
      </c>
      <c r="C337" s="88" t="s">
        <v>3124</v>
      </c>
      <c r="D337" s="87">
        <v>9147</v>
      </c>
      <c r="E337" s="87"/>
      <c r="F337" s="87" t="s">
        <v>678</v>
      </c>
      <c r="G337" s="101">
        <v>44757</v>
      </c>
      <c r="H337" s="87"/>
      <c r="I337" s="90">
        <v>1.7399999999456246</v>
      </c>
      <c r="J337" s="88" t="s">
        <v>991</v>
      </c>
      <c r="K337" s="88" t="s">
        <v>128</v>
      </c>
      <c r="L337" s="89">
        <v>6.5016999999999991E-2</v>
      </c>
      <c r="M337" s="89">
        <v>8.0699999998368716E-2</v>
      </c>
      <c r="N337" s="90">
        <v>1060.6014359999999</v>
      </c>
      <c r="O337" s="102">
        <v>98.55</v>
      </c>
      <c r="P337" s="90">
        <v>3.6781385800000002</v>
      </c>
      <c r="Q337" s="91">
        <f t="shared" si="5"/>
        <v>4.41353535568072E-5</v>
      </c>
      <c r="R337" s="91">
        <f>P337/'סכום נכסי הקרן'!$C$42</f>
        <v>4.6171965292607108E-6</v>
      </c>
    </row>
    <row r="338" spans="2:18">
      <c r="B338" s="86" t="s">
        <v>3561</v>
      </c>
      <c r="C338" s="88" t="s">
        <v>3124</v>
      </c>
      <c r="D338" s="87">
        <v>9190</v>
      </c>
      <c r="E338" s="87"/>
      <c r="F338" s="87" t="s">
        <v>678</v>
      </c>
      <c r="G338" s="101">
        <v>44782</v>
      </c>
      <c r="H338" s="87"/>
      <c r="I338" s="90">
        <v>1.7400000005209098</v>
      </c>
      <c r="J338" s="88" t="s">
        <v>991</v>
      </c>
      <c r="K338" s="88" t="s">
        <v>128</v>
      </c>
      <c r="L338" s="89">
        <v>6.5016999999999991E-2</v>
      </c>
      <c r="M338" s="89">
        <v>8.0700000015361512E-2</v>
      </c>
      <c r="N338" s="90">
        <v>542.48494600000004</v>
      </c>
      <c r="O338" s="102">
        <v>98.55</v>
      </c>
      <c r="P338" s="90">
        <v>1.881324073</v>
      </c>
      <c r="Q338" s="91">
        <f t="shared" si="5"/>
        <v>2.2574707643774413E-5</v>
      </c>
      <c r="R338" s="91">
        <f>P338/'סכום נכסי הקרן'!$C$42</f>
        <v>2.3616410288353584E-6</v>
      </c>
    </row>
    <row r="339" spans="2:18">
      <c r="B339" s="86" t="s">
        <v>3561</v>
      </c>
      <c r="C339" s="88" t="s">
        <v>3124</v>
      </c>
      <c r="D339" s="87">
        <v>9206</v>
      </c>
      <c r="E339" s="87"/>
      <c r="F339" s="87" t="s">
        <v>678</v>
      </c>
      <c r="G339" s="101">
        <v>44796</v>
      </c>
      <c r="H339" s="87"/>
      <c r="I339" s="90">
        <v>1.7400000002691922</v>
      </c>
      <c r="J339" s="88" t="s">
        <v>991</v>
      </c>
      <c r="K339" s="88" t="s">
        <v>128</v>
      </c>
      <c r="L339" s="89">
        <v>6.5016999999999991E-2</v>
      </c>
      <c r="M339" s="89">
        <v>8.0700000004991279E-2</v>
      </c>
      <c r="N339" s="90">
        <v>1028.332173</v>
      </c>
      <c r="O339" s="102">
        <v>98.55</v>
      </c>
      <c r="P339" s="90">
        <v>3.5662296459999991</v>
      </c>
      <c r="Q339" s="91">
        <f t="shared" si="5"/>
        <v>4.279251661338365E-5</v>
      </c>
      <c r="R339" s="91">
        <f>P339/'סכום נכסי הקרן'!$C$42</f>
        <v>4.4767163569073166E-6</v>
      </c>
    </row>
    <row r="340" spans="2:18">
      <c r="B340" s="86" t="s">
        <v>3561</v>
      </c>
      <c r="C340" s="88" t="s">
        <v>3124</v>
      </c>
      <c r="D340" s="87">
        <v>9269</v>
      </c>
      <c r="E340" s="87"/>
      <c r="F340" s="87" t="s">
        <v>678</v>
      </c>
      <c r="G340" s="101">
        <v>44845</v>
      </c>
      <c r="H340" s="87"/>
      <c r="I340" s="90">
        <v>1.7400000001208802</v>
      </c>
      <c r="J340" s="88" t="s">
        <v>991</v>
      </c>
      <c r="K340" s="88" t="s">
        <v>128</v>
      </c>
      <c r="L340" s="89">
        <v>6.5016999999999991E-2</v>
      </c>
      <c r="M340" s="89">
        <v>8.0700000004870751E-2</v>
      </c>
      <c r="N340" s="90">
        <v>1622.103157</v>
      </c>
      <c r="O340" s="102">
        <v>98.55</v>
      </c>
      <c r="P340" s="90">
        <v>5.6254124179999998</v>
      </c>
      <c r="Q340" s="91">
        <f t="shared" si="5"/>
        <v>6.7501416972517579E-5</v>
      </c>
      <c r="R340" s="91">
        <f>P340/'סכום נכסי הקרן'!$C$42</f>
        <v>7.0616248211207153E-6</v>
      </c>
    </row>
    <row r="341" spans="2:18">
      <c r="B341" s="86" t="s">
        <v>3561</v>
      </c>
      <c r="C341" s="88" t="s">
        <v>3124</v>
      </c>
      <c r="D341" s="87">
        <v>9270</v>
      </c>
      <c r="E341" s="87"/>
      <c r="F341" s="87" t="s">
        <v>678</v>
      </c>
      <c r="G341" s="101">
        <v>44845</v>
      </c>
      <c r="H341" s="87"/>
      <c r="I341" s="90">
        <v>1.7399999997209543</v>
      </c>
      <c r="J341" s="88" t="s">
        <v>991</v>
      </c>
      <c r="K341" s="88" t="s">
        <v>128</v>
      </c>
      <c r="L341" s="89">
        <v>6.5016999999999991E-2</v>
      </c>
      <c r="M341" s="89">
        <v>8.0699999967212152E-2</v>
      </c>
      <c r="N341" s="90">
        <v>165.33659</v>
      </c>
      <c r="O341" s="102">
        <v>98.55</v>
      </c>
      <c r="P341" s="90">
        <v>0.57338318399999999</v>
      </c>
      <c r="Q341" s="91">
        <f t="shared" si="5"/>
        <v>6.880238196291081E-6</v>
      </c>
      <c r="R341" s="91">
        <f>P341/'סכום נכסי הקרן'!$C$42</f>
        <v>7.1977245813866418E-7</v>
      </c>
    </row>
    <row r="342" spans="2:18">
      <c r="B342" s="86" t="s">
        <v>3561</v>
      </c>
      <c r="C342" s="88" t="s">
        <v>3124</v>
      </c>
      <c r="D342" s="87">
        <v>9286</v>
      </c>
      <c r="E342" s="87"/>
      <c r="F342" s="87" t="s">
        <v>678</v>
      </c>
      <c r="G342" s="101">
        <v>44865</v>
      </c>
      <c r="H342" s="87"/>
      <c r="I342" s="90">
        <v>1.7399999997539217</v>
      </c>
      <c r="J342" s="88" t="s">
        <v>991</v>
      </c>
      <c r="K342" s="88" t="s">
        <v>128</v>
      </c>
      <c r="L342" s="89">
        <v>6.5016999999999991E-2</v>
      </c>
      <c r="M342" s="89">
        <v>8.069999998133906E-2</v>
      </c>
      <c r="N342" s="90">
        <v>562.460508</v>
      </c>
      <c r="O342" s="102">
        <v>98.55</v>
      </c>
      <c r="P342" s="90">
        <v>1.950598552</v>
      </c>
      <c r="Q342" s="91">
        <f t="shared" si="5"/>
        <v>2.3405957896212864E-5</v>
      </c>
      <c r="R342" s="91">
        <f>P342/'סכום נכסי הקרן'!$C$42</f>
        <v>2.4486018317111283E-6</v>
      </c>
    </row>
    <row r="343" spans="2:18">
      <c r="B343" s="86" t="s">
        <v>3561</v>
      </c>
      <c r="C343" s="88" t="s">
        <v>3124</v>
      </c>
      <c r="D343" s="87">
        <v>9297</v>
      </c>
      <c r="E343" s="87"/>
      <c r="F343" s="87" t="s">
        <v>678</v>
      </c>
      <c r="G343" s="101">
        <v>44874</v>
      </c>
      <c r="H343" s="87"/>
      <c r="I343" s="90">
        <v>1.7400000005409872</v>
      </c>
      <c r="J343" s="88" t="s">
        <v>991</v>
      </c>
      <c r="K343" s="88" t="s">
        <v>128</v>
      </c>
      <c r="L343" s="89">
        <v>6.5016999999999991E-2</v>
      </c>
      <c r="M343" s="89">
        <v>8.0700000023463753E-2</v>
      </c>
      <c r="N343" s="90">
        <v>458.39061400000008</v>
      </c>
      <c r="O343" s="102">
        <v>98.55</v>
      </c>
      <c r="P343" s="90">
        <v>1.5896868609999999</v>
      </c>
      <c r="Q343" s="91">
        <f t="shared" si="5"/>
        <v>1.9075244210849178E-5</v>
      </c>
      <c r="R343" s="91">
        <f>P343/'סכום נכסי הקרן'!$C$42</f>
        <v>1.9955465237583716E-6</v>
      </c>
    </row>
    <row r="344" spans="2:18">
      <c r="B344" s="86" t="s">
        <v>3561</v>
      </c>
      <c r="C344" s="88" t="s">
        <v>3124</v>
      </c>
      <c r="D344" s="87">
        <v>9380</v>
      </c>
      <c r="E344" s="87"/>
      <c r="F344" s="87" t="s">
        <v>678</v>
      </c>
      <c r="G344" s="101">
        <v>44915</v>
      </c>
      <c r="H344" s="87"/>
      <c r="I344" s="90">
        <v>1.7400000002172</v>
      </c>
      <c r="J344" s="88" t="s">
        <v>991</v>
      </c>
      <c r="K344" s="88" t="s">
        <v>128</v>
      </c>
      <c r="L344" s="89">
        <v>6.5926999999999999E-2</v>
      </c>
      <c r="M344" s="89">
        <v>8.060000000338427E-2</v>
      </c>
      <c r="N344" s="90">
        <v>1143.818409</v>
      </c>
      <c r="O344" s="102">
        <v>98.37</v>
      </c>
      <c r="P344" s="90">
        <v>3.9594876110000001</v>
      </c>
      <c r="Q344" s="91">
        <f t="shared" si="5"/>
        <v>4.7511365277401513E-5</v>
      </c>
      <c r="R344" s="91">
        <f>P344/'סכום נכסי הקרן'!$C$42</f>
        <v>4.9703761991371148E-6</v>
      </c>
    </row>
    <row r="345" spans="2:18">
      <c r="B345" s="86" t="s">
        <v>3562</v>
      </c>
      <c r="C345" s="88" t="s">
        <v>3124</v>
      </c>
      <c r="D345" s="87">
        <v>8061</v>
      </c>
      <c r="E345" s="87"/>
      <c r="F345" s="87" t="s">
        <v>678</v>
      </c>
      <c r="G345" s="101">
        <v>44136</v>
      </c>
      <c r="H345" s="87"/>
      <c r="I345" s="90">
        <v>0.15999999999981196</v>
      </c>
      <c r="J345" s="88" t="s">
        <v>991</v>
      </c>
      <c r="K345" s="88" t="s">
        <v>128</v>
      </c>
      <c r="L345" s="89">
        <v>6.096E-2</v>
      </c>
      <c r="M345" s="89">
        <v>8.5200000000015041E-2</v>
      </c>
      <c r="N345" s="90">
        <v>301593.02801000001</v>
      </c>
      <c r="O345" s="102">
        <v>100.22</v>
      </c>
      <c r="P345" s="90">
        <v>1063.641304495</v>
      </c>
      <c r="Q345" s="91">
        <f t="shared" si="5"/>
        <v>1.2763027822489073E-2</v>
      </c>
      <c r="R345" s="91">
        <f>P345/'סכום נכסי הקרן'!$C$42</f>
        <v>1.3351973648292092E-3</v>
      </c>
    </row>
    <row r="346" spans="2:18">
      <c r="B346" s="86" t="s">
        <v>3562</v>
      </c>
      <c r="C346" s="88" t="s">
        <v>3124</v>
      </c>
      <c r="D346" s="87">
        <v>9119</v>
      </c>
      <c r="E346" s="87"/>
      <c r="F346" s="87" t="s">
        <v>678</v>
      </c>
      <c r="G346" s="101">
        <v>44734</v>
      </c>
      <c r="H346" s="87"/>
      <c r="I346" s="90">
        <v>0.16000000005527065</v>
      </c>
      <c r="J346" s="88" t="s">
        <v>991</v>
      </c>
      <c r="K346" s="88" t="s">
        <v>128</v>
      </c>
      <c r="L346" s="89">
        <v>6.0953999999999994E-2</v>
      </c>
      <c r="M346" s="89">
        <v>8.519999998913011E-2</v>
      </c>
      <c r="N346" s="90">
        <v>615.62027799999998</v>
      </c>
      <c r="O346" s="102">
        <v>100.22</v>
      </c>
      <c r="P346" s="90">
        <v>2.1711339179999998</v>
      </c>
      <c r="Q346" s="91">
        <f t="shared" si="5"/>
        <v>2.6052243820053686E-5</v>
      </c>
      <c r="R346" s="91">
        <f>P346/'סכום נכסי הקרן'!$C$42</f>
        <v>2.7254416256251572E-6</v>
      </c>
    </row>
    <row r="347" spans="2:18">
      <c r="B347" s="86" t="s">
        <v>3562</v>
      </c>
      <c r="C347" s="88" t="s">
        <v>3124</v>
      </c>
      <c r="D347" s="87">
        <v>8073</v>
      </c>
      <c r="E347" s="87"/>
      <c r="F347" s="87" t="s">
        <v>678</v>
      </c>
      <c r="G347" s="101">
        <v>44153</v>
      </c>
      <c r="H347" s="87"/>
      <c r="I347" s="90">
        <v>0.16000000012548499</v>
      </c>
      <c r="J347" s="88" t="s">
        <v>991</v>
      </c>
      <c r="K347" s="88" t="s">
        <v>128</v>
      </c>
      <c r="L347" s="89">
        <v>6.0953999999999994E-2</v>
      </c>
      <c r="M347" s="89">
        <v>8.5200000005888135E-2</v>
      </c>
      <c r="N347" s="90">
        <v>1175.000041</v>
      </c>
      <c r="O347" s="102">
        <v>100.22</v>
      </c>
      <c r="P347" s="90">
        <v>4.1439218780000004</v>
      </c>
      <c r="Q347" s="91">
        <f t="shared" si="5"/>
        <v>4.9724460680140682E-5</v>
      </c>
      <c r="R347" s="91">
        <f>P347/'סכום נכסי הקרן'!$C$42</f>
        <v>5.2018979971736489E-6</v>
      </c>
    </row>
    <row r="348" spans="2:18">
      <c r="B348" s="86" t="s">
        <v>3562</v>
      </c>
      <c r="C348" s="88" t="s">
        <v>3124</v>
      </c>
      <c r="D348" s="87">
        <v>8531</v>
      </c>
      <c r="E348" s="87"/>
      <c r="F348" s="87" t="s">
        <v>678</v>
      </c>
      <c r="G348" s="101">
        <v>44392</v>
      </c>
      <c r="H348" s="87"/>
      <c r="I348" s="90">
        <v>0.15999999998057565</v>
      </c>
      <c r="J348" s="88" t="s">
        <v>991</v>
      </c>
      <c r="K348" s="88" t="s">
        <v>128</v>
      </c>
      <c r="L348" s="89">
        <v>6.0953999999999994E-2</v>
      </c>
      <c r="M348" s="89">
        <v>8.5199999999368697E-2</v>
      </c>
      <c r="N348" s="90">
        <v>2335.6087090000001</v>
      </c>
      <c r="O348" s="102">
        <v>100.22</v>
      </c>
      <c r="P348" s="90">
        <v>8.2370890760000002</v>
      </c>
      <c r="Q348" s="91">
        <f t="shared" si="5"/>
        <v>9.8839897067764737E-5</v>
      </c>
      <c r="R348" s="91">
        <f>P348/'סכום נכסי הקרן'!$C$42</f>
        <v>1.0340083242029048E-5</v>
      </c>
    </row>
    <row r="349" spans="2:18">
      <c r="B349" s="86" t="s">
        <v>3562</v>
      </c>
      <c r="C349" s="88" t="s">
        <v>3124</v>
      </c>
      <c r="D349" s="87">
        <v>9005</v>
      </c>
      <c r="E349" s="87"/>
      <c r="F349" s="87" t="s">
        <v>678</v>
      </c>
      <c r="G349" s="101">
        <v>44649</v>
      </c>
      <c r="H349" s="87"/>
      <c r="I349" s="90">
        <v>0.15999999998544795</v>
      </c>
      <c r="J349" s="88" t="s">
        <v>991</v>
      </c>
      <c r="K349" s="88" t="s">
        <v>128</v>
      </c>
      <c r="L349" s="89">
        <v>6.0953999999999994E-2</v>
      </c>
      <c r="M349" s="89">
        <v>8.520000000225561E-2</v>
      </c>
      <c r="N349" s="90">
        <v>1558.800399</v>
      </c>
      <c r="O349" s="102">
        <v>100.22</v>
      </c>
      <c r="P349" s="90">
        <v>5.4974867629999986</v>
      </c>
      <c r="Q349" s="91">
        <f t="shared" si="5"/>
        <v>6.5966389433557584E-5</v>
      </c>
      <c r="R349" s="91">
        <f>P349/'סכום נכסי הקרן'!$C$42</f>
        <v>6.9010387318740707E-6</v>
      </c>
    </row>
    <row r="350" spans="2:18">
      <c r="B350" s="86" t="s">
        <v>3562</v>
      </c>
      <c r="C350" s="88" t="s">
        <v>3124</v>
      </c>
      <c r="D350" s="87">
        <v>9075</v>
      </c>
      <c r="E350" s="87"/>
      <c r="F350" s="87" t="s">
        <v>678</v>
      </c>
      <c r="G350" s="101">
        <v>44699</v>
      </c>
      <c r="H350" s="87"/>
      <c r="I350" s="90">
        <v>0.15999999997379649</v>
      </c>
      <c r="J350" s="88" t="s">
        <v>991</v>
      </c>
      <c r="K350" s="88" t="s">
        <v>128</v>
      </c>
      <c r="L350" s="89">
        <v>6.0953999999999994E-2</v>
      </c>
      <c r="M350" s="89">
        <v>8.5200000002969747E-2</v>
      </c>
      <c r="N350" s="90">
        <v>1298.517662</v>
      </c>
      <c r="O350" s="102">
        <v>100.22</v>
      </c>
      <c r="P350" s="90">
        <v>4.5795365819999994</v>
      </c>
      <c r="Q350" s="91">
        <f t="shared" si="5"/>
        <v>5.495156361751393E-5</v>
      </c>
      <c r="R350" s="91">
        <f>P350/'סכום נכסי הקרן'!$C$42</f>
        <v>5.748728589783818E-6</v>
      </c>
    </row>
    <row r="351" spans="2:18">
      <c r="B351" s="86" t="s">
        <v>3563</v>
      </c>
      <c r="C351" s="88" t="s">
        <v>3124</v>
      </c>
      <c r="D351" s="87">
        <v>6588</v>
      </c>
      <c r="E351" s="87"/>
      <c r="F351" s="87" t="s">
        <v>678</v>
      </c>
      <c r="G351" s="101">
        <v>43397</v>
      </c>
      <c r="H351" s="87"/>
      <c r="I351" s="90">
        <v>0.50999999999999024</v>
      </c>
      <c r="J351" s="88" t="s">
        <v>991</v>
      </c>
      <c r="K351" s="88" t="s">
        <v>128</v>
      </c>
      <c r="L351" s="89">
        <v>6.037E-2</v>
      </c>
      <c r="M351" s="89">
        <v>6.6800000000012932E-2</v>
      </c>
      <c r="N351" s="90">
        <v>289123.78000000003</v>
      </c>
      <c r="O351" s="102">
        <v>100.26</v>
      </c>
      <c r="P351" s="90">
        <v>1020.0718626510001</v>
      </c>
      <c r="Q351" s="91">
        <f t="shared" si="5"/>
        <v>1.22402218764288E-2</v>
      </c>
      <c r="R351" s="91">
        <f>P351/'סכום נכסי הקרן'!$C$42</f>
        <v>1.2805042989513207E-3</v>
      </c>
    </row>
    <row r="352" spans="2:18">
      <c r="B352" s="86" t="s">
        <v>3575</v>
      </c>
      <c r="C352" s="88" t="s">
        <v>3124</v>
      </c>
      <c r="D352" s="87" t="s">
        <v>3305</v>
      </c>
      <c r="E352" s="87"/>
      <c r="F352" s="87" t="s">
        <v>678</v>
      </c>
      <c r="G352" s="101">
        <v>44144</v>
      </c>
      <c r="H352" s="87"/>
      <c r="I352" s="90">
        <v>0.50999999999988832</v>
      </c>
      <c r="J352" s="88" t="s">
        <v>991</v>
      </c>
      <c r="K352" s="88" t="s">
        <v>128</v>
      </c>
      <c r="L352" s="89">
        <v>7.3783000000000001E-2</v>
      </c>
      <c r="M352" s="89">
        <v>7.419999999999298E-2</v>
      </c>
      <c r="N352" s="90">
        <v>353545.05022100004</v>
      </c>
      <c r="O352" s="102">
        <v>100.73</v>
      </c>
      <c r="P352" s="90">
        <v>1253.207129914</v>
      </c>
      <c r="Q352" s="91">
        <f t="shared" si="5"/>
        <v>1.5037698704290257E-2</v>
      </c>
      <c r="R352" s="91">
        <f>P352/'סכום נכסי הקרן'!$C$42</f>
        <v>1.5731608488453682E-3</v>
      </c>
    </row>
    <row r="353" spans="2:18">
      <c r="B353" s="86" t="s">
        <v>3564</v>
      </c>
      <c r="C353" s="88" t="s">
        <v>3124</v>
      </c>
      <c r="D353" s="87">
        <v>6826</v>
      </c>
      <c r="E353" s="87"/>
      <c r="F353" s="87" t="s">
        <v>678</v>
      </c>
      <c r="G353" s="101">
        <v>43550</v>
      </c>
      <c r="H353" s="87"/>
      <c r="I353" s="90">
        <v>2.5200000000014873</v>
      </c>
      <c r="J353" s="88" t="s">
        <v>1042</v>
      </c>
      <c r="K353" s="88" t="s">
        <v>128</v>
      </c>
      <c r="L353" s="89">
        <v>7.4768000000000001E-2</v>
      </c>
      <c r="M353" s="89">
        <v>7.6500000000065072E-2</v>
      </c>
      <c r="N353" s="90">
        <v>152050.98752299999</v>
      </c>
      <c r="O353" s="102">
        <v>100.52</v>
      </c>
      <c r="P353" s="90">
        <v>537.84976381000001</v>
      </c>
      <c r="Q353" s="91">
        <f t="shared" si="5"/>
        <v>6.4538594644793388E-3</v>
      </c>
      <c r="R353" s="91">
        <f>P353/'סכום נכסי הקרן'!$C$42</f>
        <v>6.7516707397338607E-4</v>
      </c>
    </row>
    <row r="354" spans="2:18">
      <c r="B354" s="86" t="s">
        <v>3565</v>
      </c>
      <c r="C354" s="88" t="s">
        <v>3124</v>
      </c>
      <c r="D354" s="87">
        <v>8705</v>
      </c>
      <c r="E354" s="87"/>
      <c r="F354" s="87" t="s">
        <v>678</v>
      </c>
      <c r="G354" s="101">
        <v>43707</v>
      </c>
      <c r="H354" s="87"/>
      <c r="I354" s="90">
        <v>8.1999999999982496</v>
      </c>
      <c r="J354" s="88" t="s">
        <v>1042</v>
      </c>
      <c r="K354" s="88" t="s">
        <v>131</v>
      </c>
      <c r="L354" s="89">
        <v>5.3793000000000001E-2</v>
      </c>
      <c r="M354" s="89">
        <v>5.9099999999986969E-2</v>
      </c>
      <c r="N354" s="90">
        <v>252751.49804100004</v>
      </c>
      <c r="O354" s="102">
        <v>96.02</v>
      </c>
      <c r="P354" s="90">
        <v>1028.4315394739999</v>
      </c>
      <c r="Q354" s="91">
        <f t="shared" si="5"/>
        <v>1.234053274949105E-2</v>
      </c>
      <c r="R354" s="91">
        <f>P354/'סכום נכסי הקרן'!$C$42</f>
        <v>1.2909982675643511E-3</v>
      </c>
    </row>
    <row r="355" spans="2:18">
      <c r="B355" s="86" t="s">
        <v>3565</v>
      </c>
      <c r="C355" s="88" t="s">
        <v>3124</v>
      </c>
      <c r="D355" s="87">
        <v>8826</v>
      </c>
      <c r="E355" s="87"/>
      <c r="F355" s="87" t="s">
        <v>678</v>
      </c>
      <c r="G355" s="101">
        <v>44561</v>
      </c>
      <c r="H355" s="87"/>
      <c r="I355" s="90">
        <v>8.1999999993295223</v>
      </c>
      <c r="J355" s="88" t="s">
        <v>1042</v>
      </c>
      <c r="K355" s="88" t="s">
        <v>131</v>
      </c>
      <c r="L355" s="89">
        <v>5.3793000000000001E-2</v>
      </c>
      <c r="M355" s="89">
        <v>5.9099999993891206E-2</v>
      </c>
      <c r="N355" s="90">
        <v>1319.5831680000001</v>
      </c>
      <c r="O355" s="102">
        <v>96.02</v>
      </c>
      <c r="P355" s="90">
        <v>5.3693093080000001</v>
      </c>
      <c r="Q355" s="91">
        <f t="shared" si="5"/>
        <v>6.4428340452695997E-5</v>
      </c>
      <c r="R355" s="91">
        <f>P355/'סכום נכסי הקרן'!$C$42</f>
        <v>6.7401365560905073E-6</v>
      </c>
    </row>
    <row r="356" spans="2:18">
      <c r="B356" s="86" t="s">
        <v>3565</v>
      </c>
      <c r="C356" s="88" t="s">
        <v>3124</v>
      </c>
      <c r="D356" s="87">
        <v>8917</v>
      </c>
      <c r="E356" s="87"/>
      <c r="F356" s="87" t="s">
        <v>678</v>
      </c>
      <c r="G356" s="101">
        <v>44592</v>
      </c>
      <c r="H356" s="87"/>
      <c r="I356" s="90">
        <v>8.1999999999828592</v>
      </c>
      <c r="J356" s="88" t="s">
        <v>1042</v>
      </c>
      <c r="K356" s="88" t="s">
        <v>131</v>
      </c>
      <c r="L356" s="89">
        <v>5.3793000000000001E-2</v>
      </c>
      <c r="M356" s="89">
        <v>5.9099999999305819E-2</v>
      </c>
      <c r="N356" s="90">
        <v>2867.6555499999999</v>
      </c>
      <c r="O356" s="102">
        <v>96.02</v>
      </c>
      <c r="P356" s="90">
        <v>11.668328090999999</v>
      </c>
      <c r="Q356" s="91">
        <f t="shared" si="5"/>
        <v>1.4001261086609473E-4</v>
      </c>
      <c r="R356" s="91">
        <f>P356/'סכום נכסי הקרן'!$C$42</f>
        <v>1.4647344789287535E-5</v>
      </c>
    </row>
    <row r="357" spans="2:18">
      <c r="B357" s="86" t="s">
        <v>3565</v>
      </c>
      <c r="C357" s="88" t="s">
        <v>3124</v>
      </c>
      <c r="D357" s="87">
        <v>8958</v>
      </c>
      <c r="E357" s="87"/>
      <c r="F357" s="87" t="s">
        <v>678</v>
      </c>
      <c r="G357" s="101">
        <v>44620</v>
      </c>
      <c r="H357" s="87"/>
      <c r="I357" s="90">
        <v>7.5899999999759702</v>
      </c>
      <c r="J357" s="88" t="s">
        <v>1042</v>
      </c>
      <c r="K357" s="88" t="s">
        <v>131</v>
      </c>
      <c r="L357" s="89">
        <v>6.7449999999999996E-2</v>
      </c>
      <c r="M357" s="89">
        <v>7.4299999999692459E-2</v>
      </c>
      <c r="N357" s="90">
        <v>24853.014787</v>
      </c>
      <c r="O357" s="102">
        <v>96.02</v>
      </c>
      <c r="P357" s="90">
        <v>101.125512277</v>
      </c>
      <c r="Q357" s="91">
        <f t="shared" si="5"/>
        <v>1.2134426533648012E-3</v>
      </c>
      <c r="R357" s="91">
        <f>P357/'סכום נכסי הקרן'!$C$42</f>
        <v>1.2694365754568058E-4</v>
      </c>
    </row>
    <row r="358" spans="2:18">
      <c r="B358" s="86" t="s">
        <v>3565</v>
      </c>
      <c r="C358" s="88" t="s">
        <v>3124</v>
      </c>
      <c r="D358" s="87">
        <v>9036</v>
      </c>
      <c r="E358" s="87"/>
      <c r="F358" s="87" t="s">
        <v>678</v>
      </c>
      <c r="G358" s="101">
        <v>44670</v>
      </c>
      <c r="H358" s="87"/>
      <c r="I358" s="90">
        <v>7.5899999999544319</v>
      </c>
      <c r="J358" s="88" t="s">
        <v>1042</v>
      </c>
      <c r="K358" s="88" t="s">
        <v>131</v>
      </c>
      <c r="L358" s="89">
        <v>6.7449999999999996E-2</v>
      </c>
      <c r="M358" s="89">
        <v>7.4299999999523442E-2</v>
      </c>
      <c r="N358" s="90">
        <v>14131.764678</v>
      </c>
      <c r="O358" s="102">
        <v>96.01</v>
      </c>
      <c r="P358" s="90">
        <v>57.495363218000001</v>
      </c>
      <c r="Q358" s="91">
        <f t="shared" si="5"/>
        <v>6.8990825884093744E-4</v>
      </c>
      <c r="R358" s="91">
        <f>P358/'סכום נכסי הקרן'!$C$42</f>
        <v>7.2174385419358921E-5</v>
      </c>
    </row>
    <row r="359" spans="2:18">
      <c r="B359" s="86" t="s">
        <v>3566</v>
      </c>
      <c r="C359" s="88" t="s">
        <v>3124</v>
      </c>
      <c r="D359" s="87">
        <v>6528</v>
      </c>
      <c r="E359" s="87"/>
      <c r="F359" s="87" t="s">
        <v>678</v>
      </c>
      <c r="G359" s="101">
        <v>43373</v>
      </c>
      <c r="H359" s="87"/>
      <c r="I359" s="90">
        <v>4.7499999999994529</v>
      </c>
      <c r="J359" s="88" t="s">
        <v>1042</v>
      </c>
      <c r="K359" s="88" t="s">
        <v>131</v>
      </c>
      <c r="L359" s="89">
        <v>3.032E-2</v>
      </c>
      <c r="M359" s="89">
        <v>7.1599999999984676E-2</v>
      </c>
      <c r="N359" s="90">
        <v>260541.135002</v>
      </c>
      <c r="O359" s="102">
        <v>82.66</v>
      </c>
      <c r="P359" s="90">
        <v>912.6235701899999</v>
      </c>
      <c r="Q359" s="91">
        <f t="shared" si="5"/>
        <v>1.0950909830757735E-2</v>
      </c>
      <c r="R359" s="91">
        <f>P359/'סכום נכסי הקרן'!$C$42</f>
        <v>1.1456236052973258E-3</v>
      </c>
    </row>
    <row r="360" spans="2:18">
      <c r="B360" s="86" t="s">
        <v>3567</v>
      </c>
      <c r="C360" s="88" t="s">
        <v>3124</v>
      </c>
      <c r="D360" s="87">
        <v>8860</v>
      </c>
      <c r="E360" s="87"/>
      <c r="F360" s="87" t="s">
        <v>678</v>
      </c>
      <c r="G360" s="101">
        <v>44585</v>
      </c>
      <c r="H360" s="87"/>
      <c r="I360" s="90">
        <v>3.0599999999913265</v>
      </c>
      <c r="J360" s="88" t="s">
        <v>978</v>
      </c>
      <c r="K360" s="88" t="s">
        <v>130</v>
      </c>
      <c r="L360" s="89">
        <v>4.607E-2</v>
      </c>
      <c r="M360" s="89">
        <v>6.4399999999725344E-2</v>
      </c>
      <c r="N360" s="90">
        <v>15133.200612000001</v>
      </c>
      <c r="O360" s="102">
        <v>97.44</v>
      </c>
      <c r="P360" s="90">
        <v>55.340953008</v>
      </c>
      <c r="Q360" s="91">
        <f t="shared" si="5"/>
        <v>6.6405668901652233E-4</v>
      </c>
      <c r="R360" s="91">
        <f>P360/'סכום נכסי הקרן'!$C$42</f>
        <v>6.9469937197014935E-5</v>
      </c>
    </row>
    <row r="361" spans="2:18">
      <c r="B361" s="86" t="s">
        <v>3567</v>
      </c>
      <c r="C361" s="88" t="s">
        <v>3124</v>
      </c>
      <c r="D361" s="87">
        <v>8977</v>
      </c>
      <c r="E361" s="87"/>
      <c r="F361" s="87" t="s">
        <v>678</v>
      </c>
      <c r="G361" s="101">
        <v>44553</v>
      </c>
      <c r="H361" s="87"/>
      <c r="I361" s="90">
        <v>3.0599999998973497</v>
      </c>
      <c r="J361" s="88" t="s">
        <v>978</v>
      </c>
      <c r="K361" s="88" t="s">
        <v>130</v>
      </c>
      <c r="L361" s="89">
        <v>4.607E-2</v>
      </c>
      <c r="M361" s="89">
        <v>6.3199999998191397E-2</v>
      </c>
      <c r="N361" s="90">
        <v>2230.1558559999999</v>
      </c>
      <c r="O361" s="102">
        <v>97.77</v>
      </c>
      <c r="P361" s="90">
        <v>8.1831290639999992</v>
      </c>
      <c r="Q361" s="91">
        <f t="shared" si="5"/>
        <v>9.8192410803788892E-5</v>
      </c>
      <c r="R361" s="91">
        <f>P361/'סכום נכסי הקרן'!$C$42</f>
        <v>1.0272346811031042E-5</v>
      </c>
    </row>
    <row r="362" spans="2:18">
      <c r="B362" s="86" t="s">
        <v>3567</v>
      </c>
      <c r="C362" s="88" t="s">
        <v>3124</v>
      </c>
      <c r="D362" s="87">
        <v>8978</v>
      </c>
      <c r="E362" s="87"/>
      <c r="F362" s="87" t="s">
        <v>678</v>
      </c>
      <c r="G362" s="101">
        <v>44553</v>
      </c>
      <c r="H362" s="87"/>
      <c r="I362" s="90">
        <v>3.0599999999770997</v>
      </c>
      <c r="J362" s="88" t="s">
        <v>978</v>
      </c>
      <c r="K362" s="88" t="s">
        <v>130</v>
      </c>
      <c r="L362" s="89">
        <v>4.607E-2</v>
      </c>
      <c r="M362" s="89">
        <v>6.4599999999198493E-2</v>
      </c>
      <c r="N362" s="90">
        <v>2867.3432969999999</v>
      </c>
      <c r="O362" s="102">
        <v>97.39</v>
      </c>
      <c r="P362" s="90">
        <v>10.480273953999999</v>
      </c>
      <c r="Q362" s="91">
        <f t="shared" si="5"/>
        <v>1.2575670716897996E-4</v>
      </c>
      <c r="R362" s="91">
        <f>P362/'סכום נכסי הקרן'!$C$42</f>
        <v>1.3155971009148389E-5</v>
      </c>
    </row>
    <row r="363" spans="2:18">
      <c r="B363" s="86" t="s">
        <v>3567</v>
      </c>
      <c r="C363" s="88" t="s">
        <v>3124</v>
      </c>
      <c r="D363" s="87">
        <v>8979</v>
      </c>
      <c r="E363" s="87"/>
      <c r="F363" s="87" t="s">
        <v>678</v>
      </c>
      <c r="G363" s="101">
        <v>44553</v>
      </c>
      <c r="H363" s="87"/>
      <c r="I363" s="90">
        <v>3.0599999999771939</v>
      </c>
      <c r="J363" s="88" t="s">
        <v>978</v>
      </c>
      <c r="K363" s="88" t="s">
        <v>130</v>
      </c>
      <c r="L363" s="89">
        <v>4.607E-2</v>
      </c>
      <c r="M363" s="89">
        <v>6.3099999999466486E-2</v>
      </c>
      <c r="N363" s="90">
        <v>13380.935034</v>
      </c>
      <c r="O363" s="102">
        <v>97.79</v>
      </c>
      <c r="P363" s="90">
        <v>49.108817702000003</v>
      </c>
      <c r="Q363" s="91">
        <f t="shared" si="5"/>
        <v>5.8927497833280722E-4</v>
      </c>
      <c r="R363" s="91">
        <f>P363/'סכום נכסי הקרן'!$C$42</f>
        <v>6.1646688322921039E-5</v>
      </c>
    </row>
    <row r="364" spans="2:18">
      <c r="B364" s="86" t="s">
        <v>3567</v>
      </c>
      <c r="C364" s="88" t="s">
        <v>3124</v>
      </c>
      <c r="D364" s="87">
        <v>8918</v>
      </c>
      <c r="E364" s="87"/>
      <c r="F364" s="87" t="s">
        <v>678</v>
      </c>
      <c r="G364" s="101">
        <v>44553</v>
      </c>
      <c r="H364" s="87"/>
      <c r="I364" s="90">
        <v>3.0599999999201444</v>
      </c>
      <c r="J364" s="88" t="s">
        <v>978</v>
      </c>
      <c r="K364" s="88" t="s">
        <v>130</v>
      </c>
      <c r="L364" s="89">
        <v>4.607E-2</v>
      </c>
      <c r="M364" s="89">
        <v>6.3299999999172921E-2</v>
      </c>
      <c r="N364" s="90">
        <v>1911.5621630000001</v>
      </c>
      <c r="O364" s="102">
        <v>97.75</v>
      </c>
      <c r="P364" s="90">
        <v>7.0126756260000001</v>
      </c>
      <c r="Q364" s="91">
        <f t="shared" si="5"/>
        <v>8.4147704443673864E-5</v>
      </c>
      <c r="R364" s="91">
        <f>P364/'סכום נכסי הקרן'!$C$42</f>
        <v>8.8030673279304185E-6</v>
      </c>
    </row>
    <row r="365" spans="2:18">
      <c r="B365" s="86" t="s">
        <v>3567</v>
      </c>
      <c r="C365" s="88" t="s">
        <v>3124</v>
      </c>
      <c r="D365" s="87">
        <v>9037</v>
      </c>
      <c r="E365" s="87"/>
      <c r="F365" s="87" t="s">
        <v>678</v>
      </c>
      <c r="G365" s="101">
        <v>44671</v>
      </c>
      <c r="H365" s="87"/>
      <c r="I365" s="90">
        <v>3.0599999997665384</v>
      </c>
      <c r="J365" s="88" t="s">
        <v>978</v>
      </c>
      <c r="K365" s="88" t="s">
        <v>130</v>
      </c>
      <c r="L365" s="89">
        <v>4.607E-2</v>
      </c>
      <c r="M365" s="89">
        <v>6.4399999996612514E-2</v>
      </c>
      <c r="N365" s="90">
        <v>1194.7263780000001</v>
      </c>
      <c r="O365" s="102">
        <v>97.44</v>
      </c>
      <c r="P365" s="90">
        <v>4.3690226670000003</v>
      </c>
      <c r="Q365" s="91">
        <f t="shared" si="5"/>
        <v>5.2425528813476556E-5</v>
      </c>
      <c r="R365" s="91">
        <f>P365/'סכום נכסי הקרן'!$C$42</f>
        <v>5.4844688027860481E-6</v>
      </c>
    </row>
    <row r="366" spans="2:18">
      <c r="B366" s="86" t="s">
        <v>3567</v>
      </c>
      <c r="C366" s="88" t="s">
        <v>3124</v>
      </c>
      <c r="D366" s="87">
        <v>9130</v>
      </c>
      <c r="E366" s="87"/>
      <c r="F366" s="87" t="s">
        <v>678</v>
      </c>
      <c r="G366" s="101">
        <v>44742</v>
      </c>
      <c r="H366" s="87"/>
      <c r="I366" s="90">
        <v>3.0599999999809269</v>
      </c>
      <c r="J366" s="88" t="s">
        <v>978</v>
      </c>
      <c r="K366" s="88" t="s">
        <v>130</v>
      </c>
      <c r="L366" s="89">
        <v>4.607E-2</v>
      </c>
      <c r="M366" s="89">
        <v>6.4399999999618526E-2</v>
      </c>
      <c r="N366" s="90">
        <v>7168.3581629999999</v>
      </c>
      <c r="O366" s="102">
        <v>97.44</v>
      </c>
      <c r="P366" s="90">
        <v>26.214135474999999</v>
      </c>
      <c r="Q366" s="91">
        <f t="shared" si="5"/>
        <v>3.1455316655719021E-4</v>
      </c>
      <c r="R366" s="91">
        <f>P366/'סכום נכסי הקרן'!$C$42</f>
        <v>3.290681215516901E-5</v>
      </c>
    </row>
    <row r="367" spans="2:18">
      <c r="B367" s="86" t="s">
        <v>3567</v>
      </c>
      <c r="C367" s="88" t="s">
        <v>3124</v>
      </c>
      <c r="D367" s="87">
        <v>9313</v>
      </c>
      <c r="E367" s="87"/>
      <c r="F367" s="87" t="s">
        <v>678</v>
      </c>
      <c r="G367" s="101">
        <v>44886</v>
      </c>
      <c r="H367" s="87"/>
      <c r="I367" s="90">
        <v>3.0699999999369241</v>
      </c>
      <c r="J367" s="88" t="s">
        <v>978</v>
      </c>
      <c r="K367" s="88" t="s">
        <v>130</v>
      </c>
      <c r="L367" s="89">
        <v>4.6409000000000006E-2</v>
      </c>
      <c r="M367" s="89">
        <v>6.299999999957949E-2</v>
      </c>
      <c r="N367" s="90">
        <v>3265.585388</v>
      </c>
      <c r="O367" s="102">
        <v>97.02</v>
      </c>
      <c r="P367" s="90">
        <v>11.890520925000001</v>
      </c>
      <c r="Q367" s="91">
        <f t="shared" si="5"/>
        <v>1.4267878536525648E-4</v>
      </c>
      <c r="R367" s="91">
        <f>P367/'סכום נכסי הקרן'!$C$42</f>
        <v>1.4926265215926654E-5</v>
      </c>
    </row>
    <row r="368" spans="2:18">
      <c r="B368" s="86" t="s">
        <v>3567</v>
      </c>
      <c r="C368" s="88" t="s">
        <v>3124</v>
      </c>
      <c r="D368" s="87">
        <v>8829</v>
      </c>
      <c r="E368" s="87"/>
      <c r="F368" s="87" t="s">
        <v>678</v>
      </c>
      <c r="G368" s="101">
        <v>44553</v>
      </c>
      <c r="H368" s="87"/>
      <c r="I368" s="90">
        <v>3.0600000000036696</v>
      </c>
      <c r="J368" s="88" t="s">
        <v>978</v>
      </c>
      <c r="K368" s="88" t="s">
        <v>130</v>
      </c>
      <c r="L368" s="89">
        <v>4.6029999999999995E-2</v>
      </c>
      <c r="M368" s="89">
        <v>6.4300000000058088E-2</v>
      </c>
      <c r="N368" s="90">
        <v>144561.890315</v>
      </c>
      <c r="O368" s="102">
        <v>97.44</v>
      </c>
      <c r="P368" s="90">
        <v>528.65171555099994</v>
      </c>
      <c r="Q368" s="91">
        <f t="shared" si="5"/>
        <v>6.3434886605757126E-3</v>
      </c>
      <c r="R368" s="91">
        <f>P368/'סכום נכסי הקרן'!$C$42</f>
        <v>6.6362069104796957E-4</v>
      </c>
    </row>
    <row r="369" spans="2:18">
      <c r="B369" s="86" t="s">
        <v>3568</v>
      </c>
      <c r="C369" s="88" t="s">
        <v>3124</v>
      </c>
      <c r="D369" s="87">
        <v>7770</v>
      </c>
      <c r="E369" s="87"/>
      <c r="F369" s="87" t="s">
        <v>678</v>
      </c>
      <c r="G369" s="101">
        <v>44004</v>
      </c>
      <c r="H369" s="87"/>
      <c r="I369" s="90">
        <v>2.2599999999991627</v>
      </c>
      <c r="J369" s="88" t="s">
        <v>978</v>
      </c>
      <c r="K369" s="88" t="s">
        <v>132</v>
      </c>
      <c r="L369" s="89">
        <v>6.4335000000000003E-2</v>
      </c>
      <c r="M369" s="89">
        <v>7.0699999999973992E-2</v>
      </c>
      <c r="N369" s="90">
        <v>601012.44325999997</v>
      </c>
      <c r="O369" s="102">
        <v>101.36</v>
      </c>
      <c r="P369" s="90">
        <v>1456.746966297</v>
      </c>
      <c r="Q369" s="91">
        <f t="shared" si="5"/>
        <v>1.7480048943757959E-2</v>
      </c>
      <c r="R369" s="91">
        <f>P369/'סכום נכסי הקרן'!$C$42</f>
        <v>1.8286660196467036E-3</v>
      </c>
    </row>
    <row r="370" spans="2:18">
      <c r="B370" s="86" t="s">
        <v>3568</v>
      </c>
      <c r="C370" s="88" t="s">
        <v>3124</v>
      </c>
      <c r="D370" s="87">
        <v>8789</v>
      </c>
      <c r="E370" s="87"/>
      <c r="F370" s="87" t="s">
        <v>678</v>
      </c>
      <c r="G370" s="101">
        <v>44004</v>
      </c>
      <c r="H370" s="87"/>
      <c r="I370" s="90">
        <v>2.2599999999990437</v>
      </c>
      <c r="J370" s="88" t="s">
        <v>978</v>
      </c>
      <c r="K370" s="88" t="s">
        <v>132</v>
      </c>
      <c r="L370" s="89">
        <v>6.4335000000000003E-2</v>
      </c>
      <c r="M370" s="89">
        <v>7.2100000000038258E-2</v>
      </c>
      <c r="N370" s="90">
        <v>69228.936348000003</v>
      </c>
      <c r="O370" s="102">
        <v>101.07</v>
      </c>
      <c r="P370" s="90">
        <v>167.31850731599999</v>
      </c>
      <c r="Q370" s="91">
        <f t="shared" si="5"/>
        <v>2.0077170330512375E-3</v>
      </c>
      <c r="R370" s="91">
        <f>P370/'סכום נכסי הקרן'!$C$42</f>
        <v>2.1003624916723993E-4</v>
      </c>
    </row>
    <row r="371" spans="2:18">
      <c r="B371" s="86" t="s">
        <v>3568</v>
      </c>
      <c r="C371" s="88" t="s">
        <v>3124</v>
      </c>
      <c r="D371" s="87">
        <v>8980</v>
      </c>
      <c r="E371" s="87"/>
      <c r="F371" s="87" t="s">
        <v>678</v>
      </c>
      <c r="G371" s="101">
        <v>44627</v>
      </c>
      <c r="H371" s="87"/>
      <c r="I371" s="90">
        <v>2.2599999999938714</v>
      </c>
      <c r="J371" s="88" t="s">
        <v>978</v>
      </c>
      <c r="K371" s="88" t="s">
        <v>132</v>
      </c>
      <c r="L371" s="89">
        <v>6.4335000000000003E-2</v>
      </c>
      <c r="M371" s="89">
        <v>7.3899999999908081E-2</v>
      </c>
      <c r="N371" s="90">
        <v>70487.064415999994</v>
      </c>
      <c r="O371" s="102">
        <v>100.68</v>
      </c>
      <c r="P371" s="90">
        <v>169.70189320399999</v>
      </c>
      <c r="Q371" s="91">
        <f t="shared" si="5"/>
        <v>2.0363161672440509E-3</v>
      </c>
      <c r="R371" s="91">
        <f>P371/'סכום נכסי הקרן'!$C$42</f>
        <v>2.1302813237408813E-4</v>
      </c>
    </row>
    <row r="372" spans="2:18">
      <c r="B372" s="86" t="s">
        <v>3568</v>
      </c>
      <c r="C372" s="88" t="s">
        <v>3124</v>
      </c>
      <c r="D372" s="87">
        <v>9027</v>
      </c>
      <c r="E372" s="87"/>
      <c r="F372" s="87" t="s">
        <v>678</v>
      </c>
      <c r="G372" s="101">
        <v>44658</v>
      </c>
      <c r="H372" s="87"/>
      <c r="I372" s="90">
        <v>2.2600000000031799</v>
      </c>
      <c r="J372" s="88" t="s">
        <v>978</v>
      </c>
      <c r="K372" s="88" t="s">
        <v>132</v>
      </c>
      <c r="L372" s="89">
        <v>6.4335000000000003E-2</v>
      </c>
      <c r="M372" s="89">
        <v>7.3900000000643992E-2</v>
      </c>
      <c r="N372" s="90">
        <v>10448.650856</v>
      </c>
      <c r="O372" s="102">
        <v>100.68</v>
      </c>
      <c r="P372" s="90">
        <v>25.155762342000003</v>
      </c>
      <c r="Q372" s="91">
        <f t="shared" si="5"/>
        <v>3.0185335348489954E-4</v>
      </c>
      <c r="R372" s="91">
        <f>P372/'סכום נכסי הקרן'!$C$42</f>
        <v>3.1578227967797154E-5</v>
      </c>
    </row>
    <row r="373" spans="2:18">
      <c r="B373" s="86" t="s">
        <v>3568</v>
      </c>
      <c r="C373" s="88" t="s">
        <v>3124</v>
      </c>
      <c r="D373" s="87">
        <v>9126</v>
      </c>
      <c r="E373" s="87"/>
      <c r="F373" s="87" t="s">
        <v>678</v>
      </c>
      <c r="G373" s="101">
        <v>44741</v>
      </c>
      <c r="H373" s="87"/>
      <c r="I373" s="90">
        <v>2.2600000000012446</v>
      </c>
      <c r="J373" s="88" t="s">
        <v>978</v>
      </c>
      <c r="K373" s="88" t="s">
        <v>132</v>
      </c>
      <c r="L373" s="89">
        <v>6.4335000000000003E-2</v>
      </c>
      <c r="M373" s="89">
        <v>7.3899999999996441E-2</v>
      </c>
      <c r="N373" s="90">
        <v>93430.471202000001</v>
      </c>
      <c r="O373" s="102">
        <v>100.68</v>
      </c>
      <c r="P373" s="90">
        <v>224.93953997200001</v>
      </c>
      <c r="Q373" s="91">
        <f t="shared" si="5"/>
        <v>2.6991332462437526E-3</v>
      </c>
      <c r="R373" s="91">
        <f>P373/'סכום נכסי הקרן'!$C$42</f>
        <v>2.8236838842875229E-4</v>
      </c>
    </row>
    <row r="374" spans="2:18">
      <c r="B374" s="86" t="s">
        <v>3568</v>
      </c>
      <c r="C374" s="88" t="s">
        <v>3124</v>
      </c>
      <c r="D374" s="87">
        <v>9261</v>
      </c>
      <c r="E374" s="87"/>
      <c r="F374" s="87" t="s">
        <v>678</v>
      </c>
      <c r="G374" s="101">
        <v>44833</v>
      </c>
      <c r="H374" s="87"/>
      <c r="I374" s="90">
        <v>2.2600000000031173</v>
      </c>
      <c r="J374" s="88" t="s">
        <v>978</v>
      </c>
      <c r="K374" s="88" t="s">
        <v>132</v>
      </c>
      <c r="L374" s="89">
        <v>6.6406999999999994E-2</v>
      </c>
      <c r="M374" s="89">
        <v>7.5500000000155873E-2</v>
      </c>
      <c r="N374" s="90">
        <v>69285.518133999998</v>
      </c>
      <c r="O374" s="102">
        <v>100.68</v>
      </c>
      <c r="P374" s="90">
        <v>166.80909644799999</v>
      </c>
      <c r="Q374" s="91">
        <f t="shared" si="5"/>
        <v>2.0016044224804687E-3</v>
      </c>
      <c r="R374" s="91">
        <f>P374/'סכום נכסי הקרן'!$C$42</f>
        <v>2.0939678166471387E-4</v>
      </c>
    </row>
    <row r="375" spans="2:18">
      <c r="B375" s="86" t="s">
        <v>3568</v>
      </c>
      <c r="C375" s="88" t="s">
        <v>3124</v>
      </c>
      <c r="D375" s="87">
        <v>9285</v>
      </c>
      <c r="E375" s="87"/>
      <c r="F375" s="87" t="s">
        <v>678</v>
      </c>
      <c r="G375" s="101">
        <v>44861</v>
      </c>
      <c r="H375" s="87"/>
      <c r="I375" s="90">
        <v>2.2699999999986313</v>
      </c>
      <c r="J375" s="88" t="s">
        <v>978</v>
      </c>
      <c r="K375" s="88" t="s">
        <v>132</v>
      </c>
      <c r="L375" s="89">
        <v>6.4923000000000008E-2</v>
      </c>
      <c r="M375" s="89">
        <v>7.2799999999945242E-2</v>
      </c>
      <c r="N375" s="90">
        <v>30443.635942000001</v>
      </c>
      <c r="O375" s="102">
        <v>100.34</v>
      </c>
      <c r="P375" s="90">
        <v>73.047386329999995</v>
      </c>
      <c r="Q375" s="91">
        <f t="shared" ref="Q375:Q381" si="6">IFERROR(P375/$P$10,0)</f>
        <v>8.765227714925398E-4</v>
      </c>
      <c r="R375" s="91">
        <f>P375/'סכום נכסי הקרן'!$C$42</f>
        <v>9.1696963368477071E-5</v>
      </c>
    </row>
    <row r="376" spans="2:18">
      <c r="B376" s="86" t="s">
        <v>3568</v>
      </c>
      <c r="C376" s="88" t="s">
        <v>3124</v>
      </c>
      <c r="D376" s="87">
        <v>9374</v>
      </c>
      <c r="E376" s="87"/>
      <c r="F376" s="87" t="s">
        <v>678</v>
      </c>
      <c r="G376" s="101">
        <v>44910</v>
      </c>
      <c r="H376" s="87"/>
      <c r="I376" s="90">
        <v>2.2899999999849805</v>
      </c>
      <c r="J376" s="88" t="s">
        <v>978</v>
      </c>
      <c r="K376" s="88" t="s">
        <v>132</v>
      </c>
      <c r="L376" s="89">
        <v>6.515E-2</v>
      </c>
      <c r="M376" s="89">
        <v>7.2299999999749676E-2</v>
      </c>
      <c r="N376" s="90">
        <v>20995.611209999999</v>
      </c>
      <c r="O376" s="102">
        <v>99.46</v>
      </c>
      <c r="P376" s="90">
        <v>49.935690475000001</v>
      </c>
      <c r="Q376" s="91">
        <f t="shared" si="6"/>
        <v>5.9919693243787862E-4</v>
      </c>
      <c r="R376" s="91">
        <f>P376/'סכום נכסי הקרן'!$C$42</f>
        <v>6.268466827245186E-5</v>
      </c>
    </row>
    <row r="377" spans="2:18">
      <c r="B377" s="86" t="s">
        <v>3569</v>
      </c>
      <c r="C377" s="88" t="s">
        <v>3124</v>
      </c>
      <c r="D377" s="87">
        <v>7382</v>
      </c>
      <c r="E377" s="87"/>
      <c r="F377" s="87" t="s">
        <v>678</v>
      </c>
      <c r="G377" s="101">
        <v>43860</v>
      </c>
      <c r="H377" s="87"/>
      <c r="I377" s="90">
        <v>3.109999999999387</v>
      </c>
      <c r="J377" s="88" t="s">
        <v>1042</v>
      </c>
      <c r="K377" s="88" t="s">
        <v>128</v>
      </c>
      <c r="L377" s="89">
        <v>7.0786000000000002E-2</v>
      </c>
      <c r="M377" s="89">
        <v>7.6099999999977186E-2</v>
      </c>
      <c r="N377" s="90">
        <v>254687.04239099997</v>
      </c>
      <c r="O377" s="102">
        <v>100.25</v>
      </c>
      <c r="P377" s="90">
        <v>898.48427010499995</v>
      </c>
      <c r="Q377" s="91">
        <f t="shared" si="6"/>
        <v>1.0781247107419761E-2</v>
      </c>
      <c r="R377" s="91">
        <f>P377/'סכום נכסי הקרן'!$C$42</f>
        <v>1.1278744297677193E-3</v>
      </c>
    </row>
    <row r="378" spans="2:18">
      <c r="B378" s="86" t="s">
        <v>3570</v>
      </c>
      <c r="C378" s="88" t="s">
        <v>3124</v>
      </c>
      <c r="D378" s="87">
        <v>9158</v>
      </c>
      <c r="E378" s="87"/>
      <c r="F378" s="87" t="s">
        <v>678</v>
      </c>
      <c r="G378" s="101">
        <v>44179</v>
      </c>
      <c r="H378" s="87"/>
      <c r="I378" s="90">
        <v>3.1</v>
      </c>
      <c r="J378" s="88" t="s">
        <v>1042</v>
      </c>
      <c r="K378" s="88" t="s">
        <v>128</v>
      </c>
      <c r="L378" s="89">
        <v>7.0286000000000001E-2</v>
      </c>
      <c r="M378" s="89">
        <v>7.3000000000000009E-2</v>
      </c>
      <c r="N378" s="90">
        <v>139510.12</v>
      </c>
      <c r="O378" s="102">
        <v>100.22</v>
      </c>
      <c r="P378" s="90">
        <v>492.01616999999999</v>
      </c>
      <c r="Q378" s="91">
        <f t="shared" si="6"/>
        <v>5.9038851164265145E-3</v>
      </c>
      <c r="R378" s="91">
        <f>P378/'סכום נכסי הקרן'!$C$42</f>
        <v>6.1763180017653061E-4</v>
      </c>
    </row>
    <row r="379" spans="2:18">
      <c r="B379" s="86" t="s">
        <v>3571</v>
      </c>
      <c r="C379" s="88" t="s">
        <v>3124</v>
      </c>
      <c r="D379" s="87">
        <v>7823</v>
      </c>
      <c r="E379" s="87"/>
      <c r="F379" s="87" t="s">
        <v>678</v>
      </c>
      <c r="G379" s="101">
        <v>44027</v>
      </c>
      <c r="H379" s="87"/>
      <c r="I379" s="90">
        <v>4.0599999999988068</v>
      </c>
      <c r="J379" s="88" t="s">
        <v>978</v>
      </c>
      <c r="K379" s="88" t="s">
        <v>130</v>
      </c>
      <c r="L379" s="89">
        <v>2.35E-2</v>
      </c>
      <c r="M379" s="89">
        <v>2.7899999999986807E-2</v>
      </c>
      <c r="N379" s="90">
        <v>172247.68223200002</v>
      </c>
      <c r="O379" s="102">
        <v>98.47</v>
      </c>
      <c r="P379" s="90">
        <v>636.55490569599999</v>
      </c>
      <c r="Q379" s="91">
        <f t="shared" si="6"/>
        <v>7.6382591928368902E-3</v>
      </c>
      <c r="R379" s="91">
        <f>P379/'סכום נכסי הקרן'!$C$42</f>
        <v>7.9907242137229378E-4</v>
      </c>
    </row>
    <row r="380" spans="2:18">
      <c r="B380" s="86" t="s">
        <v>3571</v>
      </c>
      <c r="C380" s="88" t="s">
        <v>3124</v>
      </c>
      <c r="D380" s="87">
        <v>7993</v>
      </c>
      <c r="E380" s="87"/>
      <c r="F380" s="87" t="s">
        <v>678</v>
      </c>
      <c r="G380" s="101">
        <v>44119</v>
      </c>
      <c r="H380" s="87"/>
      <c r="I380" s="90">
        <v>4.0599999999986807</v>
      </c>
      <c r="J380" s="88" t="s">
        <v>978</v>
      </c>
      <c r="K380" s="88" t="s">
        <v>130</v>
      </c>
      <c r="L380" s="89">
        <v>2.35E-2</v>
      </c>
      <c r="M380" s="89">
        <v>2.7899999999991203E-2</v>
      </c>
      <c r="N380" s="90">
        <v>172247.68233700001</v>
      </c>
      <c r="O380" s="102">
        <v>98.47</v>
      </c>
      <c r="P380" s="90">
        <v>636.55490606399997</v>
      </c>
      <c r="Q380" s="91">
        <f t="shared" si="6"/>
        <v>7.6382591972526592E-3</v>
      </c>
      <c r="R380" s="91">
        <f>P380/'סכום נכסי הקרן'!$C$42</f>
        <v>7.9907242183424707E-4</v>
      </c>
    </row>
    <row r="381" spans="2:18">
      <c r="B381" s="86" t="s">
        <v>3571</v>
      </c>
      <c r="C381" s="88" t="s">
        <v>3124</v>
      </c>
      <c r="D381" s="87">
        <v>8187</v>
      </c>
      <c r="E381" s="87"/>
      <c r="F381" s="87" t="s">
        <v>678</v>
      </c>
      <c r="G381" s="101">
        <v>44211</v>
      </c>
      <c r="H381" s="87"/>
      <c r="I381" s="90">
        <v>4.0599999999988068</v>
      </c>
      <c r="J381" s="88" t="s">
        <v>978</v>
      </c>
      <c r="K381" s="88" t="s">
        <v>130</v>
      </c>
      <c r="L381" s="89">
        <v>2.35E-2</v>
      </c>
      <c r="M381" s="89">
        <v>2.7899999999986807E-2</v>
      </c>
      <c r="N381" s="90">
        <v>172247.68223200002</v>
      </c>
      <c r="O381" s="102">
        <v>98.47</v>
      </c>
      <c r="P381" s="90">
        <v>636.55490569599999</v>
      </c>
      <c r="Q381" s="91">
        <f t="shared" si="6"/>
        <v>7.6382591928368902E-3</v>
      </c>
      <c r="R381" s="91">
        <f>P381/'סכום נכסי הקרן'!$C$42</f>
        <v>7.9907242137229378E-4</v>
      </c>
    </row>
    <row r="382" spans="2:18">
      <c r="B382" s="93"/>
      <c r="C382" s="93"/>
      <c r="D382" s="93"/>
      <c r="E382" s="93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</row>
    <row r="383" spans="2:18">
      <c r="B383" s="93"/>
      <c r="C383" s="93"/>
      <c r="D383" s="93"/>
      <c r="E383" s="93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  <row r="384" spans="2:18">
      <c r="B384" s="93"/>
      <c r="C384" s="93"/>
      <c r="D384" s="93"/>
      <c r="E384" s="93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</row>
    <row r="385" spans="2:18">
      <c r="B385" s="109" t="s">
        <v>215</v>
      </c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</row>
    <row r="386" spans="2:18">
      <c r="B386" s="109" t="s">
        <v>109</v>
      </c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</row>
    <row r="387" spans="2:18">
      <c r="B387" s="109" t="s">
        <v>198</v>
      </c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</row>
    <row r="388" spans="2:18">
      <c r="B388" s="109" t="s">
        <v>206</v>
      </c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</row>
    <row r="389" spans="2:18">
      <c r="B389" s="93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</row>
    <row r="390" spans="2:18">
      <c r="B390" s="93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</row>
    <row r="391" spans="2:18">
      <c r="B391" s="93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</row>
    <row r="392" spans="2:18">
      <c r="B392" s="93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</row>
    <row r="393" spans="2:18">
      <c r="B393" s="93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</row>
    <row r="394" spans="2:18">
      <c r="B394" s="93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</row>
    <row r="395" spans="2:18">
      <c r="B395" s="93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</row>
    <row r="396" spans="2:18">
      <c r="B396" s="93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</row>
    <row r="397" spans="2:18">
      <c r="B397" s="93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</row>
    <row r="398" spans="2:18">
      <c r="B398" s="93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</row>
    <row r="399" spans="2:18">
      <c r="B399" s="93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</row>
    <row r="400" spans="2:18">
      <c r="B400" s="93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</row>
    <row r="401" spans="2:18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</row>
    <row r="402" spans="2:18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</row>
    <row r="403" spans="2:18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</row>
    <row r="404" spans="2:18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</row>
    <row r="405" spans="2:18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</row>
    <row r="406" spans="2:18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</row>
    <row r="407" spans="2:18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</row>
    <row r="408" spans="2:18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</row>
    <row r="409" spans="2:18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</row>
    <row r="410" spans="2:18"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</row>
    <row r="411" spans="2:18"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</row>
    <row r="412" spans="2:18"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</row>
    <row r="413" spans="2:18"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</row>
    <row r="414" spans="2:18"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</row>
    <row r="415" spans="2:18"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</row>
    <row r="416" spans="2:18"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</row>
    <row r="417" spans="2:18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</row>
    <row r="418" spans="2:18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</row>
    <row r="419" spans="2:18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</row>
    <row r="420" spans="2:18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</row>
    <row r="421" spans="2:18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</row>
    <row r="422" spans="2:18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</row>
    <row r="423" spans="2:18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</row>
    <row r="424" spans="2:18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</row>
    <row r="425" spans="2:18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</row>
    <row r="426" spans="2:18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</row>
    <row r="427" spans="2:18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</row>
    <row r="428" spans="2:18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</row>
    <row r="429" spans="2:18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</row>
    <row r="430" spans="2:18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</row>
    <row r="431" spans="2:18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</row>
    <row r="432" spans="2:18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</row>
    <row r="433" spans="2:18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</row>
    <row r="434" spans="2:18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</row>
    <row r="435" spans="2:18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</row>
    <row r="436" spans="2:18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</row>
    <row r="437" spans="2:18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</row>
    <row r="438" spans="2:18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</row>
    <row r="439" spans="2:18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</row>
    <row r="440" spans="2:18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</row>
    <row r="441" spans="2:18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</row>
    <row r="442" spans="2:18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</row>
    <row r="443" spans="2:18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</row>
    <row r="444" spans="2:18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</row>
    <row r="445" spans="2:18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</row>
    <row r="446" spans="2:18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</row>
    <row r="447" spans="2:18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</row>
    <row r="448" spans="2:18">
      <c r="B448" s="93"/>
      <c r="C448" s="93"/>
      <c r="D448" s="93"/>
      <c r="E448" s="93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</row>
    <row r="449" spans="2:18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</row>
    <row r="450" spans="2:18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</row>
    <row r="451" spans="2:18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</row>
    <row r="452" spans="2:18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</row>
    <row r="453" spans="2:18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</row>
    <row r="454" spans="2:18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</row>
    <row r="455" spans="2:18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</row>
    <row r="456" spans="2:18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</row>
    <row r="457" spans="2:18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</row>
    <row r="458" spans="2:18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</row>
    <row r="459" spans="2:18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</row>
    <row r="460" spans="2:18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</row>
    <row r="461" spans="2:18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</row>
    <row r="462" spans="2:18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</row>
    <row r="463" spans="2:18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</row>
    <row r="464" spans="2:18"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</row>
    <row r="465" spans="2:18"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</row>
    <row r="466" spans="2:18"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</row>
    <row r="467" spans="2:18"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</row>
    <row r="468" spans="2:18"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</row>
    <row r="469" spans="2:18"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</row>
    <row r="470" spans="2:18"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</row>
    <row r="471" spans="2:18"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</row>
    <row r="472" spans="2:18"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</row>
    <row r="473" spans="2:18"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</row>
    <row r="474" spans="2:18"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</row>
    <row r="475" spans="2:18"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</row>
    <row r="476" spans="2:18"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</row>
    <row r="477" spans="2:18"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</row>
    <row r="478" spans="2:18"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</row>
    <row r="479" spans="2:18"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</row>
    <row r="480" spans="2:18"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</row>
    <row r="481" spans="2:18"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</row>
    <row r="482" spans="2:18"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</row>
    <row r="483" spans="2:18"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</row>
    <row r="484" spans="2:18"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</row>
    <row r="485" spans="2:18"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</row>
    <row r="486" spans="2:18"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</row>
    <row r="487" spans="2:18"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</row>
    <row r="488" spans="2:18"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</row>
    <row r="489" spans="2:18"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</row>
    <row r="490" spans="2:18"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</row>
    <row r="491" spans="2:18"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</row>
    <row r="492" spans="2:18"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</row>
    <row r="493" spans="2:18"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</row>
    <row r="494" spans="2:18"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</row>
    <row r="495" spans="2:18"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</row>
    <row r="496" spans="2:18"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</row>
    <row r="497" spans="2:18"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</row>
    <row r="498" spans="2:18"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</row>
    <row r="499" spans="2:18"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</row>
    <row r="500" spans="2:18"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</row>
    <row r="501" spans="2:18"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</row>
    <row r="502" spans="2:18"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</row>
    <row r="503" spans="2:18"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</row>
    <row r="504" spans="2:18"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</row>
    <row r="505" spans="2:18"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</row>
    <row r="506" spans="2:18"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</row>
    <row r="507" spans="2:18"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</row>
    <row r="508" spans="2:18"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</row>
    <row r="509" spans="2:18"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</row>
    <row r="510" spans="2:18"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</row>
    <row r="511" spans="2:18"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</row>
    <row r="512" spans="2:18"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</row>
    <row r="513" spans="2:18"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</row>
    <row r="514" spans="2:18"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</row>
    <row r="515" spans="2:18"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</row>
    <row r="516" spans="2:18"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</row>
    <row r="517" spans="2:18"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</row>
    <row r="518" spans="2:18"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</row>
    <row r="519" spans="2:18"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</row>
    <row r="520" spans="2:18"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</row>
    <row r="521" spans="2:18"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</row>
    <row r="522" spans="2:18"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</row>
    <row r="523" spans="2:18"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</row>
    <row r="524" spans="2:18"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</row>
    <row r="525" spans="2:18"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</row>
    <row r="526" spans="2:18"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</row>
    <row r="527" spans="2:18"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</row>
    <row r="528" spans="2:18"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</row>
    <row r="529" spans="2:18"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</row>
    <row r="530" spans="2:18"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</row>
    <row r="531" spans="2:18"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</row>
    <row r="532" spans="2:18"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</row>
    <row r="533" spans="2:18"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</row>
    <row r="534" spans="2:18"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</row>
    <row r="535" spans="2:18"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</row>
    <row r="536" spans="2:18"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</row>
    <row r="537" spans="2:18"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</row>
    <row r="538" spans="2:18"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</row>
    <row r="539" spans="2:18"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</row>
    <row r="540" spans="2:18"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</row>
    <row r="541" spans="2:18"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</row>
    <row r="542" spans="2:18"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</row>
    <row r="543" spans="2:18"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</row>
    <row r="544" spans="2:18"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</row>
    <row r="545" spans="2:18"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</row>
    <row r="546" spans="2:18"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</row>
    <row r="547" spans="2:18"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</row>
    <row r="548" spans="2:18"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</row>
    <row r="549" spans="2:18"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</row>
    <row r="550" spans="2:18"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</row>
    <row r="551" spans="2:18"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</row>
    <row r="552" spans="2:18"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</row>
    <row r="553" spans="2:18"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</row>
    <row r="554" spans="2:18"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</row>
    <row r="555" spans="2:18"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</row>
    <row r="556" spans="2:18"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</row>
    <row r="557" spans="2:18"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</row>
    <row r="558" spans="2:18"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</row>
    <row r="559" spans="2:18"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</row>
    <row r="560" spans="2:18"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</row>
    <row r="561" spans="2:18"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</row>
    <row r="562" spans="2:18"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</row>
    <row r="563" spans="2:18"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</row>
    <row r="564" spans="2:18"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</row>
    <row r="565" spans="2:18"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</row>
    <row r="566" spans="2:18"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</row>
    <row r="567" spans="2:18"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</row>
    <row r="568" spans="2:18"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</row>
    <row r="569" spans="2:18"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</row>
    <row r="570" spans="2:18"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</row>
    <row r="571" spans="2:18"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</row>
    <row r="572" spans="2:18"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</row>
    <row r="573" spans="2:18"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</row>
    <row r="574" spans="2:18"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</row>
    <row r="575" spans="2:18"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</row>
    <row r="576" spans="2:18"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</row>
    <row r="577" spans="2:18"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</row>
    <row r="578" spans="2:18"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</row>
    <row r="579" spans="2:18"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</row>
    <row r="580" spans="2:18"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</row>
    <row r="581" spans="2:18"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</row>
    <row r="582" spans="2:18"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</row>
    <row r="583" spans="2:18"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</row>
    <row r="584" spans="2:18"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</row>
    <row r="585" spans="2:18"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</row>
    <row r="586" spans="2:18"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</row>
    <row r="587" spans="2:18"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</row>
    <row r="588" spans="2:18"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</row>
    <row r="589" spans="2:18"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</row>
    <row r="590" spans="2:18"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</row>
    <row r="591" spans="2:18"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</row>
    <row r="592" spans="2:18"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</row>
    <row r="593" spans="2:18"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</row>
    <row r="594" spans="2:18"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</row>
    <row r="595" spans="2:18"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</row>
    <row r="596" spans="2:18"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</row>
    <row r="597" spans="2:18"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</row>
    <row r="598" spans="2:18"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</row>
    <row r="605" spans="2:18"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</row>
    <row r="618" spans="2:18"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</row>
    <row r="631" spans="2:18"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</row>
    <row r="644" spans="2:18"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</row>
    <row r="657" spans="2:18"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</row>
    <row r="670" spans="2:18"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</row>
    <row r="683" spans="2:18"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</row>
    <row r="684" spans="2:18"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</row>
    <row r="685" spans="2:18"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</row>
    <row r="686" spans="2:18"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</row>
    <row r="687" spans="2:18"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</row>
    <row r="688" spans="2:18"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</row>
    <row r="689" spans="2:18"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</row>
    <row r="690" spans="2:18"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</row>
    <row r="691" spans="2:18"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</row>
    <row r="692" spans="2:18"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</row>
    <row r="693" spans="2:18"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</row>
    <row r="694" spans="2:18"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</row>
    <row r="695" spans="2:18"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</row>
    <row r="696" spans="2:18"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</row>
    <row r="697" spans="2:18"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</row>
    <row r="698" spans="2:18"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</row>
    <row r="699" spans="2:18"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</row>
    <row r="700" spans="2:18"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</row>
    <row r="701" spans="2:18">
      <c r="B701" s="93"/>
      <c r="C701" s="93"/>
      <c r="D701" s="93"/>
      <c r="E701" s="93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</row>
    <row r="702" spans="2:18">
      <c r="B702" s="93"/>
      <c r="C702" s="93"/>
      <c r="D702" s="93"/>
      <c r="E702" s="93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</row>
    <row r="703" spans="2:18">
      <c r="B703" s="93"/>
      <c r="C703" s="93"/>
      <c r="D703" s="93"/>
      <c r="E703" s="93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</row>
    <row r="704" spans="2:18">
      <c r="B704" s="93"/>
      <c r="C704" s="93"/>
      <c r="D704" s="93"/>
      <c r="E704" s="93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</row>
    <row r="705" spans="2:18"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</row>
    <row r="706" spans="2:18"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</row>
    <row r="707" spans="2:18"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</row>
    <row r="708" spans="2:18"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</row>
    <row r="709" spans="2:18"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</row>
    <row r="710" spans="2:18"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</row>
    <row r="711" spans="2:18"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</row>
    <row r="712" spans="2:18"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</row>
    <row r="713" spans="2:18"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</row>
    <row r="714" spans="2:18"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</row>
    <row r="715" spans="2:18"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</row>
    <row r="716" spans="2:18"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</row>
    <row r="717" spans="2:18"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</row>
    <row r="718" spans="2:18"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</row>
    <row r="719" spans="2:18"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</row>
    <row r="720" spans="2:18"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</row>
    <row r="721" spans="2:18"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</row>
    <row r="722" spans="2:18"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</row>
    <row r="723" spans="2:18"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</row>
    <row r="724" spans="2:18"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</row>
    <row r="725" spans="2:18"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</row>
    <row r="726" spans="2:18"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</row>
    <row r="727" spans="2:18"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</row>
    <row r="728" spans="2:18"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</row>
    <row r="729" spans="2:18"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</row>
    <row r="730" spans="2:18"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</row>
    <row r="731" spans="2:18"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</row>
    <row r="732" spans="2:18"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</row>
    <row r="733" spans="2:18"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</row>
    <row r="734" spans="2:18"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</row>
    <row r="735" spans="2:18"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</row>
    <row r="736" spans="2:18"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</row>
    <row r="737" spans="2:18"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</row>
    <row r="738" spans="2:18"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</row>
    <row r="739" spans="2:18"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</row>
    <row r="740" spans="2:18"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</row>
    <row r="741" spans="2:18"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</row>
    <row r="742" spans="2:18"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</row>
    <row r="743" spans="2:18"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</row>
    <row r="744" spans="2:18"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</row>
    <row r="745" spans="2:18"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</row>
    <row r="746" spans="2:18"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</row>
    <row r="747" spans="2:18"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</row>
    <row r="748" spans="2:18"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</row>
    <row r="749" spans="2:18"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</row>
    <row r="750" spans="2:18"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</row>
    <row r="751" spans="2:18"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</row>
    <row r="752" spans="2:18"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</row>
    <row r="753" spans="2:18"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</row>
    <row r="754" spans="2:18"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</row>
    <row r="755" spans="2:18"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</row>
    <row r="756" spans="2:18"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</row>
    <row r="757" spans="2:18"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</row>
    <row r="758" spans="2:18"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</row>
    <row r="759" spans="2:18"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</row>
    <row r="760" spans="2:18"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</row>
    <row r="761" spans="2:18"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</row>
    <row r="762" spans="2:18"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</row>
    <row r="763" spans="2:18"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</row>
    <row r="764" spans="2:18"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</row>
    <row r="765" spans="2:18"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</row>
    <row r="766" spans="2:18"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</row>
    <row r="767" spans="2:18"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</row>
    <row r="768" spans="2:18"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</row>
    <row r="769" spans="2:18"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</row>
    <row r="770" spans="2:18"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</row>
    <row r="771" spans="2:18"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</row>
    <row r="772" spans="2:18"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</row>
    <row r="773" spans="2:18"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</row>
    <row r="774" spans="2:18"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</row>
    <row r="775" spans="2:18"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</row>
    <row r="776" spans="2:18"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</row>
    <row r="777" spans="2:18"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</row>
    <row r="778" spans="2:18"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</row>
    <row r="779" spans="2:18"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</row>
    <row r="780" spans="2:18"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</row>
    <row r="781" spans="2:18"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</row>
    <row r="782" spans="2:18"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</row>
    <row r="783" spans="2:18"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</row>
    <row r="784" spans="2:18"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</row>
    <row r="785" spans="2:18"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</row>
    <row r="786" spans="2:18"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</row>
    <row r="787" spans="2:18"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</row>
    <row r="788" spans="2:18"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</row>
    <row r="789" spans="2:18"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</row>
    <row r="790" spans="2:18"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</row>
    <row r="791" spans="2:18"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</row>
    <row r="792" spans="2:18"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</row>
    <row r="793" spans="2:18"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</row>
    <row r="794" spans="2:18"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</row>
    <row r="795" spans="2:18"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</row>
    <row r="796" spans="2:18"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</row>
    <row r="797" spans="2:18"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</row>
    <row r="798" spans="2:18"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</row>
    <row r="799" spans="2:18"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</row>
    <row r="800" spans="2:18"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</row>
    <row r="801" spans="2:18"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</row>
    <row r="802" spans="2:18"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</row>
    <row r="803" spans="2:18"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</row>
    <row r="804" spans="2:18"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</row>
    <row r="805" spans="2:18"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</row>
    <row r="806" spans="2:18"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</row>
    <row r="807" spans="2:18"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</row>
    <row r="808" spans="2:18"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</row>
    <row r="809" spans="2:18"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</row>
    <row r="810" spans="2:18"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</row>
    <row r="811" spans="2:18"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</row>
    <row r="812" spans="2:18"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</row>
    <row r="813" spans="2:18"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</row>
    <row r="814" spans="2:18"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</row>
    <row r="815" spans="2:18"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</row>
    <row r="816" spans="2:18"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</row>
    <row r="817" spans="2:18"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</row>
    <row r="818" spans="2:18"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</row>
    <row r="819" spans="2:18"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</row>
    <row r="820" spans="2:18"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</row>
    <row r="821" spans="2:18"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</row>
    <row r="822" spans="2:18"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</row>
    <row r="823" spans="2:18"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</row>
    <row r="824" spans="2:18"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</row>
    <row r="825" spans="2:18"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</row>
    <row r="826" spans="2:18"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</row>
    <row r="827" spans="2:18"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</row>
    <row r="828" spans="2:18"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</row>
    <row r="829" spans="2:18"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</row>
    <row r="830" spans="2:18"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</row>
    <row r="831" spans="2:18"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</row>
    <row r="832" spans="2:18"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</row>
    <row r="833" spans="2:18"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</row>
    <row r="834" spans="2:18"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</row>
    <row r="835" spans="2:18"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</row>
    <row r="836" spans="2:18"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</row>
    <row r="837" spans="2:18"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</row>
    <row r="838" spans="2:18"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</row>
    <row r="839" spans="2:18"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</row>
    <row r="840" spans="2:18"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</row>
    <row r="841" spans="2:18"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</row>
    <row r="842" spans="2:18"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</row>
    <row r="843" spans="2:18"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</row>
    <row r="844" spans="2:18"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</row>
    <row r="845" spans="2:18"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</row>
    <row r="846" spans="2:18"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</row>
    <row r="847" spans="2:18"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</row>
    <row r="848" spans="2:18"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</row>
    <row r="849" spans="2:18"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</row>
    <row r="850" spans="2:18"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</row>
    <row r="851" spans="2:18"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</row>
    <row r="852" spans="2:18"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</row>
    <row r="853" spans="2:18"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</row>
    <row r="854" spans="2:18"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</row>
    <row r="855" spans="2:18"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</row>
    <row r="856" spans="2:18"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</row>
    <row r="857" spans="2:18"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</row>
    <row r="858" spans="2:18"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</row>
    <row r="859" spans="2:18"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</row>
    <row r="860" spans="2:18"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</row>
    <row r="861" spans="2:18"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</row>
    <row r="862" spans="2:18"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</row>
    <row r="863" spans="2:18"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</row>
    <row r="864" spans="2:18"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</row>
    <row r="865" spans="2:18"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</row>
    <row r="866" spans="2:18"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</row>
    <row r="867" spans="2:18"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</row>
    <row r="868" spans="2:18"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</row>
    <row r="869" spans="2:18"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</row>
    <row r="870" spans="2:18"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</row>
    <row r="871" spans="2:18"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</row>
    <row r="872" spans="2:18"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</row>
    <row r="873" spans="2:18"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</row>
    <row r="874" spans="2:18"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</row>
    <row r="875" spans="2:18"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</row>
    <row r="876" spans="2:18"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</row>
    <row r="877" spans="2:18"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</row>
    <row r="878" spans="2:18"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</row>
    <row r="879" spans="2:18"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</row>
    <row r="880" spans="2:18"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</row>
    <row r="881" spans="2:18"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</row>
    <row r="882" spans="2:18"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</row>
    <row r="883" spans="2:18"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</row>
    <row r="884" spans="2:18"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</row>
    <row r="885" spans="2:18"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</row>
    <row r="886" spans="2:18"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</row>
    <row r="887" spans="2:18"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</row>
    <row r="888" spans="2:18"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</row>
    <row r="889" spans="2:18"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</row>
    <row r="890" spans="2:18"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</row>
    <row r="891" spans="2:18"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</row>
    <row r="892" spans="2:18"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</row>
    <row r="893" spans="2:18"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</row>
    <row r="894" spans="2:18"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</row>
    <row r="895" spans="2:18"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</row>
    <row r="896" spans="2:18"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</row>
    <row r="897" spans="2:18"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</row>
    <row r="898" spans="2:18"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</row>
    <row r="899" spans="2:18"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</row>
    <row r="900" spans="2:18"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</row>
    <row r="901" spans="2:18"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</row>
    <row r="902" spans="2:18"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</row>
    <row r="903" spans="2:18"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</row>
    <row r="904" spans="2:18"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</row>
    <row r="905" spans="2:18"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</row>
    <row r="906" spans="2:18"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</row>
    <row r="907" spans="2:18"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</row>
    <row r="908" spans="2:18"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</row>
    <row r="909" spans="2:18"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</row>
    <row r="910" spans="2:18"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</row>
    <row r="911" spans="2:18"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</row>
    <row r="912" spans="2:18"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</row>
    <row r="913" spans="2:18"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</row>
    <row r="914" spans="2:18"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</row>
    <row r="915" spans="2:18"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</row>
    <row r="916" spans="2:18"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</row>
    <row r="917" spans="2:18"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</row>
    <row r="918" spans="2:18"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</row>
    <row r="919" spans="2:18"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</row>
    <row r="920" spans="2:18"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</row>
    <row r="921" spans="2:18"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</row>
    <row r="922" spans="2:18"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</row>
    <row r="923" spans="2:18"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</row>
    <row r="924" spans="2:18"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</row>
    <row r="925" spans="2:18"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</row>
    <row r="926" spans="2:18"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</row>
    <row r="927" spans="2:18"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</row>
    <row r="928" spans="2:18"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</row>
    <row r="929" spans="2:18"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</row>
    <row r="930" spans="2:18"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</row>
    <row r="931" spans="2:18"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</row>
    <row r="932" spans="2:18"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</row>
    <row r="933" spans="2:18"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</row>
    <row r="934" spans="2:18"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</row>
    <row r="935" spans="2:18"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</row>
    <row r="936" spans="2:18"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</row>
    <row r="937" spans="2:18"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</row>
    <row r="938" spans="2:18"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</row>
    <row r="939" spans="2:18"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</row>
    <row r="940" spans="2:18"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</row>
    <row r="941" spans="2:18"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</row>
    <row r="942" spans="2:18"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</row>
    <row r="943" spans="2:18"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</row>
    <row r="944" spans="2:18"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</row>
    <row r="945" spans="2:18"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</row>
    <row r="946" spans="2:18"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</row>
    <row r="947" spans="2:18"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</row>
    <row r="948" spans="2:18"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</row>
    <row r="949" spans="2:18"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</row>
    <row r="950" spans="2:18"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</row>
    <row r="951" spans="2:18"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</row>
    <row r="952" spans="2:18"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</row>
    <row r="953" spans="2:18"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</row>
    <row r="954" spans="2:18"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</row>
    <row r="955" spans="2:18"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</row>
    <row r="956" spans="2:18"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</row>
    <row r="957" spans="2:18"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</row>
    <row r="958" spans="2:18"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</row>
    <row r="959" spans="2:18"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</row>
    <row r="960" spans="2:18"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</row>
    <row r="961" spans="2:18"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</row>
    <row r="962" spans="2:18"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</row>
    <row r="963" spans="2:18"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</row>
    <row r="964" spans="2:18"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</row>
    <row r="965" spans="2:18"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</row>
    <row r="966" spans="2:18"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</row>
    <row r="967" spans="2:18"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</row>
    <row r="968" spans="2:18"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</row>
    <row r="969" spans="2:18"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</row>
    <row r="970" spans="2:18"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</row>
    <row r="971" spans="2:18"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</row>
    <row r="972" spans="2:18"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</row>
    <row r="973" spans="2:18"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</row>
    <row r="974" spans="2:18"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</row>
    <row r="975" spans="2:18"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</row>
    <row r="976" spans="2:18"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</row>
    <row r="977" spans="2:18"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</row>
    <row r="978" spans="2:18"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</row>
    <row r="979" spans="2:18"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</row>
    <row r="980" spans="2:18"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</row>
    <row r="981" spans="2:18"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</row>
    <row r="982" spans="2:18"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</row>
    <row r="983" spans="2:18"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</row>
    <row r="984" spans="2:18"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</row>
    <row r="985" spans="2:18"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</row>
    <row r="986" spans="2:18"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</row>
    <row r="987" spans="2:18"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</row>
    <row r="988" spans="2:18"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</row>
    <row r="989" spans="2:18"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</row>
    <row r="990" spans="2:18"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</row>
    <row r="991" spans="2:18"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</row>
    <row r="992" spans="2:18"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</row>
    <row r="993" spans="2:18"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</row>
    <row r="994" spans="2:18"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</row>
    <row r="995" spans="2:18"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</row>
    <row r="996" spans="2:18"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</row>
    <row r="997" spans="2:18"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</row>
    <row r="998" spans="2:18"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</row>
    <row r="999" spans="2:18"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</row>
    <row r="1000" spans="2:18"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</row>
    <row r="1001" spans="2:18"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</row>
    <row r="1002" spans="2:18"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</row>
    <row r="1003" spans="2:18"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</row>
    <row r="1004" spans="2:18"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</row>
    <row r="1005" spans="2:18"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</row>
    <row r="1006" spans="2:18"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</row>
    <row r="1007" spans="2:18"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</row>
    <row r="1008" spans="2:18"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</row>
    <row r="1009" spans="2:18"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</row>
    <row r="1010" spans="2:18"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</row>
    <row r="1011" spans="2:18"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</row>
    <row r="1012" spans="2:18"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</row>
    <row r="1013" spans="2:18"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</row>
    <row r="1014" spans="2:18"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</row>
    <row r="1015" spans="2:18"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</row>
    <row r="1016" spans="2:18"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</row>
    <row r="1017" spans="2:18"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</row>
    <row r="1018" spans="2:18"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</row>
    <row r="1019" spans="2:18"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</row>
    <row r="1020" spans="2:18"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</row>
    <row r="1021" spans="2:18"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</row>
    <row r="1022" spans="2:18"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</row>
    <row r="1023" spans="2:18"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</row>
    <row r="1024" spans="2:18"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</row>
    <row r="1025" spans="2:18"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</row>
    <row r="1026" spans="2:18"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</row>
    <row r="1027" spans="2:18"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</row>
    <row r="1028" spans="2:18"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</row>
    <row r="1029" spans="2:18"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</row>
    <row r="1030" spans="2:18"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</row>
    <row r="1031" spans="2:18"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</row>
    <row r="1032" spans="2:18"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</row>
    <row r="1033" spans="2:18"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</row>
    <row r="1034" spans="2:18"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</row>
    <row r="1035" spans="2:18"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</row>
    <row r="1036" spans="2:18"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</row>
    <row r="1037" spans="2:18"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</row>
    <row r="1038" spans="2:18"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</row>
    <row r="1039" spans="2:18"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</row>
    <row r="1040" spans="2:18"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</row>
    <row r="1041" spans="2:18"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</row>
    <row r="1042" spans="2:18"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</row>
    <row r="1043" spans="2:18"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</row>
    <row r="1044" spans="2:18"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</row>
    <row r="1045" spans="2:18"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</row>
    <row r="1046" spans="2:18"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</row>
    <row r="1047" spans="2:18"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</row>
    <row r="1048" spans="2:18"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</row>
    <row r="1049" spans="2:18"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</row>
    <row r="1050" spans="2:18"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</row>
    <row r="1051" spans="2:18"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</row>
    <row r="1052" spans="2:18"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</row>
    <row r="1053" spans="2:18"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</row>
    <row r="1054" spans="2:18"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</row>
    <row r="1055" spans="2:18"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</row>
    <row r="1056" spans="2:18"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</row>
    <row r="1057" spans="2:18"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</row>
    <row r="1058" spans="2:18"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</row>
    <row r="1059" spans="2:18"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</row>
    <row r="1060" spans="2:18"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</row>
    <row r="1061" spans="2:18"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</row>
    <row r="1062" spans="2:18"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</row>
    <row r="1063" spans="2:18"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</row>
    <row r="1064" spans="2:18"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</row>
    <row r="1065" spans="2:18"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</row>
    <row r="1066" spans="2:18"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</row>
  </sheetData>
  <sheetProtection sheet="1" objects="1" scenarios="1"/>
  <mergeCells count="1">
    <mergeCell ref="B6:R6"/>
  </mergeCells>
  <phoneticPr fontId="4" type="noConversion"/>
  <conditionalFormatting sqref="B58:B381">
    <cfRule type="cellIs" dxfId="6" priority="3" operator="equal">
      <formula>2958465</formula>
    </cfRule>
    <cfRule type="cellIs" dxfId="5" priority="4" operator="equal">
      <formula>"NR3"</formula>
    </cfRule>
    <cfRule type="cellIs" dxfId="4" priority="5" operator="equal">
      <formula>"דירוג פנימי"</formula>
    </cfRule>
  </conditionalFormatting>
  <conditionalFormatting sqref="B58:B381">
    <cfRule type="cellIs" dxfId="3" priority="2" operator="equal">
      <formula>2958465</formula>
    </cfRule>
  </conditionalFormatting>
  <conditionalFormatting sqref="B11:B43">
    <cfRule type="cellIs" dxfId="2" priority="1" operator="equal">
      <formula>"NR3"</formula>
    </cfRule>
  </conditionalFormatting>
  <dataValidations count="1">
    <dataValidation allowBlank="1" showInputMessage="1" showErrorMessage="1" sqref="C5 D1:R5 C7:R9 B1:B9 B382:R1048576 S1:XFD123 S124:XFD1048576 A1:A123 A124:A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40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142</v>
      </c>
      <c r="C1" s="46" t="s" vm="1">
        <v>224</v>
      </c>
    </row>
    <row r="2" spans="2:15">
      <c r="B2" s="46" t="s">
        <v>141</v>
      </c>
      <c r="C2" s="46" t="s">
        <v>225</v>
      </c>
    </row>
    <row r="3" spans="2:15">
      <c r="B3" s="46" t="s">
        <v>143</v>
      </c>
      <c r="C3" s="46" t="s">
        <v>226</v>
      </c>
    </row>
    <row r="4" spans="2:15">
      <c r="B4" s="46" t="s">
        <v>144</v>
      </c>
      <c r="C4" s="46">
        <v>2145</v>
      </c>
    </row>
    <row r="6" spans="2:15" ht="26.25" customHeight="1">
      <c r="B6" s="135" t="s">
        <v>172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7"/>
    </row>
    <row r="7" spans="2:15" s="3" customFormat="1" ht="63">
      <c r="B7" s="47" t="s">
        <v>113</v>
      </c>
      <c r="C7" s="48" t="s">
        <v>46</v>
      </c>
      <c r="D7" s="48" t="s">
        <v>114</v>
      </c>
      <c r="E7" s="48" t="s">
        <v>14</v>
      </c>
      <c r="F7" s="48" t="s">
        <v>67</v>
      </c>
      <c r="G7" s="48" t="s">
        <v>17</v>
      </c>
      <c r="H7" s="48" t="s">
        <v>100</v>
      </c>
      <c r="I7" s="48" t="s">
        <v>54</v>
      </c>
      <c r="J7" s="48" t="s">
        <v>18</v>
      </c>
      <c r="K7" s="48" t="s">
        <v>200</v>
      </c>
      <c r="L7" s="48" t="s">
        <v>199</v>
      </c>
      <c r="M7" s="48" t="s">
        <v>108</v>
      </c>
      <c r="N7" s="48" t="s">
        <v>145</v>
      </c>
      <c r="O7" s="50" t="s">
        <v>147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207</v>
      </c>
      <c r="L8" s="31"/>
      <c r="M8" s="31" t="s">
        <v>203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3308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198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206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3"/>
      <c r="C110" s="93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>
      <c r="B111" s="93"/>
      <c r="C111" s="93"/>
      <c r="D111" s="93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>
      <c r="B112" s="93"/>
      <c r="C112" s="93"/>
      <c r="D112" s="93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</row>
    <row r="121" spans="2:15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</row>
    <row r="122" spans="2:15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</row>
    <row r="123" spans="2:15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</row>
    <row r="124" spans="2:15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</row>
    <row r="125" spans="2:15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</row>
    <row r="126" spans="2:15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</row>
    <row r="127" spans="2:15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</row>
    <row r="128" spans="2:15">
      <c r="B128" s="93"/>
      <c r="C128" s="93"/>
      <c r="D128" s="93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</row>
    <row r="129" spans="2:15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</row>
    <row r="130" spans="2:15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</row>
    <row r="131" spans="2:15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</row>
    <row r="132" spans="2:15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</row>
    <row r="133" spans="2:15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</row>
    <row r="134" spans="2:15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2:15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</row>
    <row r="136" spans="2:15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</row>
    <row r="137" spans="2:15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</row>
    <row r="138" spans="2:15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</row>
    <row r="139" spans="2:15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</row>
    <row r="140" spans="2:15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</row>
    <row r="141" spans="2:15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</row>
    <row r="142" spans="2:15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</row>
    <row r="143" spans="2:15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2:15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</row>
    <row r="145" spans="2:15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</row>
    <row r="146" spans="2:15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</row>
    <row r="147" spans="2:15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</row>
    <row r="148" spans="2:15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</row>
    <row r="149" spans="2:15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</row>
    <row r="150" spans="2:15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</row>
    <row r="151" spans="2:15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</row>
    <row r="152" spans="2:15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</row>
    <row r="153" spans="2:15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</row>
    <row r="154" spans="2:15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</row>
    <row r="155" spans="2:15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</row>
    <row r="156" spans="2:15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2:15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</row>
    <row r="158" spans="2:15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</row>
    <row r="159" spans="2:15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</row>
    <row r="160" spans="2:15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</row>
    <row r="161" spans="2:15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</row>
    <row r="162" spans="2:15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</row>
    <row r="163" spans="2:15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</row>
    <row r="164" spans="2:15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</row>
    <row r="165" spans="2:15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</row>
    <row r="166" spans="2:15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</row>
    <row r="167" spans="2:15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</row>
    <row r="168" spans="2:15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</row>
    <row r="169" spans="2:15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</row>
    <row r="170" spans="2:15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</row>
    <row r="171" spans="2:15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</row>
    <row r="172" spans="2:15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</row>
    <row r="173" spans="2:15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</row>
    <row r="174" spans="2:15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</row>
    <row r="175" spans="2:15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</row>
    <row r="176" spans="2:15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</row>
    <row r="177" spans="2:15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</row>
    <row r="178" spans="2:15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2:15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</row>
    <row r="180" spans="2:15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</row>
    <row r="181" spans="2:15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</row>
    <row r="182" spans="2:15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</row>
    <row r="183" spans="2:15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</row>
    <row r="184" spans="2:15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</row>
    <row r="185" spans="2:15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</row>
    <row r="186" spans="2:15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</row>
    <row r="187" spans="2:15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</row>
    <row r="188" spans="2:15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</row>
    <row r="189" spans="2:15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</row>
    <row r="190" spans="2:15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</row>
    <row r="191" spans="2:15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</row>
    <row r="192" spans="2:15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</row>
    <row r="193" spans="2:15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</row>
    <row r="194" spans="2:15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</row>
    <row r="195" spans="2:15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</row>
    <row r="196" spans="2:15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</row>
    <row r="197" spans="2:15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</row>
    <row r="198" spans="2:15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</row>
    <row r="199" spans="2:15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</row>
    <row r="200" spans="2:15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</row>
    <row r="201" spans="2:15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</row>
    <row r="202" spans="2:15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</row>
    <row r="203" spans="2:15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</row>
    <row r="204" spans="2:15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</row>
    <row r="205" spans="2:15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</row>
    <row r="206" spans="2:15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</row>
    <row r="207" spans="2:15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</row>
    <row r="208" spans="2:15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</row>
    <row r="209" spans="2:15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</row>
    <row r="210" spans="2:1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</row>
    <row r="211" spans="2:1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</row>
    <row r="212" spans="2:15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</row>
    <row r="213" spans="2:15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</row>
    <row r="214" spans="2:15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</row>
    <row r="215" spans="2:15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</row>
    <row r="216" spans="2:15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</row>
    <row r="217" spans="2:15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</row>
    <row r="218" spans="2:15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</row>
    <row r="219" spans="2:15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</row>
    <row r="220" spans="2:15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</row>
    <row r="221" spans="2:15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</row>
    <row r="222" spans="2:15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</row>
    <row r="223" spans="2:15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</row>
    <row r="224" spans="2:15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</row>
    <row r="225" spans="2:15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</row>
    <row r="226" spans="2:15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</row>
    <row r="227" spans="2:15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</row>
    <row r="228" spans="2:15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</row>
    <row r="229" spans="2:15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</row>
    <row r="230" spans="2:15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</row>
    <row r="231" spans="2:1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</row>
    <row r="232" spans="2:15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</row>
    <row r="233" spans="2:15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</row>
    <row r="234" spans="2:15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</row>
    <row r="235" spans="2:15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</row>
    <row r="236" spans="2:15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</row>
    <row r="237" spans="2:15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</row>
    <row r="238" spans="2:15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</row>
    <row r="239" spans="2:15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</row>
    <row r="240" spans="2:15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</row>
    <row r="241" spans="2:15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</row>
    <row r="242" spans="2:15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</row>
    <row r="243" spans="2:15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</row>
    <row r="244" spans="2:15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</row>
    <row r="245" spans="2:15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</row>
    <row r="246" spans="2:15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</row>
    <row r="247" spans="2:15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</row>
    <row r="248" spans="2:15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</row>
    <row r="249" spans="2:15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</row>
    <row r="250" spans="2:15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</row>
    <row r="251" spans="2:15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</row>
    <row r="252" spans="2:15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</row>
    <row r="253" spans="2:15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</row>
    <row r="254" spans="2:15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</row>
    <row r="255" spans="2:15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</row>
    <row r="256" spans="2:15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</row>
    <row r="257" spans="2:15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</row>
    <row r="258" spans="2:15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</row>
    <row r="259" spans="2:15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</row>
    <row r="260" spans="2:15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</row>
    <row r="261" spans="2:15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</row>
    <row r="262" spans="2:15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</row>
    <row r="263" spans="2:15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</row>
    <row r="264" spans="2:15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</row>
    <row r="265" spans="2:15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</row>
    <row r="266" spans="2:15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</row>
    <row r="267" spans="2:15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</row>
    <row r="268" spans="2:15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</row>
    <row r="269" spans="2:15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</row>
    <row r="270" spans="2:15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</row>
    <row r="271" spans="2:15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</row>
    <row r="272" spans="2:15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</row>
    <row r="273" spans="2:15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</row>
    <row r="274" spans="2:15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</row>
    <row r="275" spans="2:15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</row>
    <row r="276" spans="2:15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</row>
    <row r="277" spans="2:15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</row>
    <row r="278" spans="2:15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</row>
    <row r="279" spans="2:15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</row>
    <row r="280" spans="2:15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</row>
    <row r="281" spans="2:15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</row>
    <row r="282" spans="2:15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</row>
    <row r="283" spans="2:15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</row>
    <row r="284" spans="2:15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</row>
    <row r="285" spans="2:15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</row>
    <row r="286" spans="2:15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</row>
    <row r="287" spans="2:15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</row>
    <row r="288" spans="2:15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</row>
    <row r="289" spans="2:15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</row>
    <row r="290" spans="2:15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</row>
    <row r="291" spans="2:15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</row>
    <row r="292" spans="2:15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</row>
    <row r="293" spans="2:15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</row>
    <row r="294" spans="2:15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</row>
    <row r="295" spans="2:15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</row>
    <row r="296" spans="2:15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</row>
    <row r="297" spans="2:15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</row>
    <row r="298" spans="2:15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</row>
    <row r="299" spans="2:15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</row>
    <row r="300" spans="2:15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</row>
    <row r="301" spans="2:15">
      <c r="B301" s="1"/>
      <c r="C301" s="1"/>
      <c r="D301" s="1"/>
    </row>
    <row r="302" spans="2:15">
      <c r="B302" s="1"/>
      <c r="C302" s="1"/>
      <c r="D302" s="1"/>
    </row>
    <row r="303" spans="2:15">
      <c r="B303" s="1"/>
      <c r="C303" s="1"/>
      <c r="D303" s="1"/>
    </row>
    <row r="304" spans="2:15">
      <c r="B304" s="1"/>
      <c r="C304" s="1"/>
      <c r="D304" s="1"/>
    </row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>
      <selection activeCell="B27" sqref="B27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142</v>
      </c>
      <c r="C1" s="46" t="s" vm="1">
        <v>224</v>
      </c>
    </row>
    <row r="2" spans="2:10">
      <c r="B2" s="46" t="s">
        <v>141</v>
      </c>
      <c r="C2" s="46" t="s">
        <v>225</v>
      </c>
    </row>
    <row r="3" spans="2:10">
      <c r="B3" s="46" t="s">
        <v>143</v>
      </c>
      <c r="C3" s="46" t="s">
        <v>226</v>
      </c>
    </row>
    <row r="4" spans="2:10">
      <c r="B4" s="46" t="s">
        <v>144</v>
      </c>
      <c r="C4" s="46">
        <v>2145</v>
      </c>
    </row>
    <row r="6" spans="2:10" ht="26.25" customHeight="1">
      <c r="B6" s="135" t="s">
        <v>173</v>
      </c>
      <c r="C6" s="136"/>
      <c r="D6" s="136"/>
      <c r="E6" s="136"/>
      <c r="F6" s="136"/>
      <c r="G6" s="136"/>
      <c r="H6" s="136"/>
      <c r="I6" s="136"/>
      <c r="J6" s="137"/>
    </row>
    <row r="7" spans="2:10" s="3" customFormat="1" ht="63">
      <c r="B7" s="47" t="s">
        <v>113</v>
      </c>
      <c r="C7" s="49" t="s">
        <v>56</v>
      </c>
      <c r="D7" s="49" t="s">
        <v>85</v>
      </c>
      <c r="E7" s="49" t="s">
        <v>57</v>
      </c>
      <c r="F7" s="49" t="s">
        <v>100</v>
      </c>
      <c r="G7" s="49" t="s">
        <v>184</v>
      </c>
      <c r="H7" s="49" t="s">
        <v>145</v>
      </c>
      <c r="I7" s="49" t="s">
        <v>146</v>
      </c>
      <c r="J7" s="64" t="s">
        <v>210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6" t="s">
        <v>3309</v>
      </c>
      <c r="C10" s="101"/>
      <c r="D10" s="87"/>
      <c r="E10" s="108">
        <v>0</v>
      </c>
      <c r="F10" s="87"/>
      <c r="G10" s="107">
        <v>0</v>
      </c>
      <c r="H10" s="108">
        <v>0</v>
      </c>
      <c r="I10" s="108">
        <v>0</v>
      </c>
      <c r="J10" s="87"/>
    </row>
    <row r="11" spans="2:10" ht="22.5" customHeight="1">
      <c r="B11" s="124"/>
      <c r="C11" s="101"/>
      <c r="D11" s="87"/>
      <c r="E11" s="126"/>
      <c r="F11" s="87"/>
      <c r="G11" s="87"/>
      <c r="H11" s="87"/>
      <c r="I11" s="87"/>
      <c r="J11" s="87"/>
    </row>
    <row r="12" spans="2:10">
      <c r="B12" s="124"/>
      <c r="C12" s="101"/>
      <c r="D12" s="87"/>
      <c r="E12" s="126"/>
      <c r="F12" s="87"/>
      <c r="G12" s="87"/>
      <c r="H12" s="87"/>
      <c r="I12" s="87"/>
      <c r="J12" s="87"/>
    </row>
    <row r="13" spans="2:10">
      <c r="B13" s="87"/>
      <c r="C13" s="101"/>
      <c r="D13" s="87"/>
      <c r="E13" s="126"/>
      <c r="F13" s="87"/>
      <c r="G13" s="87"/>
      <c r="H13" s="87"/>
      <c r="I13" s="87"/>
      <c r="J13" s="87"/>
    </row>
    <row r="14" spans="2:10">
      <c r="B14" s="87"/>
      <c r="C14" s="101"/>
      <c r="D14" s="87"/>
      <c r="E14" s="126"/>
      <c r="F14" s="87"/>
      <c r="G14" s="87"/>
      <c r="H14" s="87"/>
      <c r="I14" s="87"/>
      <c r="J14" s="87"/>
    </row>
    <row r="15" spans="2:10">
      <c r="B15" s="87"/>
      <c r="C15" s="101"/>
      <c r="D15" s="87"/>
      <c r="E15" s="126"/>
      <c r="F15" s="87"/>
      <c r="G15" s="87"/>
      <c r="H15" s="87"/>
      <c r="I15" s="87"/>
      <c r="J15" s="87"/>
    </row>
    <row r="16" spans="2:10">
      <c r="B16" s="87"/>
      <c r="C16" s="101"/>
      <c r="D16" s="87"/>
      <c r="E16" s="126"/>
      <c r="F16" s="87"/>
      <c r="G16" s="87"/>
      <c r="H16" s="87"/>
      <c r="I16" s="87"/>
      <c r="J16" s="87"/>
    </row>
    <row r="17" spans="2:10">
      <c r="B17" s="87"/>
      <c r="C17" s="101"/>
      <c r="D17" s="87"/>
      <c r="E17" s="126"/>
      <c r="F17" s="87"/>
      <c r="G17" s="87"/>
      <c r="H17" s="87"/>
      <c r="I17" s="87"/>
      <c r="J17" s="87"/>
    </row>
    <row r="18" spans="2:10">
      <c r="B18" s="87"/>
      <c r="C18" s="101"/>
      <c r="D18" s="87"/>
      <c r="E18" s="126"/>
      <c r="F18" s="87"/>
      <c r="G18" s="87"/>
      <c r="H18" s="87"/>
      <c r="I18" s="87"/>
      <c r="J18" s="87"/>
    </row>
    <row r="19" spans="2:10">
      <c r="B19" s="87"/>
      <c r="C19" s="101"/>
      <c r="D19" s="87"/>
      <c r="E19" s="126"/>
      <c r="F19" s="87"/>
      <c r="G19" s="87"/>
      <c r="H19" s="87"/>
      <c r="I19" s="87"/>
      <c r="J19" s="87"/>
    </row>
    <row r="20" spans="2:10">
      <c r="B20" s="87"/>
      <c r="C20" s="101"/>
      <c r="D20" s="87"/>
      <c r="E20" s="126"/>
      <c r="F20" s="87"/>
      <c r="G20" s="87"/>
      <c r="H20" s="87"/>
      <c r="I20" s="87"/>
      <c r="J20" s="87"/>
    </row>
    <row r="21" spans="2:10">
      <c r="B21" s="87"/>
      <c r="C21" s="101"/>
      <c r="D21" s="87"/>
      <c r="E21" s="126"/>
      <c r="F21" s="87"/>
      <c r="G21" s="87"/>
      <c r="H21" s="87"/>
      <c r="I21" s="87"/>
      <c r="J21" s="87"/>
    </row>
    <row r="22" spans="2:10">
      <c r="B22" s="87"/>
      <c r="C22" s="101"/>
      <c r="D22" s="87"/>
      <c r="E22" s="126"/>
      <c r="F22" s="87"/>
      <c r="G22" s="87"/>
      <c r="H22" s="87"/>
      <c r="I22" s="87"/>
      <c r="J22" s="87"/>
    </row>
    <row r="23" spans="2:10">
      <c r="B23" s="87"/>
      <c r="C23" s="101"/>
      <c r="D23" s="87"/>
      <c r="E23" s="126"/>
      <c r="F23" s="87"/>
      <c r="G23" s="87"/>
      <c r="H23" s="87"/>
      <c r="I23" s="87"/>
      <c r="J23" s="87"/>
    </row>
    <row r="24" spans="2:10">
      <c r="B24" s="87"/>
      <c r="C24" s="101"/>
      <c r="D24" s="87"/>
      <c r="E24" s="126"/>
      <c r="F24" s="87"/>
      <c r="G24" s="87"/>
      <c r="H24" s="87"/>
      <c r="I24" s="87"/>
      <c r="J24" s="87"/>
    </row>
    <row r="25" spans="2:10">
      <c r="B25" s="87"/>
      <c r="C25" s="101"/>
      <c r="D25" s="87"/>
      <c r="E25" s="126"/>
      <c r="F25" s="87"/>
      <c r="G25" s="87"/>
      <c r="H25" s="87"/>
      <c r="I25" s="87"/>
      <c r="J25" s="87"/>
    </row>
    <row r="26" spans="2:10">
      <c r="B26" s="87"/>
      <c r="C26" s="101"/>
      <c r="D26" s="87"/>
      <c r="E26" s="126"/>
      <c r="F26" s="87"/>
      <c r="G26" s="87"/>
      <c r="H26" s="87"/>
      <c r="I26" s="87"/>
      <c r="J26" s="87"/>
    </row>
    <row r="27" spans="2:10">
      <c r="B27" s="87"/>
      <c r="C27" s="101"/>
      <c r="D27" s="87"/>
      <c r="E27" s="126"/>
      <c r="F27" s="87"/>
      <c r="G27" s="87"/>
      <c r="H27" s="87"/>
      <c r="I27" s="87"/>
      <c r="J27" s="87"/>
    </row>
    <row r="28" spans="2:10">
      <c r="B28" s="87"/>
      <c r="C28" s="101"/>
      <c r="D28" s="87"/>
      <c r="E28" s="126"/>
      <c r="F28" s="87"/>
      <c r="G28" s="87"/>
      <c r="H28" s="87"/>
      <c r="I28" s="87"/>
      <c r="J28" s="87"/>
    </row>
    <row r="29" spans="2:10">
      <c r="B29" s="87"/>
      <c r="C29" s="101"/>
      <c r="D29" s="87"/>
      <c r="E29" s="126"/>
      <c r="F29" s="87"/>
      <c r="G29" s="87"/>
      <c r="H29" s="87"/>
      <c r="I29" s="87"/>
      <c r="J29" s="87"/>
    </row>
    <row r="30" spans="2:10">
      <c r="B30" s="87"/>
      <c r="C30" s="101"/>
      <c r="D30" s="87"/>
      <c r="E30" s="126"/>
      <c r="F30" s="87"/>
      <c r="G30" s="87"/>
      <c r="H30" s="87"/>
      <c r="I30" s="87"/>
      <c r="J30" s="87"/>
    </row>
    <row r="31" spans="2:10">
      <c r="B31" s="87"/>
      <c r="C31" s="101"/>
      <c r="D31" s="87"/>
      <c r="E31" s="126"/>
      <c r="F31" s="87"/>
      <c r="G31" s="87"/>
      <c r="H31" s="87"/>
      <c r="I31" s="87"/>
      <c r="J31" s="87"/>
    </row>
    <row r="32" spans="2:10">
      <c r="B32" s="87"/>
      <c r="C32" s="101"/>
      <c r="D32" s="87"/>
      <c r="E32" s="126"/>
      <c r="F32" s="87"/>
      <c r="G32" s="87"/>
      <c r="H32" s="87"/>
      <c r="I32" s="87"/>
      <c r="J32" s="87"/>
    </row>
    <row r="33" spans="2:10">
      <c r="B33" s="87"/>
      <c r="C33" s="101"/>
      <c r="D33" s="87"/>
      <c r="E33" s="126"/>
      <c r="F33" s="87"/>
      <c r="G33" s="87"/>
      <c r="H33" s="87"/>
      <c r="I33" s="87"/>
      <c r="J33" s="87"/>
    </row>
    <row r="34" spans="2:10">
      <c r="B34" s="87"/>
      <c r="C34" s="101"/>
      <c r="D34" s="87"/>
      <c r="E34" s="126"/>
      <c r="F34" s="87"/>
      <c r="G34" s="87"/>
      <c r="H34" s="87"/>
      <c r="I34" s="87"/>
      <c r="J34" s="87"/>
    </row>
    <row r="35" spans="2:10">
      <c r="B35" s="87"/>
      <c r="C35" s="101"/>
      <c r="D35" s="87"/>
      <c r="E35" s="126"/>
      <c r="F35" s="87"/>
      <c r="G35" s="87"/>
      <c r="H35" s="87"/>
      <c r="I35" s="87"/>
      <c r="J35" s="87"/>
    </row>
    <row r="36" spans="2:10">
      <c r="B36" s="87"/>
      <c r="C36" s="101"/>
      <c r="D36" s="87"/>
      <c r="E36" s="126"/>
      <c r="F36" s="87"/>
      <c r="G36" s="87"/>
      <c r="H36" s="87"/>
      <c r="I36" s="87"/>
      <c r="J36" s="87"/>
    </row>
    <row r="37" spans="2:10">
      <c r="B37" s="87"/>
      <c r="C37" s="101"/>
      <c r="D37" s="87"/>
      <c r="E37" s="126"/>
      <c r="F37" s="87"/>
      <c r="G37" s="87"/>
      <c r="H37" s="87"/>
      <c r="I37" s="87"/>
      <c r="J37" s="87"/>
    </row>
    <row r="38" spans="2:10">
      <c r="B38" s="87"/>
      <c r="C38" s="101"/>
      <c r="D38" s="87"/>
      <c r="E38" s="126"/>
      <c r="F38" s="87"/>
      <c r="G38" s="87"/>
      <c r="H38" s="87"/>
      <c r="I38" s="87"/>
      <c r="J38" s="87"/>
    </row>
    <row r="39" spans="2:10">
      <c r="B39" s="87"/>
      <c r="C39" s="101"/>
      <c r="D39" s="87"/>
      <c r="E39" s="126"/>
      <c r="F39" s="87"/>
      <c r="G39" s="87"/>
      <c r="H39" s="87"/>
      <c r="I39" s="87"/>
      <c r="J39" s="87"/>
    </row>
    <row r="40" spans="2:10">
      <c r="B40" s="87"/>
      <c r="C40" s="101"/>
      <c r="D40" s="87"/>
      <c r="E40" s="126"/>
      <c r="F40" s="87"/>
      <c r="G40" s="87"/>
      <c r="H40" s="87"/>
      <c r="I40" s="87"/>
      <c r="J40" s="87"/>
    </row>
    <row r="41" spans="2:10">
      <c r="B41" s="87"/>
      <c r="C41" s="101"/>
      <c r="D41" s="87"/>
      <c r="E41" s="126"/>
      <c r="F41" s="87"/>
      <c r="G41" s="87"/>
      <c r="H41" s="87"/>
      <c r="I41" s="87"/>
      <c r="J41" s="87"/>
    </row>
    <row r="42" spans="2:10">
      <c r="B42" s="87"/>
      <c r="C42" s="101"/>
      <c r="D42" s="87"/>
      <c r="E42" s="126"/>
      <c r="F42" s="87"/>
      <c r="G42" s="87"/>
      <c r="H42" s="87"/>
      <c r="I42" s="87"/>
      <c r="J42" s="87"/>
    </row>
    <row r="43" spans="2:10">
      <c r="B43" s="87"/>
      <c r="C43" s="101"/>
      <c r="D43" s="87"/>
      <c r="E43" s="126"/>
      <c r="F43" s="87"/>
      <c r="G43" s="87"/>
      <c r="H43" s="87"/>
      <c r="I43" s="87"/>
      <c r="J43" s="87"/>
    </row>
    <row r="44" spans="2:10">
      <c r="B44" s="87"/>
      <c r="C44" s="101"/>
      <c r="D44" s="87"/>
      <c r="E44" s="126"/>
      <c r="F44" s="87"/>
      <c r="G44" s="87"/>
      <c r="H44" s="87"/>
      <c r="I44" s="87"/>
      <c r="J44" s="87"/>
    </row>
    <row r="45" spans="2:10">
      <c r="B45" s="87"/>
      <c r="C45" s="101"/>
      <c r="D45" s="87"/>
      <c r="E45" s="126"/>
      <c r="F45" s="87"/>
      <c r="G45" s="87"/>
      <c r="H45" s="87"/>
      <c r="I45" s="87"/>
      <c r="J45" s="87"/>
    </row>
    <row r="46" spans="2:10">
      <c r="B46" s="87"/>
      <c r="C46" s="101"/>
      <c r="D46" s="87"/>
      <c r="E46" s="126"/>
      <c r="F46" s="87"/>
      <c r="G46" s="87"/>
      <c r="H46" s="87"/>
      <c r="I46" s="87"/>
      <c r="J46" s="87"/>
    </row>
    <row r="47" spans="2:10">
      <c r="B47" s="87"/>
      <c r="C47" s="101"/>
      <c r="D47" s="87"/>
      <c r="E47" s="126"/>
      <c r="F47" s="87"/>
      <c r="G47" s="87"/>
      <c r="H47" s="87"/>
      <c r="I47" s="87"/>
      <c r="J47" s="87"/>
    </row>
    <row r="48" spans="2:10">
      <c r="B48" s="87"/>
      <c r="C48" s="101"/>
      <c r="D48" s="87"/>
      <c r="E48" s="126"/>
      <c r="F48" s="87"/>
      <c r="G48" s="87"/>
      <c r="H48" s="87"/>
      <c r="I48" s="87"/>
      <c r="J48" s="87"/>
    </row>
    <row r="49" spans="2:10">
      <c r="B49" s="87"/>
      <c r="C49" s="101"/>
      <c r="D49" s="87"/>
      <c r="E49" s="126"/>
      <c r="F49" s="87"/>
      <c r="G49" s="87"/>
      <c r="H49" s="87"/>
      <c r="I49" s="87"/>
      <c r="J49" s="87"/>
    </row>
    <row r="50" spans="2:10">
      <c r="B50" s="87"/>
      <c r="C50" s="101"/>
      <c r="D50" s="87"/>
      <c r="E50" s="126"/>
      <c r="F50" s="87"/>
      <c r="G50" s="87"/>
      <c r="H50" s="87"/>
      <c r="I50" s="87"/>
      <c r="J50" s="87"/>
    </row>
    <row r="51" spans="2:10">
      <c r="B51" s="87"/>
      <c r="C51" s="101"/>
      <c r="D51" s="87"/>
      <c r="E51" s="126"/>
      <c r="F51" s="87"/>
      <c r="G51" s="87"/>
      <c r="H51" s="87"/>
      <c r="I51" s="87"/>
      <c r="J51" s="87"/>
    </row>
    <row r="52" spans="2:10">
      <c r="B52" s="87"/>
      <c r="C52" s="101"/>
      <c r="D52" s="87"/>
      <c r="E52" s="126"/>
      <c r="F52" s="87"/>
      <c r="G52" s="87"/>
      <c r="H52" s="87"/>
      <c r="I52" s="87"/>
      <c r="J52" s="87"/>
    </row>
    <row r="53" spans="2:10">
      <c r="B53" s="87"/>
      <c r="C53" s="101"/>
      <c r="D53" s="87"/>
      <c r="E53" s="126"/>
      <c r="F53" s="87"/>
      <c r="G53" s="87"/>
      <c r="H53" s="87"/>
      <c r="I53" s="87"/>
      <c r="J53" s="87"/>
    </row>
    <row r="54" spans="2:10">
      <c r="B54" s="87"/>
      <c r="C54" s="101"/>
      <c r="D54" s="87"/>
      <c r="E54" s="126"/>
      <c r="F54" s="87"/>
      <c r="G54" s="87"/>
      <c r="H54" s="87"/>
      <c r="I54" s="87"/>
      <c r="J54" s="87"/>
    </row>
    <row r="55" spans="2:10">
      <c r="B55" s="87"/>
      <c r="C55" s="101"/>
      <c r="D55" s="87"/>
      <c r="E55" s="126"/>
      <c r="F55" s="87"/>
      <c r="G55" s="87"/>
      <c r="H55" s="87"/>
      <c r="I55" s="87"/>
      <c r="J55" s="87"/>
    </row>
    <row r="56" spans="2:10">
      <c r="B56" s="87"/>
      <c r="C56" s="101"/>
      <c r="D56" s="87"/>
      <c r="E56" s="126"/>
      <c r="F56" s="87"/>
      <c r="G56" s="87"/>
      <c r="H56" s="87"/>
      <c r="I56" s="87"/>
      <c r="J56" s="87"/>
    </row>
    <row r="57" spans="2:10">
      <c r="B57" s="87"/>
      <c r="C57" s="101"/>
      <c r="D57" s="87"/>
      <c r="E57" s="126"/>
      <c r="F57" s="87"/>
      <c r="G57" s="87"/>
      <c r="H57" s="87"/>
      <c r="I57" s="87"/>
      <c r="J57" s="87"/>
    </row>
    <row r="58" spans="2:10">
      <c r="B58" s="87"/>
      <c r="C58" s="101"/>
      <c r="D58" s="87"/>
      <c r="E58" s="126"/>
      <c r="F58" s="87"/>
      <c r="G58" s="87"/>
      <c r="H58" s="87"/>
      <c r="I58" s="87"/>
      <c r="J58" s="87"/>
    </row>
    <row r="59" spans="2:10">
      <c r="B59" s="87"/>
      <c r="C59" s="101"/>
      <c r="D59" s="87"/>
      <c r="E59" s="126"/>
      <c r="F59" s="87"/>
      <c r="G59" s="87"/>
      <c r="H59" s="87"/>
      <c r="I59" s="87"/>
      <c r="J59" s="87"/>
    </row>
    <row r="60" spans="2:10">
      <c r="B60" s="87"/>
      <c r="C60" s="101"/>
      <c r="D60" s="87"/>
      <c r="E60" s="126"/>
      <c r="F60" s="87"/>
      <c r="G60" s="87"/>
      <c r="H60" s="87"/>
      <c r="I60" s="87"/>
      <c r="J60" s="87"/>
    </row>
    <row r="61" spans="2:10">
      <c r="B61" s="87"/>
      <c r="C61" s="101"/>
      <c r="D61" s="87"/>
      <c r="E61" s="126"/>
      <c r="F61" s="87"/>
      <c r="G61" s="87"/>
      <c r="H61" s="87"/>
      <c r="I61" s="87"/>
      <c r="J61" s="87"/>
    </row>
    <row r="62" spans="2:10">
      <c r="B62" s="87"/>
      <c r="C62" s="101"/>
      <c r="D62" s="87"/>
      <c r="E62" s="126"/>
      <c r="F62" s="87"/>
      <c r="G62" s="87"/>
      <c r="H62" s="87"/>
      <c r="I62" s="87"/>
      <c r="J62" s="87"/>
    </row>
    <row r="63" spans="2:10">
      <c r="B63" s="87"/>
      <c r="C63" s="101"/>
      <c r="D63" s="87"/>
      <c r="E63" s="126"/>
      <c r="F63" s="87"/>
      <c r="G63" s="87"/>
      <c r="H63" s="87"/>
      <c r="I63" s="87"/>
      <c r="J63" s="87"/>
    </row>
    <row r="64" spans="2:10">
      <c r="B64" s="87"/>
      <c r="C64" s="101"/>
      <c r="D64" s="87"/>
      <c r="E64" s="126"/>
      <c r="F64" s="87"/>
      <c r="G64" s="87"/>
      <c r="H64" s="87"/>
      <c r="I64" s="87"/>
      <c r="J64" s="87"/>
    </row>
    <row r="65" spans="2:10">
      <c r="B65" s="87"/>
      <c r="C65" s="101"/>
      <c r="D65" s="87"/>
      <c r="E65" s="126"/>
      <c r="F65" s="87"/>
      <c r="G65" s="87"/>
      <c r="H65" s="87"/>
      <c r="I65" s="87"/>
      <c r="J65" s="87"/>
    </row>
    <row r="66" spans="2:10">
      <c r="B66" s="87"/>
      <c r="C66" s="101"/>
      <c r="D66" s="87"/>
      <c r="E66" s="126"/>
      <c r="F66" s="87"/>
      <c r="G66" s="87"/>
      <c r="H66" s="87"/>
      <c r="I66" s="87"/>
      <c r="J66" s="87"/>
    </row>
    <row r="67" spans="2:10">
      <c r="B67" s="87"/>
      <c r="C67" s="101"/>
      <c r="D67" s="87"/>
      <c r="E67" s="126"/>
      <c r="F67" s="87"/>
      <c r="G67" s="87"/>
      <c r="H67" s="87"/>
      <c r="I67" s="87"/>
      <c r="J67" s="87"/>
    </row>
    <row r="68" spans="2:10">
      <c r="B68" s="87"/>
      <c r="C68" s="101"/>
      <c r="D68" s="87"/>
      <c r="E68" s="126"/>
      <c r="F68" s="87"/>
      <c r="G68" s="87"/>
      <c r="H68" s="87"/>
      <c r="I68" s="87"/>
      <c r="J68" s="87"/>
    </row>
    <row r="69" spans="2:10">
      <c r="B69" s="87"/>
      <c r="C69" s="101"/>
      <c r="D69" s="87"/>
      <c r="E69" s="126"/>
      <c r="F69" s="87"/>
      <c r="G69" s="87"/>
      <c r="H69" s="87"/>
      <c r="I69" s="87"/>
      <c r="J69" s="87"/>
    </row>
    <row r="70" spans="2:10">
      <c r="B70" s="87"/>
      <c r="C70" s="101"/>
      <c r="D70" s="87"/>
      <c r="E70" s="126"/>
      <c r="F70" s="87"/>
      <c r="G70" s="87"/>
      <c r="H70" s="87"/>
      <c r="I70" s="87"/>
      <c r="J70" s="87"/>
    </row>
    <row r="71" spans="2:10">
      <c r="B71" s="87"/>
      <c r="C71" s="101"/>
      <c r="D71" s="87"/>
      <c r="E71" s="126"/>
      <c r="F71" s="87"/>
      <c r="G71" s="87"/>
      <c r="H71" s="87"/>
      <c r="I71" s="87"/>
      <c r="J71" s="87"/>
    </row>
    <row r="72" spans="2:10">
      <c r="B72" s="87"/>
      <c r="C72" s="101"/>
      <c r="D72" s="87"/>
      <c r="E72" s="126"/>
      <c r="F72" s="87"/>
      <c r="G72" s="87"/>
      <c r="H72" s="87"/>
      <c r="I72" s="87"/>
      <c r="J72" s="87"/>
    </row>
    <row r="73" spans="2:10">
      <c r="B73" s="87"/>
      <c r="C73" s="101"/>
      <c r="D73" s="87"/>
      <c r="E73" s="126"/>
      <c r="F73" s="87"/>
      <c r="G73" s="87"/>
      <c r="H73" s="87"/>
      <c r="I73" s="87"/>
      <c r="J73" s="87"/>
    </row>
    <row r="74" spans="2:10">
      <c r="B74" s="87"/>
      <c r="C74" s="101"/>
      <c r="D74" s="87"/>
      <c r="E74" s="126"/>
      <c r="F74" s="87"/>
      <c r="G74" s="87"/>
      <c r="H74" s="87"/>
      <c r="I74" s="87"/>
      <c r="J74" s="87"/>
    </row>
    <row r="75" spans="2:10">
      <c r="B75" s="87"/>
      <c r="C75" s="101"/>
      <c r="D75" s="87"/>
      <c r="E75" s="126"/>
      <c r="F75" s="87"/>
      <c r="G75" s="87"/>
      <c r="H75" s="87"/>
      <c r="I75" s="87"/>
      <c r="J75" s="87"/>
    </row>
    <row r="76" spans="2:10">
      <c r="B76" s="87"/>
      <c r="C76" s="101"/>
      <c r="D76" s="87"/>
      <c r="E76" s="126"/>
      <c r="F76" s="87"/>
      <c r="G76" s="87"/>
      <c r="H76" s="87"/>
      <c r="I76" s="87"/>
      <c r="J76" s="87"/>
    </row>
    <row r="77" spans="2:10">
      <c r="B77" s="87"/>
      <c r="C77" s="101"/>
      <c r="D77" s="87"/>
      <c r="E77" s="126"/>
      <c r="F77" s="87"/>
      <c r="G77" s="87"/>
      <c r="H77" s="87"/>
      <c r="I77" s="87"/>
      <c r="J77" s="87"/>
    </row>
    <row r="78" spans="2:10">
      <c r="B78" s="87"/>
      <c r="C78" s="101"/>
      <c r="D78" s="87"/>
      <c r="E78" s="126"/>
      <c r="F78" s="87"/>
      <c r="G78" s="87"/>
      <c r="H78" s="87"/>
      <c r="I78" s="87"/>
      <c r="J78" s="87"/>
    </row>
    <row r="79" spans="2:10">
      <c r="B79" s="87"/>
      <c r="C79" s="101"/>
      <c r="D79" s="87"/>
      <c r="E79" s="126"/>
      <c r="F79" s="87"/>
      <c r="G79" s="87"/>
      <c r="H79" s="87"/>
      <c r="I79" s="87"/>
      <c r="J79" s="87"/>
    </row>
    <row r="80" spans="2:10">
      <c r="B80" s="87"/>
      <c r="C80" s="101"/>
      <c r="D80" s="87"/>
      <c r="E80" s="126"/>
      <c r="F80" s="87"/>
      <c r="G80" s="87"/>
      <c r="H80" s="87"/>
      <c r="I80" s="87"/>
      <c r="J80" s="87"/>
    </row>
    <row r="81" spans="2:10">
      <c r="B81" s="87"/>
      <c r="C81" s="101"/>
      <c r="D81" s="87"/>
      <c r="E81" s="126"/>
      <c r="F81" s="87"/>
      <c r="G81" s="87"/>
      <c r="H81" s="87"/>
      <c r="I81" s="87"/>
      <c r="J81" s="87"/>
    </row>
    <row r="82" spans="2:10">
      <c r="B82" s="87"/>
      <c r="C82" s="101"/>
      <c r="D82" s="87"/>
      <c r="E82" s="126"/>
      <c r="F82" s="87"/>
      <c r="G82" s="87"/>
      <c r="H82" s="87"/>
      <c r="I82" s="87"/>
      <c r="J82" s="87"/>
    </row>
    <row r="83" spans="2:10">
      <c r="B83" s="87"/>
      <c r="C83" s="101"/>
      <c r="D83" s="87"/>
      <c r="E83" s="126"/>
      <c r="F83" s="87"/>
      <c r="G83" s="87"/>
      <c r="H83" s="87"/>
      <c r="I83" s="87"/>
      <c r="J83" s="87"/>
    </row>
    <row r="84" spans="2:10">
      <c r="B84" s="87"/>
      <c r="C84" s="101"/>
      <c r="D84" s="87"/>
      <c r="E84" s="126"/>
      <c r="F84" s="87"/>
      <c r="G84" s="87"/>
      <c r="H84" s="87"/>
      <c r="I84" s="87"/>
      <c r="J84" s="87"/>
    </row>
    <row r="85" spans="2:10">
      <c r="B85" s="87"/>
      <c r="C85" s="101"/>
      <c r="D85" s="87"/>
      <c r="E85" s="126"/>
      <c r="F85" s="87"/>
      <c r="G85" s="87"/>
      <c r="H85" s="87"/>
      <c r="I85" s="87"/>
      <c r="J85" s="87"/>
    </row>
    <row r="86" spans="2:10">
      <c r="B86" s="87"/>
      <c r="C86" s="101"/>
      <c r="D86" s="87"/>
      <c r="E86" s="126"/>
      <c r="F86" s="87"/>
      <c r="G86" s="87"/>
      <c r="H86" s="87"/>
      <c r="I86" s="87"/>
      <c r="J86" s="87"/>
    </row>
    <row r="87" spans="2:10">
      <c r="B87" s="87"/>
      <c r="C87" s="101"/>
      <c r="D87" s="87"/>
      <c r="E87" s="126"/>
      <c r="F87" s="87"/>
      <c r="G87" s="87"/>
      <c r="H87" s="87"/>
      <c r="I87" s="87"/>
      <c r="J87" s="87"/>
    </row>
    <row r="88" spans="2:10">
      <c r="B88" s="87"/>
      <c r="C88" s="101"/>
      <c r="D88" s="87"/>
      <c r="E88" s="126"/>
      <c r="F88" s="87"/>
      <c r="G88" s="87"/>
      <c r="H88" s="87"/>
      <c r="I88" s="87"/>
      <c r="J88" s="87"/>
    </row>
    <row r="89" spans="2:10">
      <c r="B89" s="87"/>
      <c r="C89" s="101"/>
      <c r="D89" s="87"/>
      <c r="E89" s="126"/>
      <c r="F89" s="87"/>
      <c r="G89" s="87"/>
      <c r="H89" s="87"/>
      <c r="I89" s="87"/>
      <c r="J89" s="87"/>
    </row>
    <row r="90" spans="2:10">
      <c r="B90" s="87"/>
      <c r="C90" s="101"/>
      <c r="D90" s="87"/>
      <c r="E90" s="126"/>
      <c r="F90" s="87"/>
      <c r="G90" s="87"/>
      <c r="H90" s="87"/>
      <c r="I90" s="87"/>
      <c r="J90" s="87"/>
    </row>
    <row r="91" spans="2:10">
      <c r="B91" s="87"/>
      <c r="C91" s="101"/>
      <c r="D91" s="87"/>
      <c r="E91" s="126"/>
      <c r="F91" s="87"/>
      <c r="G91" s="87"/>
      <c r="H91" s="87"/>
      <c r="I91" s="87"/>
      <c r="J91" s="87"/>
    </row>
    <row r="92" spans="2:10">
      <c r="B92" s="87"/>
      <c r="C92" s="101"/>
      <c r="D92" s="87"/>
      <c r="E92" s="126"/>
      <c r="F92" s="87"/>
      <c r="G92" s="87"/>
      <c r="H92" s="87"/>
      <c r="I92" s="87"/>
      <c r="J92" s="87"/>
    </row>
    <row r="93" spans="2:10">
      <c r="B93" s="87"/>
      <c r="C93" s="101"/>
      <c r="D93" s="87"/>
      <c r="E93" s="126"/>
      <c r="F93" s="87"/>
      <c r="G93" s="87"/>
      <c r="H93" s="87"/>
      <c r="I93" s="87"/>
      <c r="J93" s="87"/>
    </row>
    <row r="94" spans="2:10">
      <c r="B94" s="87"/>
      <c r="C94" s="101"/>
      <c r="D94" s="87"/>
      <c r="E94" s="126"/>
      <c r="F94" s="87"/>
      <c r="G94" s="87"/>
      <c r="H94" s="87"/>
      <c r="I94" s="87"/>
      <c r="J94" s="87"/>
    </row>
    <row r="95" spans="2:10">
      <c r="B95" s="87"/>
      <c r="C95" s="101"/>
      <c r="D95" s="87"/>
      <c r="E95" s="126"/>
      <c r="F95" s="87"/>
      <c r="G95" s="87"/>
      <c r="H95" s="87"/>
      <c r="I95" s="87"/>
      <c r="J95" s="87"/>
    </row>
    <row r="96" spans="2:10">
      <c r="B96" s="87"/>
      <c r="C96" s="101"/>
      <c r="D96" s="87"/>
      <c r="E96" s="126"/>
      <c r="F96" s="87"/>
      <c r="G96" s="87"/>
      <c r="H96" s="87"/>
      <c r="I96" s="87"/>
      <c r="J96" s="87"/>
    </row>
    <row r="97" spans="2:10">
      <c r="B97" s="87"/>
      <c r="C97" s="101"/>
      <c r="D97" s="87"/>
      <c r="E97" s="126"/>
      <c r="F97" s="87"/>
      <c r="G97" s="87"/>
      <c r="H97" s="87"/>
      <c r="I97" s="87"/>
      <c r="J97" s="87"/>
    </row>
    <row r="98" spans="2:10">
      <c r="B98" s="87"/>
      <c r="C98" s="101"/>
      <c r="D98" s="87"/>
      <c r="E98" s="126"/>
      <c r="F98" s="87"/>
      <c r="G98" s="87"/>
      <c r="H98" s="87"/>
      <c r="I98" s="87"/>
      <c r="J98" s="87"/>
    </row>
    <row r="99" spans="2:10">
      <c r="B99" s="87"/>
      <c r="C99" s="101"/>
      <c r="D99" s="87"/>
      <c r="E99" s="126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6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93"/>
      <c r="C110" s="93"/>
      <c r="D110" s="94"/>
      <c r="E110" s="94"/>
      <c r="F110" s="113"/>
      <c r="G110" s="113"/>
      <c r="H110" s="113"/>
      <c r="I110" s="113"/>
      <c r="J110" s="94"/>
    </row>
    <row r="111" spans="2:10">
      <c r="B111" s="93"/>
      <c r="C111" s="93"/>
      <c r="D111" s="94"/>
      <c r="E111" s="94"/>
      <c r="F111" s="113"/>
      <c r="G111" s="113"/>
      <c r="H111" s="113"/>
      <c r="I111" s="113"/>
      <c r="J111" s="94"/>
    </row>
    <row r="112" spans="2:10">
      <c r="B112" s="93"/>
      <c r="C112" s="93"/>
      <c r="D112" s="94"/>
      <c r="E112" s="94"/>
      <c r="F112" s="113"/>
      <c r="G112" s="113"/>
      <c r="H112" s="113"/>
      <c r="I112" s="113"/>
      <c r="J112" s="94"/>
    </row>
    <row r="113" spans="2:10">
      <c r="B113" s="94"/>
      <c r="C113" s="94"/>
      <c r="D113" s="94"/>
      <c r="E113" s="94"/>
      <c r="F113" s="113"/>
      <c r="G113" s="113"/>
      <c r="H113" s="113"/>
      <c r="I113" s="113"/>
      <c r="J113" s="94"/>
    </row>
    <row r="114" spans="2:10">
      <c r="B114" s="94"/>
      <c r="C114" s="94"/>
      <c r="D114" s="94"/>
      <c r="E114" s="94"/>
      <c r="F114" s="113"/>
      <c r="G114" s="113"/>
      <c r="H114" s="113"/>
      <c r="I114" s="113"/>
      <c r="J114" s="94"/>
    </row>
    <row r="115" spans="2:10">
      <c r="B115" s="94"/>
      <c r="C115" s="94"/>
      <c r="D115" s="94"/>
      <c r="E115" s="94"/>
      <c r="F115" s="113"/>
      <c r="G115" s="113"/>
      <c r="H115" s="113"/>
      <c r="I115" s="113"/>
      <c r="J115" s="94"/>
    </row>
    <row r="116" spans="2:10">
      <c r="B116" s="94"/>
      <c r="C116" s="94"/>
      <c r="D116" s="94"/>
      <c r="E116" s="94"/>
      <c r="F116" s="113"/>
      <c r="G116" s="113"/>
      <c r="H116" s="113"/>
      <c r="I116" s="113"/>
      <c r="J116" s="94"/>
    </row>
    <row r="117" spans="2:10">
      <c r="B117" s="94"/>
      <c r="C117" s="94"/>
      <c r="D117" s="94"/>
      <c r="E117" s="94"/>
      <c r="F117" s="113"/>
      <c r="G117" s="113"/>
      <c r="H117" s="113"/>
      <c r="I117" s="113"/>
      <c r="J117" s="94"/>
    </row>
    <row r="118" spans="2:10">
      <c r="B118" s="94"/>
      <c r="C118" s="94"/>
      <c r="D118" s="94"/>
      <c r="E118" s="94"/>
      <c r="F118" s="113"/>
      <c r="G118" s="113"/>
      <c r="H118" s="113"/>
      <c r="I118" s="113"/>
      <c r="J118" s="94"/>
    </row>
    <row r="119" spans="2:10">
      <c r="B119" s="94"/>
      <c r="C119" s="94"/>
      <c r="D119" s="94"/>
      <c r="E119" s="94"/>
      <c r="F119" s="113"/>
      <c r="G119" s="113"/>
      <c r="H119" s="113"/>
      <c r="I119" s="113"/>
      <c r="J119" s="94"/>
    </row>
    <row r="120" spans="2:10">
      <c r="B120" s="94"/>
      <c r="C120" s="94"/>
      <c r="D120" s="94"/>
      <c r="E120" s="94"/>
      <c r="F120" s="113"/>
      <c r="G120" s="113"/>
      <c r="H120" s="113"/>
      <c r="I120" s="113"/>
      <c r="J120" s="94"/>
    </row>
    <row r="121" spans="2:10">
      <c r="B121" s="94"/>
      <c r="C121" s="94"/>
      <c r="D121" s="94"/>
      <c r="E121" s="94"/>
      <c r="F121" s="113"/>
      <c r="G121" s="113"/>
      <c r="H121" s="113"/>
      <c r="I121" s="113"/>
      <c r="J121" s="94"/>
    </row>
    <row r="122" spans="2:10">
      <c r="B122" s="94"/>
      <c r="C122" s="94"/>
      <c r="D122" s="94"/>
      <c r="E122" s="94"/>
      <c r="F122" s="113"/>
      <c r="G122" s="113"/>
      <c r="H122" s="113"/>
      <c r="I122" s="113"/>
      <c r="J122" s="94"/>
    </row>
    <row r="123" spans="2:10">
      <c r="B123" s="94"/>
      <c r="C123" s="94"/>
      <c r="D123" s="94"/>
      <c r="E123" s="94"/>
      <c r="F123" s="113"/>
      <c r="G123" s="113"/>
      <c r="H123" s="113"/>
      <c r="I123" s="113"/>
      <c r="J123" s="94"/>
    </row>
    <row r="124" spans="2:10">
      <c r="B124" s="94"/>
      <c r="C124" s="94"/>
      <c r="D124" s="94"/>
      <c r="E124" s="94"/>
      <c r="F124" s="113"/>
      <c r="G124" s="113"/>
      <c r="H124" s="113"/>
      <c r="I124" s="113"/>
      <c r="J124" s="94"/>
    </row>
    <row r="125" spans="2:10">
      <c r="B125" s="94"/>
      <c r="C125" s="94"/>
      <c r="D125" s="94"/>
      <c r="E125" s="94"/>
      <c r="F125" s="113"/>
      <c r="G125" s="113"/>
      <c r="H125" s="113"/>
      <c r="I125" s="113"/>
      <c r="J125" s="94"/>
    </row>
    <row r="126" spans="2:10">
      <c r="B126" s="94"/>
      <c r="C126" s="94"/>
      <c r="D126" s="94"/>
      <c r="E126" s="94"/>
      <c r="F126" s="113"/>
      <c r="G126" s="113"/>
      <c r="H126" s="113"/>
      <c r="I126" s="113"/>
      <c r="J126" s="94"/>
    </row>
    <row r="127" spans="2:10">
      <c r="B127" s="94"/>
      <c r="C127" s="94"/>
      <c r="D127" s="94"/>
      <c r="E127" s="94"/>
      <c r="F127" s="113"/>
      <c r="G127" s="113"/>
      <c r="H127" s="113"/>
      <c r="I127" s="113"/>
      <c r="J127" s="94"/>
    </row>
    <row r="128" spans="2:10">
      <c r="B128" s="94"/>
      <c r="C128" s="94"/>
      <c r="D128" s="94"/>
      <c r="E128" s="94"/>
      <c r="F128" s="113"/>
      <c r="G128" s="113"/>
      <c r="H128" s="113"/>
      <c r="I128" s="113"/>
      <c r="J128" s="94"/>
    </row>
    <row r="129" spans="2:10">
      <c r="B129" s="94"/>
      <c r="C129" s="94"/>
      <c r="D129" s="94"/>
      <c r="E129" s="94"/>
      <c r="F129" s="113"/>
      <c r="G129" s="113"/>
      <c r="H129" s="113"/>
      <c r="I129" s="113"/>
      <c r="J129" s="94"/>
    </row>
    <row r="130" spans="2:10">
      <c r="B130" s="94"/>
      <c r="C130" s="94"/>
      <c r="D130" s="94"/>
      <c r="E130" s="94"/>
      <c r="F130" s="113"/>
      <c r="G130" s="113"/>
      <c r="H130" s="113"/>
      <c r="I130" s="113"/>
      <c r="J130" s="94"/>
    </row>
    <row r="131" spans="2:10">
      <c r="B131" s="94"/>
      <c r="C131" s="94"/>
      <c r="D131" s="94"/>
      <c r="E131" s="94"/>
      <c r="F131" s="113"/>
      <c r="G131" s="113"/>
      <c r="H131" s="113"/>
      <c r="I131" s="113"/>
      <c r="J131" s="94"/>
    </row>
    <row r="132" spans="2:10">
      <c r="B132" s="94"/>
      <c r="C132" s="94"/>
      <c r="D132" s="94"/>
      <c r="E132" s="94"/>
      <c r="F132" s="113"/>
      <c r="G132" s="113"/>
      <c r="H132" s="113"/>
      <c r="I132" s="113"/>
      <c r="J132" s="94"/>
    </row>
    <row r="133" spans="2:10">
      <c r="B133" s="94"/>
      <c r="C133" s="94"/>
      <c r="D133" s="94"/>
      <c r="E133" s="94"/>
      <c r="F133" s="113"/>
      <c r="G133" s="113"/>
      <c r="H133" s="113"/>
      <c r="I133" s="113"/>
      <c r="J133" s="94"/>
    </row>
    <row r="134" spans="2:10">
      <c r="B134" s="94"/>
      <c r="C134" s="94"/>
      <c r="D134" s="94"/>
      <c r="E134" s="94"/>
      <c r="F134" s="113"/>
      <c r="G134" s="113"/>
      <c r="H134" s="113"/>
      <c r="I134" s="113"/>
      <c r="J134" s="94"/>
    </row>
    <row r="135" spans="2:10">
      <c r="B135" s="94"/>
      <c r="C135" s="94"/>
      <c r="D135" s="94"/>
      <c r="E135" s="94"/>
      <c r="F135" s="113"/>
      <c r="G135" s="113"/>
      <c r="H135" s="113"/>
      <c r="I135" s="113"/>
      <c r="J135" s="94"/>
    </row>
    <row r="136" spans="2:10">
      <c r="B136" s="94"/>
      <c r="C136" s="94"/>
      <c r="D136" s="94"/>
      <c r="E136" s="94"/>
      <c r="F136" s="113"/>
      <c r="G136" s="113"/>
      <c r="H136" s="113"/>
      <c r="I136" s="113"/>
      <c r="J136" s="94"/>
    </row>
    <row r="137" spans="2:10">
      <c r="B137" s="94"/>
      <c r="C137" s="94"/>
      <c r="D137" s="94"/>
      <c r="E137" s="94"/>
      <c r="F137" s="113"/>
      <c r="G137" s="113"/>
      <c r="H137" s="113"/>
      <c r="I137" s="113"/>
      <c r="J137" s="94"/>
    </row>
    <row r="138" spans="2:10">
      <c r="B138" s="94"/>
      <c r="C138" s="94"/>
      <c r="D138" s="94"/>
      <c r="E138" s="94"/>
      <c r="F138" s="113"/>
      <c r="G138" s="113"/>
      <c r="H138" s="113"/>
      <c r="I138" s="113"/>
      <c r="J138" s="94"/>
    </row>
    <row r="139" spans="2:10">
      <c r="B139" s="94"/>
      <c r="C139" s="94"/>
      <c r="D139" s="94"/>
      <c r="E139" s="94"/>
      <c r="F139" s="113"/>
      <c r="G139" s="113"/>
      <c r="H139" s="113"/>
      <c r="I139" s="113"/>
      <c r="J139" s="94"/>
    </row>
    <row r="140" spans="2:10">
      <c r="B140" s="94"/>
      <c r="C140" s="94"/>
      <c r="D140" s="94"/>
      <c r="E140" s="94"/>
      <c r="F140" s="113"/>
      <c r="G140" s="113"/>
      <c r="H140" s="113"/>
      <c r="I140" s="113"/>
      <c r="J140" s="94"/>
    </row>
    <row r="141" spans="2:10">
      <c r="B141" s="94"/>
      <c r="C141" s="94"/>
      <c r="D141" s="94"/>
      <c r="E141" s="94"/>
      <c r="F141" s="113"/>
      <c r="G141" s="113"/>
      <c r="H141" s="113"/>
      <c r="I141" s="113"/>
      <c r="J141" s="94"/>
    </row>
    <row r="142" spans="2:10">
      <c r="B142" s="94"/>
      <c r="C142" s="94"/>
      <c r="D142" s="94"/>
      <c r="E142" s="94"/>
      <c r="F142" s="113"/>
      <c r="G142" s="113"/>
      <c r="H142" s="113"/>
      <c r="I142" s="113"/>
      <c r="J142" s="94"/>
    </row>
    <row r="143" spans="2:10">
      <c r="B143" s="94"/>
      <c r="C143" s="94"/>
      <c r="D143" s="94"/>
      <c r="E143" s="94"/>
      <c r="F143" s="113"/>
      <c r="G143" s="113"/>
      <c r="H143" s="113"/>
      <c r="I143" s="113"/>
      <c r="J143" s="94"/>
    </row>
    <row r="144" spans="2:10">
      <c r="B144" s="94"/>
      <c r="C144" s="94"/>
      <c r="D144" s="94"/>
      <c r="E144" s="94"/>
      <c r="F144" s="113"/>
      <c r="G144" s="113"/>
      <c r="H144" s="113"/>
      <c r="I144" s="113"/>
      <c r="J144" s="94"/>
    </row>
    <row r="145" spans="2:10">
      <c r="B145" s="94"/>
      <c r="C145" s="94"/>
      <c r="D145" s="94"/>
      <c r="E145" s="94"/>
      <c r="F145" s="113"/>
      <c r="G145" s="113"/>
      <c r="H145" s="113"/>
      <c r="I145" s="113"/>
      <c r="J145" s="94"/>
    </row>
    <row r="146" spans="2:10">
      <c r="B146" s="94"/>
      <c r="C146" s="94"/>
      <c r="D146" s="94"/>
      <c r="E146" s="94"/>
      <c r="F146" s="113"/>
      <c r="G146" s="113"/>
      <c r="H146" s="113"/>
      <c r="I146" s="113"/>
      <c r="J146" s="94"/>
    </row>
    <row r="147" spans="2:10">
      <c r="B147" s="94"/>
      <c r="C147" s="94"/>
      <c r="D147" s="94"/>
      <c r="E147" s="94"/>
      <c r="F147" s="113"/>
      <c r="G147" s="113"/>
      <c r="H147" s="113"/>
      <c r="I147" s="113"/>
      <c r="J147" s="94"/>
    </row>
    <row r="148" spans="2:10">
      <c r="B148" s="94"/>
      <c r="C148" s="94"/>
      <c r="D148" s="94"/>
      <c r="E148" s="94"/>
      <c r="F148" s="113"/>
      <c r="G148" s="113"/>
      <c r="H148" s="113"/>
      <c r="I148" s="113"/>
      <c r="J148" s="94"/>
    </row>
    <row r="149" spans="2:10">
      <c r="B149" s="94"/>
      <c r="C149" s="94"/>
      <c r="D149" s="94"/>
      <c r="E149" s="94"/>
      <c r="F149" s="113"/>
      <c r="G149" s="113"/>
      <c r="H149" s="113"/>
      <c r="I149" s="113"/>
      <c r="J149" s="94"/>
    </row>
    <row r="150" spans="2:10">
      <c r="B150" s="94"/>
      <c r="C150" s="94"/>
      <c r="D150" s="94"/>
      <c r="E150" s="94"/>
      <c r="F150" s="113"/>
      <c r="G150" s="113"/>
      <c r="H150" s="113"/>
      <c r="I150" s="113"/>
      <c r="J150" s="94"/>
    </row>
    <row r="151" spans="2:10">
      <c r="B151" s="94"/>
      <c r="C151" s="94"/>
      <c r="D151" s="94"/>
      <c r="E151" s="94"/>
      <c r="F151" s="113"/>
      <c r="G151" s="113"/>
      <c r="H151" s="113"/>
      <c r="I151" s="113"/>
      <c r="J151" s="94"/>
    </row>
    <row r="152" spans="2:10">
      <c r="B152" s="94"/>
      <c r="C152" s="94"/>
      <c r="D152" s="94"/>
      <c r="E152" s="94"/>
      <c r="F152" s="113"/>
      <c r="G152" s="113"/>
      <c r="H152" s="113"/>
      <c r="I152" s="113"/>
      <c r="J152" s="94"/>
    </row>
    <row r="153" spans="2:10">
      <c r="B153" s="94"/>
      <c r="C153" s="94"/>
      <c r="D153" s="94"/>
      <c r="E153" s="94"/>
      <c r="F153" s="113"/>
      <c r="G153" s="113"/>
      <c r="H153" s="113"/>
      <c r="I153" s="113"/>
      <c r="J153" s="94"/>
    </row>
    <row r="154" spans="2:10">
      <c r="B154" s="94"/>
      <c r="C154" s="94"/>
      <c r="D154" s="94"/>
      <c r="E154" s="94"/>
      <c r="F154" s="113"/>
      <c r="G154" s="113"/>
      <c r="H154" s="113"/>
      <c r="I154" s="113"/>
      <c r="J154" s="94"/>
    </row>
    <row r="155" spans="2:10">
      <c r="B155" s="94"/>
      <c r="C155" s="94"/>
      <c r="D155" s="94"/>
      <c r="E155" s="94"/>
      <c r="F155" s="113"/>
      <c r="G155" s="113"/>
      <c r="H155" s="113"/>
      <c r="I155" s="113"/>
      <c r="J155" s="94"/>
    </row>
    <row r="156" spans="2:10">
      <c r="B156" s="94"/>
      <c r="C156" s="94"/>
      <c r="D156" s="94"/>
      <c r="E156" s="94"/>
      <c r="F156" s="113"/>
      <c r="G156" s="113"/>
      <c r="H156" s="113"/>
      <c r="I156" s="113"/>
      <c r="J156" s="94"/>
    </row>
    <row r="157" spans="2:10">
      <c r="B157" s="94"/>
      <c r="C157" s="94"/>
      <c r="D157" s="94"/>
      <c r="E157" s="94"/>
      <c r="F157" s="113"/>
      <c r="G157" s="113"/>
      <c r="H157" s="113"/>
      <c r="I157" s="113"/>
      <c r="J157" s="94"/>
    </row>
    <row r="158" spans="2:10">
      <c r="B158" s="94"/>
      <c r="C158" s="94"/>
      <c r="D158" s="94"/>
      <c r="E158" s="94"/>
      <c r="F158" s="113"/>
      <c r="G158" s="113"/>
      <c r="H158" s="113"/>
      <c r="I158" s="113"/>
      <c r="J158" s="94"/>
    </row>
    <row r="159" spans="2:10">
      <c r="B159" s="94"/>
      <c r="C159" s="94"/>
      <c r="D159" s="94"/>
      <c r="E159" s="94"/>
      <c r="F159" s="113"/>
      <c r="G159" s="113"/>
      <c r="H159" s="113"/>
      <c r="I159" s="113"/>
      <c r="J159" s="94"/>
    </row>
    <row r="160" spans="2:10">
      <c r="B160" s="94"/>
      <c r="C160" s="94"/>
      <c r="D160" s="94"/>
      <c r="E160" s="94"/>
      <c r="F160" s="113"/>
      <c r="G160" s="113"/>
      <c r="H160" s="113"/>
      <c r="I160" s="113"/>
      <c r="J160" s="94"/>
    </row>
    <row r="161" spans="2:10">
      <c r="B161" s="94"/>
      <c r="C161" s="94"/>
      <c r="D161" s="94"/>
      <c r="E161" s="94"/>
      <c r="F161" s="113"/>
      <c r="G161" s="113"/>
      <c r="H161" s="113"/>
      <c r="I161" s="113"/>
      <c r="J161" s="94"/>
    </row>
    <row r="162" spans="2:10">
      <c r="B162" s="94"/>
      <c r="C162" s="94"/>
      <c r="D162" s="94"/>
      <c r="E162" s="94"/>
      <c r="F162" s="113"/>
      <c r="G162" s="113"/>
      <c r="H162" s="113"/>
      <c r="I162" s="113"/>
      <c r="J162" s="94"/>
    </row>
    <row r="163" spans="2:10">
      <c r="B163" s="94"/>
      <c r="C163" s="94"/>
      <c r="D163" s="94"/>
      <c r="E163" s="94"/>
      <c r="F163" s="113"/>
      <c r="G163" s="113"/>
      <c r="H163" s="113"/>
      <c r="I163" s="113"/>
      <c r="J163" s="94"/>
    </row>
    <row r="164" spans="2:10">
      <c r="B164" s="94"/>
      <c r="C164" s="94"/>
      <c r="D164" s="94"/>
      <c r="E164" s="94"/>
      <c r="F164" s="113"/>
      <c r="G164" s="113"/>
      <c r="H164" s="113"/>
      <c r="I164" s="113"/>
      <c r="J164" s="94"/>
    </row>
    <row r="165" spans="2:10">
      <c r="B165" s="94"/>
      <c r="C165" s="94"/>
      <c r="D165" s="94"/>
      <c r="E165" s="94"/>
      <c r="F165" s="113"/>
      <c r="G165" s="113"/>
      <c r="H165" s="113"/>
      <c r="I165" s="113"/>
      <c r="J165" s="94"/>
    </row>
    <row r="166" spans="2:10">
      <c r="B166" s="94"/>
      <c r="C166" s="94"/>
      <c r="D166" s="94"/>
      <c r="E166" s="94"/>
      <c r="F166" s="113"/>
      <c r="G166" s="113"/>
      <c r="H166" s="113"/>
      <c r="I166" s="113"/>
      <c r="J166" s="94"/>
    </row>
    <row r="167" spans="2:10">
      <c r="B167" s="94"/>
      <c r="C167" s="94"/>
      <c r="D167" s="94"/>
      <c r="E167" s="94"/>
      <c r="F167" s="113"/>
      <c r="G167" s="113"/>
      <c r="H167" s="113"/>
      <c r="I167" s="113"/>
      <c r="J167" s="94"/>
    </row>
    <row r="168" spans="2:10">
      <c r="B168" s="94"/>
      <c r="C168" s="94"/>
      <c r="D168" s="94"/>
      <c r="E168" s="94"/>
      <c r="F168" s="113"/>
      <c r="G168" s="113"/>
      <c r="H168" s="113"/>
      <c r="I168" s="113"/>
      <c r="J168" s="94"/>
    </row>
    <row r="169" spans="2:10">
      <c r="B169" s="94"/>
      <c r="C169" s="94"/>
      <c r="D169" s="94"/>
      <c r="E169" s="94"/>
      <c r="F169" s="113"/>
      <c r="G169" s="113"/>
      <c r="H169" s="113"/>
      <c r="I169" s="113"/>
      <c r="J169" s="94"/>
    </row>
    <row r="170" spans="2:10">
      <c r="B170" s="94"/>
      <c r="C170" s="94"/>
      <c r="D170" s="94"/>
      <c r="E170" s="94"/>
      <c r="F170" s="113"/>
      <c r="G170" s="113"/>
      <c r="H170" s="113"/>
      <c r="I170" s="113"/>
      <c r="J170" s="94"/>
    </row>
    <row r="171" spans="2:10">
      <c r="B171" s="94"/>
      <c r="C171" s="94"/>
      <c r="D171" s="94"/>
      <c r="E171" s="94"/>
      <c r="F171" s="113"/>
      <c r="G171" s="113"/>
      <c r="H171" s="113"/>
      <c r="I171" s="113"/>
      <c r="J171" s="94"/>
    </row>
    <row r="172" spans="2:10">
      <c r="B172" s="94"/>
      <c r="C172" s="94"/>
      <c r="D172" s="94"/>
      <c r="E172" s="94"/>
      <c r="F172" s="113"/>
      <c r="G172" s="113"/>
      <c r="H172" s="113"/>
      <c r="I172" s="113"/>
      <c r="J172" s="94"/>
    </row>
    <row r="173" spans="2:10">
      <c r="B173" s="94"/>
      <c r="C173" s="94"/>
      <c r="D173" s="94"/>
      <c r="E173" s="94"/>
      <c r="F173" s="113"/>
      <c r="G173" s="113"/>
      <c r="H173" s="113"/>
      <c r="I173" s="113"/>
      <c r="J173" s="94"/>
    </row>
    <row r="174" spans="2:10">
      <c r="B174" s="94"/>
      <c r="C174" s="94"/>
      <c r="D174" s="94"/>
      <c r="E174" s="94"/>
      <c r="F174" s="113"/>
      <c r="G174" s="113"/>
      <c r="H174" s="113"/>
      <c r="I174" s="113"/>
      <c r="J174" s="94"/>
    </row>
    <row r="175" spans="2:10">
      <c r="B175" s="94"/>
      <c r="C175" s="94"/>
      <c r="D175" s="94"/>
      <c r="E175" s="94"/>
      <c r="F175" s="113"/>
      <c r="G175" s="113"/>
      <c r="H175" s="113"/>
      <c r="I175" s="113"/>
      <c r="J175" s="94"/>
    </row>
    <row r="176" spans="2:10">
      <c r="B176" s="94"/>
      <c r="C176" s="94"/>
      <c r="D176" s="94"/>
      <c r="E176" s="94"/>
      <c r="F176" s="113"/>
      <c r="G176" s="113"/>
      <c r="H176" s="113"/>
      <c r="I176" s="113"/>
      <c r="J176" s="94"/>
    </row>
    <row r="177" spans="2:10">
      <c r="B177" s="94"/>
      <c r="C177" s="94"/>
      <c r="D177" s="94"/>
      <c r="E177" s="94"/>
      <c r="F177" s="113"/>
      <c r="G177" s="113"/>
      <c r="H177" s="113"/>
      <c r="I177" s="113"/>
      <c r="J177" s="94"/>
    </row>
    <row r="178" spans="2:10">
      <c r="B178" s="94"/>
      <c r="C178" s="94"/>
      <c r="D178" s="94"/>
      <c r="E178" s="94"/>
      <c r="F178" s="113"/>
      <c r="G178" s="113"/>
      <c r="H178" s="113"/>
      <c r="I178" s="113"/>
      <c r="J178" s="94"/>
    </row>
    <row r="179" spans="2:10">
      <c r="B179" s="94"/>
      <c r="C179" s="94"/>
      <c r="D179" s="94"/>
      <c r="E179" s="94"/>
      <c r="F179" s="113"/>
      <c r="G179" s="113"/>
      <c r="H179" s="113"/>
      <c r="I179" s="113"/>
      <c r="J179" s="94"/>
    </row>
    <row r="180" spans="2:10">
      <c r="B180" s="94"/>
      <c r="C180" s="94"/>
      <c r="D180" s="94"/>
      <c r="E180" s="94"/>
      <c r="F180" s="113"/>
      <c r="G180" s="113"/>
      <c r="H180" s="113"/>
      <c r="I180" s="113"/>
      <c r="J180" s="94"/>
    </row>
    <row r="181" spans="2:10">
      <c r="B181" s="94"/>
      <c r="C181" s="94"/>
      <c r="D181" s="94"/>
      <c r="E181" s="94"/>
      <c r="F181" s="113"/>
      <c r="G181" s="113"/>
      <c r="H181" s="113"/>
      <c r="I181" s="113"/>
      <c r="J181" s="94"/>
    </row>
    <row r="182" spans="2:10">
      <c r="B182" s="94"/>
      <c r="C182" s="94"/>
      <c r="D182" s="94"/>
      <c r="E182" s="94"/>
      <c r="F182" s="113"/>
      <c r="G182" s="113"/>
      <c r="H182" s="113"/>
      <c r="I182" s="113"/>
      <c r="J182" s="94"/>
    </row>
    <row r="183" spans="2:10">
      <c r="B183" s="94"/>
      <c r="C183" s="94"/>
      <c r="D183" s="94"/>
      <c r="E183" s="94"/>
      <c r="F183" s="113"/>
      <c r="G183" s="113"/>
      <c r="H183" s="113"/>
      <c r="I183" s="113"/>
      <c r="J183" s="94"/>
    </row>
    <row r="184" spans="2:10">
      <c r="B184" s="94"/>
      <c r="C184" s="94"/>
      <c r="D184" s="94"/>
      <c r="E184" s="94"/>
      <c r="F184" s="113"/>
      <c r="G184" s="113"/>
      <c r="H184" s="113"/>
      <c r="I184" s="113"/>
      <c r="J184" s="94"/>
    </row>
    <row r="185" spans="2:10">
      <c r="B185" s="94"/>
      <c r="C185" s="94"/>
      <c r="D185" s="94"/>
      <c r="E185" s="94"/>
      <c r="F185" s="113"/>
      <c r="G185" s="113"/>
      <c r="H185" s="113"/>
      <c r="I185" s="113"/>
      <c r="J185" s="94"/>
    </row>
    <row r="186" spans="2:10">
      <c r="B186" s="94"/>
      <c r="C186" s="94"/>
      <c r="D186" s="94"/>
      <c r="E186" s="94"/>
      <c r="F186" s="113"/>
      <c r="G186" s="113"/>
      <c r="H186" s="113"/>
      <c r="I186" s="113"/>
      <c r="J186" s="94"/>
    </row>
    <row r="187" spans="2:10">
      <c r="B187" s="94"/>
      <c r="C187" s="94"/>
      <c r="D187" s="94"/>
      <c r="E187" s="94"/>
      <c r="F187" s="113"/>
      <c r="G187" s="113"/>
      <c r="H187" s="113"/>
      <c r="I187" s="113"/>
      <c r="J187" s="94"/>
    </row>
    <row r="188" spans="2:10">
      <c r="B188" s="94"/>
      <c r="C188" s="94"/>
      <c r="D188" s="94"/>
      <c r="E188" s="94"/>
      <c r="F188" s="113"/>
      <c r="G188" s="113"/>
      <c r="H188" s="113"/>
      <c r="I188" s="113"/>
      <c r="J188" s="94"/>
    </row>
    <row r="189" spans="2:10">
      <c r="B189" s="94"/>
      <c r="C189" s="94"/>
      <c r="D189" s="94"/>
      <c r="E189" s="94"/>
      <c r="F189" s="113"/>
      <c r="G189" s="113"/>
      <c r="H189" s="113"/>
      <c r="I189" s="113"/>
      <c r="J189" s="94"/>
    </row>
    <row r="190" spans="2:10">
      <c r="B190" s="94"/>
      <c r="C190" s="94"/>
      <c r="D190" s="94"/>
      <c r="E190" s="94"/>
      <c r="F190" s="113"/>
      <c r="G190" s="113"/>
      <c r="H190" s="113"/>
      <c r="I190" s="113"/>
      <c r="J190" s="94"/>
    </row>
    <row r="191" spans="2:10">
      <c r="B191" s="94"/>
      <c r="C191" s="94"/>
      <c r="D191" s="94"/>
      <c r="E191" s="94"/>
      <c r="F191" s="113"/>
      <c r="G191" s="113"/>
      <c r="H191" s="113"/>
      <c r="I191" s="113"/>
      <c r="J191" s="94"/>
    </row>
    <row r="192" spans="2:10">
      <c r="B192" s="94"/>
      <c r="C192" s="94"/>
      <c r="D192" s="94"/>
      <c r="E192" s="94"/>
      <c r="F192" s="113"/>
      <c r="G192" s="113"/>
      <c r="H192" s="113"/>
      <c r="I192" s="113"/>
      <c r="J192" s="94"/>
    </row>
    <row r="193" spans="2:10">
      <c r="B193" s="94"/>
      <c r="C193" s="94"/>
      <c r="D193" s="94"/>
      <c r="E193" s="94"/>
      <c r="F193" s="113"/>
      <c r="G193" s="113"/>
      <c r="H193" s="113"/>
      <c r="I193" s="113"/>
      <c r="J193" s="94"/>
    </row>
    <row r="194" spans="2:10">
      <c r="B194" s="94"/>
      <c r="C194" s="94"/>
      <c r="D194" s="94"/>
      <c r="E194" s="94"/>
      <c r="F194" s="113"/>
      <c r="G194" s="113"/>
      <c r="H194" s="113"/>
      <c r="I194" s="113"/>
      <c r="J194" s="94"/>
    </row>
    <row r="195" spans="2:10">
      <c r="B195" s="94"/>
      <c r="C195" s="94"/>
      <c r="D195" s="94"/>
      <c r="E195" s="94"/>
      <c r="F195" s="113"/>
      <c r="G195" s="113"/>
      <c r="H195" s="113"/>
      <c r="I195" s="113"/>
      <c r="J195" s="94"/>
    </row>
    <row r="196" spans="2:10">
      <c r="B196" s="94"/>
      <c r="C196" s="94"/>
      <c r="D196" s="94"/>
      <c r="E196" s="94"/>
      <c r="F196" s="113"/>
      <c r="G196" s="113"/>
      <c r="H196" s="113"/>
      <c r="I196" s="113"/>
      <c r="J196" s="94"/>
    </row>
    <row r="197" spans="2:10">
      <c r="B197" s="94"/>
      <c r="C197" s="94"/>
      <c r="D197" s="94"/>
      <c r="E197" s="94"/>
      <c r="F197" s="113"/>
      <c r="G197" s="113"/>
      <c r="H197" s="113"/>
      <c r="I197" s="113"/>
      <c r="J197" s="94"/>
    </row>
    <row r="198" spans="2:10">
      <c r="B198" s="94"/>
      <c r="C198" s="94"/>
      <c r="D198" s="94"/>
      <c r="E198" s="94"/>
      <c r="F198" s="113"/>
      <c r="G198" s="113"/>
      <c r="H198" s="113"/>
      <c r="I198" s="113"/>
      <c r="J198" s="94"/>
    </row>
    <row r="199" spans="2:10">
      <c r="B199" s="94"/>
      <c r="C199" s="94"/>
      <c r="D199" s="94"/>
      <c r="E199" s="94"/>
      <c r="F199" s="113"/>
      <c r="G199" s="113"/>
      <c r="H199" s="113"/>
      <c r="I199" s="113"/>
      <c r="J199" s="94"/>
    </row>
    <row r="200" spans="2:10">
      <c r="B200" s="94"/>
      <c r="C200" s="94"/>
      <c r="D200" s="94"/>
      <c r="E200" s="94"/>
      <c r="F200" s="113"/>
      <c r="G200" s="113"/>
      <c r="H200" s="113"/>
      <c r="I200" s="113"/>
      <c r="J200" s="94"/>
    </row>
    <row r="201" spans="2:10">
      <c r="B201" s="1"/>
      <c r="C201" s="1"/>
      <c r="F201" s="3"/>
      <c r="G201" s="3"/>
      <c r="H201" s="3"/>
      <c r="I201" s="3"/>
    </row>
    <row r="202" spans="2:10">
      <c r="B202" s="1"/>
      <c r="C202" s="1"/>
      <c r="F202" s="3"/>
      <c r="G202" s="3"/>
      <c r="H202" s="3"/>
      <c r="I202" s="3"/>
    </row>
    <row r="203" spans="2:10">
      <c r="B203" s="1"/>
      <c r="C203" s="1"/>
      <c r="F203" s="3"/>
      <c r="G203" s="3"/>
      <c r="H203" s="3"/>
      <c r="I203" s="3"/>
    </row>
    <row r="204" spans="2:10">
      <c r="B204" s="1"/>
      <c r="C204" s="1"/>
      <c r="F204" s="3"/>
      <c r="G204" s="3"/>
      <c r="H204" s="3"/>
      <c r="I204" s="3"/>
    </row>
    <row r="205" spans="2:10">
      <c r="B205" s="1"/>
      <c r="C205" s="1"/>
      <c r="F205" s="3"/>
      <c r="G205" s="3"/>
      <c r="H205" s="3"/>
      <c r="I205" s="3"/>
    </row>
    <row r="206" spans="2:10">
      <c r="B206" s="1"/>
      <c r="C206" s="1"/>
      <c r="F206" s="3"/>
      <c r="G206" s="3"/>
      <c r="H206" s="3"/>
      <c r="I206" s="3"/>
    </row>
    <row r="207" spans="2:10">
      <c r="B207" s="1"/>
      <c r="C207" s="1"/>
      <c r="F207" s="3"/>
      <c r="G207" s="3"/>
      <c r="H207" s="3"/>
      <c r="I207" s="3"/>
    </row>
    <row r="208" spans="2:10">
      <c r="B208" s="1"/>
      <c r="C208" s="1"/>
      <c r="F208" s="3"/>
      <c r="G208" s="3"/>
      <c r="H208" s="3"/>
      <c r="I208" s="3"/>
    </row>
    <row r="209" spans="6:9" s="1" customFormat="1">
      <c r="F209" s="3"/>
      <c r="G209" s="3"/>
      <c r="H209" s="3"/>
      <c r="I209" s="3"/>
    </row>
    <row r="210" spans="6:9" s="1" customFormat="1">
      <c r="F210" s="3"/>
      <c r="G210" s="3"/>
      <c r="H210" s="3"/>
      <c r="I210" s="3"/>
    </row>
    <row r="211" spans="6:9" s="1" customFormat="1">
      <c r="F211" s="3"/>
      <c r="G211" s="3"/>
      <c r="H211" s="3"/>
      <c r="I211" s="3"/>
    </row>
    <row r="212" spans="6:9" s="1" customFormat="1">
      <c r="F212" s="3"/>
      <c r="G212" s="3"/>
      <c r="H212" s="3"/>
      <c r="I212" s="3"/>
    </row>
    <row r="213" spans="6:9" s="1" customFormat="1">
      <c r="F213" s="3"/>
      <c r="G213" s="3"/>
      <c r="H213" s="3"/>
      <c r="I213" s="3"/>
    </row>
    <row r="214" spans="6:9" s="1" customFormat="1">
      <c r="F214" s="3"/>
      <c r="G214" s="3"/>
      <c r="H214" s="3"/>
      <c r="I214" s="3"/>
    </row>
    <row r="215" spans="6:9" s="1" customFormat="1">
      <c r="F215" s="3"/>
      <c r="G215" s="3"/>
      <c r="H215" s="3"/>
      <c r="I215" s="3"/>
    </row>
    <row r="216" spans="6:9" s="1" customFormat="1">
      <c r="F216" s="3"/>
      <c r="G216" s="3"/>
      <c r="H216" s="3"/>
      <c r="I216" s="3"/>
    </row>
    <row r="217" spans="6:9" s="1" customFormat="1">
      <c r="F217" s="3"/>
      <c r="G217" s="3"/>
      <c r="H217" s="3"/>
      <c r="I217" s="3"/>
    </row>
    <row r="218" spans="6:9" s="1" customFormat="1">
      <c r="F218" s="3"/>
      <c r="G218" s="3"/>
      <c r="H218" s="3"/>
      <c r="I218" s="3"/>
    </row>
    <row r="219" spans="6:9" s="1" customFormat="1">
      <c r="F219" s="3"/>
      <c r="G219" s="3"/>
      <c r="H219" s="3"/>
      <c r="I219" s="3"/>
    </row>
    <row r="220" spans="6:9" s="1" customFormat="1">
      <c r="F220" s="3"/>
      <c r="G220" s="3"/>
      <c r="H220" s="3"/>
      <c r="I220" s="3"/>
    </row>
    <row r="221" spans="6:9" s="1" customFormat="1">
      <c r="F221" s="3"/>
      <c r="G221" s="3"/>
      <c r="H221" s="3"/>
      <c r="I221" s="3"/>
    </row>
    <row r="222" spans="6:9" s="1" customFormat="1">
      <c r="F222" s="3"/>
      <c r="G222" s="3"/>
      <c r="H222" s="3"/>
      <c r="I222" s="3"/>
    </row>
    <row r="223" spans="6:9" s="1" customFormat="1">
      <c r="F223" s="3"/>
      <c r="G223" s="3"/>
      <c r="H223" s="3"/>
      <c r="I223" s="3"/>
    </row>
    <row r="224" spans="6:9" s="1" customFormat="1">
      <c r="F224" s="3"/>
      <c r="G224" s="3"/>
      <c r="H224" s="3"/>
      <c r="I224" s="3"/>
    </row>
    <row r="225" spans="6:9" s="1" customFormat="1">
      <c r="F225" s="3"/>
      <c r="G225" s="3"/>
      <c r="H225" s="3"/>
      <c r="I225" s="3"/>
    </row>
    <row r="226" spans="6:9" s="1" customFormat="1">
      <c r="F226" s="3"/>
      <c r="G226" s="3"/>
      <c r="H226" s="3"/>
      <c r="I226" s="3"/>
    </row>
    <row r="227" spans="6:9" s="1" customFormat="1">
      <c r="F227" s="3"/>
      <c r="G227" s="3"/>
      <c r="H227" s="3"/>
      <c r="I227" s="3"/>
    </row>
    <row r="228" spans="6:9" s="1" customFormat="1">
      <c r="F228" s="3"/>
      <c r="G228" s="3"/>
      <c r="H228" s="3"/>
      <c r="I228" s="3"/>
    </row>
    <row r="229" spans="6:9" s="1" customFormat="1">
      <c r="F229" s="3"/>
      <c r="G229" s="3"/>
      <c r="H229" s="3"/>
      <c r="I229" s="3"/>
    </row>
    <row r="230" spans="6:9" s="1" customFormat="1">
      <c r="F230" s="3"/>
      <c r="G230" s="3"/>
      <c r="H230" s="3"/>
      <c r="I230" s="3"/>
    </row>
    <row r="231" spans="6:9" s="1" customFormat="1">
      <c r="F231" s="3"/>
      <c r="G231" s="3"/>
      <c r="H231" s="3"/>
      <c r="I231" s="3"/>
    </row>
    <row r="232" spans="6:9" s="1" customFormat="1">
      <c r="F232" s="3"/>
      <c r="G232" s="3"/>
      <c r="H232" s="3"/>
      <c r="I232" s="3"/>
    </row>
    <row r="233" spans="6:9" s="1" customFormat="1">
      <c r="F233" s="3"/>
      <c r="G233" s="3"/>
      <c r="H233" s="3"/>
      <c r="I233" s="3"/>
    </row>
    <row r="234" spans="6:9" s="1" customFormat="1">
      <c r="F234" s="3"/>
      <c r="G234" s="3"/>
      <c r="H234" s="3"/>
      <c r="I234" s="3"/>
    </row>
    <row r="235" spans="6:9" s="1" customFormat="1">
      <c r="F235" s="3"/>
      <c r="G235" s="3"/>
      <c r="H235" s="3"/>
      <c r="I235" s="3"/>
    </row>
    <row r="236" spans="6:9" s="1" customFormat="1">
      <c r="F236" s="3"/>
      <c r="G236" s="3"/>
      <c r="H236" s="3"/>
      <c r="I236" s="3"/>
    </row>
    <row r="237" spans="6:9" s="1" customFormat="1">
      <c r="F237" s="3"/>
      <c r="G237" s="3"/>
      <c r="H237" s="3"/>
      <c r="I237" s="3"/>
    </row>
    <row r="238" spans="6:9" s="1" customFormat="1">
      <c r="F238" s="3"/>
      <c r="G238" s="3"/>
      <c r="H238" s="3"/>
      <c r="I238" s="3"/>
    </row>
    <row r="239" spans="6:9" s="1" customFormat="1">
      <c r="F239" s="3"/>
      <c r="G239" s="3"/>
      <c r="H239" s="3"/>
      <c r="I239" s="3"/>
    </row>
    <row r="240" spans="6:9" s="1" customFormat="1">
      <c r="F240" s="3"/>
      <c r="G240" s="3"/>
      <c r="H240" s="3"/>
      <c r="I240" s="3"/>
    </row>
    <row r="241" spans="6:9" s="1" customFormat="1">
      <c r="F241" s="3"/>
      <c r="G241" s="3"/>
      <c r="H241" s="3"/>
      <c r="I241" s="3"/>
    </row>
    <row r="242" spans="6:9" s="1" customFormat="1">
      <c r="F242" s="3"/>
      <c r="G242" s="3"/>
      <c r="H242" s="3"/>
      <c r="I242" s="3"/>
    </row>
    <row r="243" spans="6:9" s="1" customFormat="1">
      <c r="F243" s="3"/>
      <c r="G243" s="3"/>
      <c r="H243" s="3"/>
      <c r="I243" s="3"/>
    </row>
    <row r="244" spans="6:9" s="1" customFormat="1">
      <c r="F244" s="3"/>
      <c r="G244" s="3"/>
      <c r="H244" s="3"/>
      <c r="I244" s="3"/>
    </row>
    <row r="245" spans="6:9" s="1" customFormat="1">
      <c r="F245" s="3"/>
      <c r="G245" s="3"/>
      <c r="H245" s="3"/>
      <c r="I245" s="3"/>
    </row>
    <row r="246" spans="6:9" s="1" customFormat="1">
      <c r="F246" s="3"/>
      <c r="G246" s="3"/>
      <c r="H246" s="3"/>
      <c r="I246" s="3"/>
    </row>
    <row r="247" spans="6:9" s="1" customFormat="1">
      <c r="F247" s="3"/>
      <c r="G247" s="3"/>
      <c r="H247" s="3"/>
      <c r="I247" s="3"/>
    </row>
    <row r="248" spans="6:9" s="1" customFormat="1">
      <c r="F248" s="3"/>
      <c r="G248" s="3"/>
      <c r="H248" s="3"/>
      <c r="I248" s="3"/>
    </row>
    <row r="249" spans="6:9" s="1" customFormat="1">
      <c r="F249" s="3"/>
      <c r="G249" s="3"/>
      <c r="H249" s="3"/>
      <c r="I249" s="3"/>
    </row>
    <row r="250" spans="6:9" s="1" customFormat="1">
      <c r="F250" s="3"/>
      <c r="G250" s="3"/>
      <c r="H250" s="3"/>
      <c r="I250" s="3"/>
    </row>
    <row r="251" spans="6:9" s="1" customFormat="1">
      <c r="F251" s="3"/>
      <c r="G251" s="3"/>
      <c r="H251" s="3"/>
      <c r="I251" s="3"/>
    </row>
    <row r="252" spans="6:9" s="1" customFormat="1">
      <c r="F252" s="3"/>
      <c r="G252" s="3"/>
      <c r="H252" s="3"/>
      <c r="I252" s="3"/>
    </row>
    <row r="253" spans="6:9" s="1" customFormat="1">
      <c r="F253" s="3"/>
      <c r="G253" s="3"/>
      <c r="H253" s="3"/>
      <c r="I253" s="3"/>
    </row>
    <row r="254" spans="6:9" s="1" customFormat="1">
      <c r="F254" s="3"/>
      <c r="G254" s="3"/>
      <c r="H254" s="3"/>
      <c r="I254" s="3"/>
    </row>
    <row r="255" spans="6:9" s="1" customFormat="1">
      <c r="F255" s="3"/>
      <c r="G255" s="3"/>
      <c r="H255" s="3"/>
      <c r="I255" s="3"/>
    </row>
    <row r="256" spans="6:9" s="1" customFormat="1">
      <c r="F256" s="3"/>
      <c r="G256" s="3"/>
      <c r="H256" s="3"/>
      <c r="I256" s="3"/>
    </row>
    <row r="257" spans="6:9" s="1" customFormat="1">
      <c r="F257" s="3"/>
      <c r="G257" s="3"/>
      <c r="H257" s="3"/>
      <c r="I257" s="3"/>
    </row>
    <row r="258" spans="6:9" s="1" customFormat="1">
      <c r="F258" s="3"/>
      <c r="G258" s="3"/>
      <c r="H258" s="3"/>
      <c r="I258" s="3"/>
    </row>
    <row r="259" spans="6:9" s="1" customFormat="1">
      <c r="F259" s="3"/>
      <c r="G259" s="3"/>
      <c r="H259" s="3"/>
      <c r="I259" s="3"/>
    </row>
    <row r="260" spans="6:9" s="1" customFormat="1">
      <c r="F260" s="3"/>
      <c r="G260" s="3"/>
      <c r="H260" s="3"/>
      <c r="I260" s="3"/>
    </row>
    <row r="261" spans="6:9" s="1" customFormat="1">
      <c r="F261" s="3"/>
      <c r="G261" s="3"/>
      <c r="H261" s="3"/>
      <c r="I261" s="3"/>
    </row>
    <row r="262" spans="6:9" s="1" customFormat="1">
      <c r="F262" s="3"/>
      <c r="G262" s="3"/>
      <c r="H262" s="3"/>
      <c r="I262" s="3"/>
    </row>
    <row r="263" spans="6:9" s="1" customFormat="1">
      <c r="F263" s="3"/>
      <c r="G263" s="3"/>
      <c r="H263" s="3"/>
      <c r="I263" s="3"/>
    </row>
    <row r="264" spans="6:9" s="1" customFormat="1">
      <c r="F264" s="3"/>
      <c r="G264" s="3"/>
      <c r="H264" s="3"/>
      <c r="I264" s="3"/>
    </row>
    <row r="265" spans="6:9" s="1" customFormat="1">
      <c r="F265" s="3"/>
      <c r="G265" s="3"/>
      <c r="H265" s="3"/>
      <c r="I265" s="3"/>
    </row>
    <row r="266" spans="6:9" s="1" customFormat="1">
      <c r="F266" s="3"/>
      <c r="G266" s="3"/>
      <c r="H266" s="3"/>
      <c r="I266" s="3"/>
    </row>
    <row r="267" spans="6:9" s="1" customFormat="1">
      <c r="F267" s="3"/>
      <c r="G267" s="3"/>
      <c r="H267" s="3"/>
      <c r="I267" s="3"/>
    </row>
    <row r="268" spans="6:9" s="1" customFormat="1">
      <c r="F268" s="3"/>
      <c r="G268" s="3"/>
      <c r="H268" s="3"/>
      <c r="I268" s="3"/>
    </row>
    <row r="269" spans="6:9" s="1" customFormat="1">
      <c r="F269" s="3"/>
      <c r="G269" s="3"/>
      <c r="H269" s="3"/>
      <c r="I269" s="3"/>
    </row>
    <row r="270" spans="6:9" s="1" customFormat="1">
      <c r="F270" s="3"/>
      <c r="G270" s="3"/>
      <c r="H270" s="3"/>
      <c r="I270" s="3"/>
    </row>
    <row r="271" spans="6:9" s="1" customFormat="1">
      <c r="F271" s="3"/>
      <c r="G271" s="3"/>
      <c r="H271" s="3"/>
      <c r="I271" s="3"/>
    </row>
    <row r="272" spans="6:9" s="1" customFormat="1">
      <c r="F272" s="3"/>
      <c r="G272" s="3"/>
      <c r="H272" s="3"/>
      <c r="I272" s="3"/>
    </row>
    <row r="273" spans="6:9" s="1" customFormat="1">
      <c r="F273" s="3"/>
      <c r="G273" s="3"/>
      <c r="H273" s="3"/>
      <c r="I273" s="3"/>
    </row>
    <row r="274" spans="6:9" s="1" customFormat="1">
      <c r="F274" s="3"/>
      <c r="G274" s="3"/>
      <c r="H274" s="3"/>
      <c r="I274" s="3"/>
    </row>
    <row r="275" spans="6:9" s="1" customFormat="1">
      <c r="F275" s="3"/>
      <c r="G275" s="3"/>
      <c r="H275" s="3"/>
      <c r="I275" s="3"/>
    </row>
    <row r="276" spans="6:9" s="1" customFormat="1">
      <c r="F276" s="3"/>
      <c r="G276" s="3"/>
      <c r="H276" s="3"/>
      <c r="I276" s="3"/>
    </row>
    <row r="277" spans="6:9" s="1" customFormat="1">
      <c r="F277" s="3"/>
      <c r="G277" s="3"/>
      <c r="H277" s="3"/>
      <c r="I277" s="3"/>
    </row>
    <row r="278" spans="6:9" s="1" customFormat="1">
      <c r="F278" s="3"/>
      <c r="G278" s="3"/>
      <c r="H278" s="3"/>
      <c r="I278" s="3"/>
    </row>
    <row r="279" spans="6:9" s="1" customFormat="1">
      <c r="F279" s="3"/>
      <c r="G279" s="3"/>
      <c r="H279" s="3"/>
      <c r="I279" s="3"/>
    </row>
    <row r="280" spans="6:9" s="1" customFormat="1">
      <c r="F280" s="3"/>
      <c r="G280" s="3"/>
      <c r="H280" s="3"/>
      <c r="I280" s="3"/>
    </row>
    <row r="281" spans="6:9" s="1" customFormat="1">
      <c r="F281" s="3"/>
      <c r="G281" s="3"/>
      <c r="H281" s="3"/>
      <c r="I281" s="3"/>
    </row>
    <row r="282" spans="6:9" s="1" customFormat="1">
      <c r="F282" s="3"/>
      <c r="G282" s="3"/>
      <c r="H282" s="3"/>
      <c r="I282" s="3"/>
    </row>
    <row r="283" spans="6:9" s="1" customFormat="1">
      <c r="F283" s="3"/>
      <c r="G283" s="3"/>
      <c r="H283" s="3"/>
      <c r="I283" s="3"/>
    </row>
    <row r="284" spans="6:9" s="1" customFormat="1">
      <c r="F284" s="3"/>
      <c r="G284" s="3"/>
      <c r="H284" s="3"/>
      <c r="I284" s="3"/>
    </row>
    <row r="285" spans="6:9" s="1" customFormat="1">
      <c r="F285" s="3"/>
      <c r="G285" s="3"/>
      <c r="H285" s="3"/>
      <c r="I285" s="3"/>
    </row>
    <row r="286" spans="6:9" s="1" customFormat="1">
      <c r="F286" s="3"/>
      <c r="G286" s="3"/>
      <c r="H286" s="3"/>
      <c r="I286" s="3"/>
    </row>
    <row r="287" spans="6:9" s="1" customFormat="1">
      <c r="F287" s="3"/>
      <c r="G287" s="3"/>
      <c r="H287" s="3"/>
      <c r="I287" s="3"/>
    </row>
    <row r="288" spans="6:9" s="1" customFormat="1">
      <c r="F288" s="3"/>
      <c r="G288" s="3"/>
      <c r="H288" s="3"/>
      <c r="I288" s="3"/>
    </row>
    <row r="289" spans="6:9" s="1" customFormat="1">
      <c r="F289" s="3"/>
      <c r="G289" s="3"/>
      <c r="H289" s="3"/>
      <c r="I289" s="3"/>
    </row>
    <row r="290" spans="6:9" s="1" customFormat="1">
      <c r="F290" s="3"/>
      <c r="G290" s="3"/>
      <c r="H290" s="3"/>
      <c r="I290" s="3"/>
    </row>
    <row r="291" spans="6:9" s="1" customFormat="1">
      <c r="F291" s="3"/>
      <c r="G291" s="3"/>
      <c r="H291" s="3"/>
      <c r="I291" s="3"/>
    </row>
    <row r="292" spans="6:9" s="1" customFormat="1">
      <c r="F292" s="3"/>
      <c r="G292" s="3"/>
      <c r="H292" s="3"/>
      <c r="I292" s="3"/>
    </row>
    <row r="293" spans="6:9" s="1" customFormat="1">
      <c r="F293" s="3"/>
      <c r="G293" s="3"/>
      <c r="H293" s="3"/>
      <c r="I293" s="3"/>
    </row>
    <row r="294" spans="6:9" s="1" customFormat="1">
      <c r="F294" s="3"/>
      <c r="G294" s="3"/>
      <c r="H294" s="3"/>
      <c r="I294" s="3"/>
    </row>
    <row r="295" spans="6:9" s="1" customFormat="1">
      <c r="F295" s="3"/>
      <c r="G295" s="3"/>
      <c r="H295" s="3"/>
      <c r="I295" s="3"/>
    </row>
    <row r="296" spans="6:9" s="1" customFormat="1">
      <c r="F296" s="3"/>
      <c r="G296" s="3"/>
      <c r="H296" s="3"/>
      <c r="I296" s="3"/>
    </row>
    <row r="297" spans="6:9" s="1" customFormat="1">
      <c r="F297" s="3"/>
      <c r="G297" s="3"/>
      <c r="H297" s="3"/>
      <c r="I297" s="3"/>
    </row>
    <row r="298" spans="6:9" s="1" customFormat="1">
      <c r="F298" s="3"/>
      <c r="G298" s="3"/>
      <c r="H298" s="3"/>
      <c r="I298" s="3"/>
    </row>
    <row r="299" spans="6:9" s="1" customFormat="1">
      <c r="F299" s="3"/>
      <c r="G299" s="3"/>
      <c r="H299" s="3"/>
      <c r="I299" s="3"/>
    </row>
    <row r="300" spans="6:9" s="1" customFormat="1">
      <c r="F300" s="3"/>
      <c r="G300" s="3"/>
      <c r="H300" s="3"/>
      <c r="I300" s="3"/>
    </row>
    <row r="301" spans="6:9" s="1" customFormat="1">
      <c r="F301" s="3"/>
      <c r="G301" s="3"/>
      <c r="H301" s="3"/>
      <c r="I301" s="3"/>
    </row>
    <row r="302" spans="6:9" s="1" customFormat="1">
      <c r="F302" s="3"/>
      <c r="G302" s="3"/>
      <c r="H302" s="3"/>
      <c r="I302" s="3"/>
    </row>
    <row r="303" spans="6:9" s="1" customFormat="1">
      <c r="F303" s="3"/>
      <c r="G303" s="3"/>
      <c r="H303" s="3"/>
      <c r="I303" s="3"/>
    </row>
    <row r="304" spans="6:9" s="1" customFormat="1">
      <c r="F304" s="3"/>
      <c r="G304" s="3"/>
      <c r="H304" s="3"/>
      <c r="I304" s="3"/>
    </row>
    <row r="305" spans="6:9" s="1" customFormat="1">
      <c r="F305" s="3"/>
      <c r="G305" s="3"/>
      <c r="H305" s="3"/>
      <c r="I305" s="3"/>
    </row>
    <row r="306" spans="6:9" s="1" customFormat="1">
      <c r="F306" s="3"/>
      <c r="G306" s="3"/>
      <c r="H306" s="3"/>
      <c r="I306" s="3"/>
    </row>
    <row r="307" spans="6:9" s="1" customFormat="1">
      <c r="F307" s="3"/>
      <c r="G307" s="3"/>
      <c r="H307" s="3"/>
      <c r="I307" s="3"/>
    </row>
    <row r="308" spans="6:9" s="1" customFormat="1">
      <c r="F308" s="3"/>
      <c r="G308" s="3"/>
      <c r="H308" s="3"/>
      <c r="I308" s="3"/>
    </row>
    <row r="309" spans="6:9" s="1" customFormat="1">
      <c r="F309" s="3"/>
      <c r="G309" s="3"/>
      <c r="H309" s="3"/>
      <c r="I309" s="3"/>
    </row>
    <row r="310" spans="6:9" s="1" customFormat="1">
      <c r="F310" s="3"/>
      <c r="G310" s="3"/>
      <c r="H310" s="3"/>
      <c r="I310" s="3"/>
    </row>
    <row r="311" spans="6:9" s="1" customFormat="1">
      <c r="F311" s="3"/>
      <c r="G311" s="3"/>
      <c r="H311" s="3"/>
      <c r="I311" s="3"/>
    </row>
    <row r="312" spans="6:9" s="1" customFormat="1">
      <c r="F312" s="3"/>
      <c r="G312" s="3"/>
      <c r="H312" s="3"/>
      <c r="I312" s="3"/>
    </row>
    <row r="313" spans="6:9" s="1" customFormat="1">
      <c r="F313" s="3"/>
      <c r="G313" s="3"/>
      <c r="H313" s="3"/>
      <c r="I313" s="3"/>
    </row>
    <row r="314" spans="6:9" s="1" customFormat="1">
      <c r="F314" s="3"/>
      <c r="G314" s="3"/>
      <c r="H314" s="3"/>
      <c r="I314" s="3"/>
    </row>
    <row r="315" spans="6:9" s="1" customFormat="1">
      <c r="F315" s="3"/>
      <c r="G315" s="3"/>
      <c r="H315" s="3"/>
      <c r="I315" s="3"/>
    </row>
    <row r="316" spans="6:9" s="1" customFormat="1">
      <c r="F316" s="3"/>
      <c r="G316" s="3"/>
      <c r="H316" s="3"/>
      <c r="I316" s="3"/>
    </row>
    <row r="317" spans="6:9" s="1" customFormat="1">
      <c r="F317" s="3"/>
      <c r="G317" s="3"/>
      <c r="H317" s="3"/>
      <c r="I317" s="3"/>
    </row>
    <row r="318" spans="6:9" s="1" customFormat="1">
      <c r="F318" s="3"/>
      <c r="G318" s="3"/>
      <c r="H318" s="3"/>
      <c r="I318" s="3"/>
    </row>
    <row r="319" spans="6:9" s="1" customFormat="1">
      <c r="F319" s="3"/>
      <c r="G319" s="3"/>
      <c r="H319" s="3"/>
      <c r="I319" s="3"/>
    </row>
    <row r="320" spans="6:9" s="1" customFormat="1">
      <c r="F320" s="3"/>
      <c r="G320" s="3"/>
      <c r="H320" s="3"/>
      <c r="I320" s="3"/>
    </row>
    <row r="321" spans="6:9" s="1" customFormat="1">
      <c r="F321" s="3"/>
      <c r="G321" s="3"/>
      <c r="H321" s="3"/>
      <c r="I321" s="3"/>
    </row>
    <row r="322" spans="6:9" s="1" customFormat="1">
      <c r="F322" s="3"/>
      <c r="G322" s="3"/>
      <c r="H322" s="3"/>
      <c r="I322" s="3"/>
    </row>
    <row r="323" spans="6:9" s="1" customFormat="1">
      <c r="F323" s="3"/>
      <c r="G323" s="3"/>
      <c r="H323" s="3"/>
      <c r="I323" s="3"/>
    </row>
    <row r="324" spans="6:9" s="1" customFormat="1">
      <c r="F324" s="3"/>
      <c r="G324" s="3"/>
      <c r="H324" s="3"/>
      <c r="I324" s="3"/>
    </row>
    <row r="325" spans="6:9" s="1" customFormat="1">
      <c r="F325" s="3"/>
      <c r="G325" s="3"/>
      <c r="H325" s="3"/>
      <c r="I325" s="3"/>
    </row>
    <row r="326" spans="6:9" s="1" customFormat="1">
      <c r="F326" s="3"/>
      <c r="G326" s="3"/>
      <c r="H326" s="3"/>
      <c r="I326" s="3"/>
    </row>
    <row r="327" spans="6:9" s="1" customFormat="1">
      <c r="F327" s="3"/>
      <c r="G327" s="3"/>
      <c r="H327" s="3"/>
      <c r="I327" s="3"/>
    </row>
    <row r="328" spans="6:9" s="1" customFormat="1">
      <c r="F328" s="3"/>
      <c r="G328" s="3"/>
      <c r="H328" s="3"/>
      <c r="I328" s="3"/>
    </row>
    <row r="329" spans="6:9" s="1" customFormat="1">
      <c r="F329" s="3"/>
      <c r="G329" s="3"/>
      <c r="H329" s="3"/>
      <c r="I329" s="3"/>
    </row>
    <row r="330" spans="6:9" s="1" customFormat="1">
      <c r="F330" s="3"/>
      <c r="G330" s="3"/>
      <c r="H330" s="3"/>
      <c r="I330" s="3"/>
    </row>
    <row r="331" spans="6:9" s="1" customFormat="1">
      <c r="F331" s="3"/>
      <c r="G331" s="3"/>
      <c r="H331" s="3"/>
      <c r="I331" s="3"/>
    </row>
    <row r="332" spans="6:9" s="1" customFormat="1">
      <c r="F332" s="3"/>
      <c r="G332" s="3"/>
      <c r="H332" s="3"/>
      <c r="I332" s="3"/>
    </row>
    <row r="333" spans="6:9" s="1" customFormat="1">
      <c r="F333" s="3"/>
      <c r="G333" s="3"/>
      <c r="H333" s="3"/>
      <c r="I333" s="3"/>
    </row>
    <row r="334" spans="6:9" s="1" customFormat="1">
      <c r="F334" s="3"/>
      <c r="G334" s="3"/>
      <c r="H334" s="3"/>
      <c r="I334" s="3"/>
    </row>
    <row r="335" spans="6:9" s="1" customFormat="1">
      <c r="F335" s="3"/>
      <c r="G335" s="3"/>
      <c r="H335" s="3"/>
      <c r="I335" s="3"/>
    </row>
    <row r="336" spans="6:9" s="1" customFormat="1">
      <c r="F336" s="3"/>
      <c r="G336" s="3"/>
      <c r="H336" s="3"/>
      <c r="I336" s="3"/>
    </row>
    <row r="337" spans="6:9" s="1" customFormat="1">
      <c r="F337" s="3"/>
      <c r="G337" s="3"/>
      <c r="H337" s="3"/>
      <c r="I337" s="3"/>
    </row>
    <row r="338" spans="6:9" s="1" customFormat="1">
      <c r="F338" s="3"/>
      <c r="G338" s="3"/>
      <c r="H338" s="3"/>
      <c r="I338" s="3"/>
    </row>
    <row r="339" spans="6:9" s="1" customFormat="1">
      <c r="F339" s="3"/>
      <c r="G339" s="3"/>
      <c r="H339" s="3"/>
      <c r="I339" s="3"/>
    </row>
    <row r="340" spans="6:9" s="1" customFormat="1">
      <c r="F340" s="3"/>
      <c r="G340" s="3"/>
      <c r="H340" s="3"/>
      <c r="I340" s="3"/>
    </row>
    <row r="341" spans="6:9" s="1" customFormat="1">
      <c r="F341" s="3"/>
      <c r="G341" s="3"/>
      <c r="H341" s="3"/>
      <c r="I341" s="3"/>
    </row>
    <row r="342" spans="6:9" s="1" customFormat="1">
      <c r="F342" s="3"/>
      <c r="G342" s="3"/>
      <c r="H342" s="3"/>
      <c r="I342" s="3"/>
    </row>
    <row r="343" spans="6:9" s="1" customFormat="1">
      <c r="F343" s="3"/>
      <c r="G343" s="3"/>
      <c r="H343" s="3"/>
      <c r="I343" s="3"/>
    </row>
    <row r="344" spans="6:9" s="1" customFormat="1">
      <c r="F344" s="3"/>
      <c r="G344" s="3"/>
      <c r="H344" s="3"/>
      <c r="I344" s="3"/>
    </row>
    <row r="345" spans="6:9" s="1" customFormat="1">
      <c r="F345" s="3"/>
      <c r="G345" s="3"/>
      <c r="H345" s="3"/>
      <c r="I345" s="3"/>
    </row>
    <row r="346" spans="6:9" s="1" customFormat="1">
      <c r="F346" s="3"/>
      <c r="G346" s="3"/>
      <c r="H346" s="3"/>
      <c r="I346" s="3"/>
    </row>
    <row r="347" spans="6:9" s="1" customFormat="1">
      <c r="F347" s="3"/>
      <c r="G347" s="3"/>
      <c r="H347" s="3"/>
      <c r="I347" s="3"/>
    </row>
    <row r="348" spans="6:9" s="1" customFormat="1">
      <c r="F348" s="3"/>
      <c r="G348" s="3"/>
      <c r="H348" s="3"/>
      <c r="I348" s="3"/>
    </row>
    <row r="349" spans="6:9" s="1" customFormat="1">
      <c r="F349" s="3"/>
      <c r="G349" s="3"/>
      <c r="H349" s="3"/>
      <c r="I349" s="3"/>
    </row>
    <row r="350" spans="6:9" s="1" customFormat="1">
      <c r="F350" s="3"/>
      <c r="G350" s="3"/>
      <c r="H350" s="3"/>
      <c r="I350" s="3"/>
    </row>
    <row r="351" spans="6:9" s="1" customFormat="1">
      <c r="F351" s="3"/>
      <c r="G351" s="3"/>
      <c r="H351" s="3"/>
      <c r="I351" s="3"/>
    </row>
    <row r="352" spans="6:9" s="1" customFormat="1">
      <c r="F352" s="3"/>
      <c r="G352" s="3"/>
      <c r="H352" s="3"/>
      <c r="I352" s="3"/>
    </row>
    <row r="353" spans="6:9" s="1" customFormat="1">
      <c r="F353" s="3"/>
      <c r="G353" s="3"/>
      <c r="H353" s="3"/>
      <c r="I353" s="3"/>
    </row>
    <row r="354" spans="6:9" s="1" customFormat="1">
      <c r="F354" s="3"/>
      <c r="G354" s="3"/>
      <c r="H354" s="3"/>
      <c r="I354" s="3"/>
    </row>
    <row r="355" spans="6:9" s="1" customFormat="1">
      <c r="F355" s="3"/>
      <c r="G355" s="3"/>
      <c r="H355" s="3"/>
      <c r="I355" s="3"/>
    </row>
    <row r="356" spans="6:9" s="1" customFormat="1">
      <c r="F356" s="3"/>
      <c r="G356" s="3"/>
      <c r="H356" s="3"/>
      <c r="I356" s="3"/>
    </row>
    <row r="357" spans="6:9" s="1" customFormat="1">
      <c r="F357" s="3"/>
      <c r="G357" s="3"/>
      <c r="H357" s="3"/>
      <c r="I357" s="3"/>
    </row>
    <row r="358" spans="6:9" s="1" customFormat="1">
      <c r="F358" s="3"/>
      <c r="G358" s="3"/>
      <c r="H358" s="3"/>
      <c r="I358" s="3"/>
    </row>
    <row r="359" spans="6:9" s="1" customFormat="1">
      <c r="F359" s="3"/>
      <c r="G359" s="3"/>
      <c r="H359" s="3"/>
      <c r="I359" s="3"/>
    </row>
    <row r="360" spans="6:9" s="1" customFormat="1">
      <c r="F360" s="3"/>
      <c r="G360" s="3"/>
      <c r="H360" s="3"/>
      <c r="I360" s="3"/>
    </row>
    <row r="361" spans="6:9" s="1" customFormat="1">
      <c r="F361" s="3"/>
      <c r="G361" s="3"/>
      <c r="H361" s="3"/>
      <c r="I361" s="3"/>
    </row>
    <row r="362" spans="6:9" s="1" customFormat="1">
      <c r="F362" s="3"/>
      <c r="G362" s="3"/>
      <c r="H362" s="3"/>
      <c r="I362" s="3"/>
    </row>
    <row r="363" spans="6:9" s="1" customFormat="1">
      <c r="F363" s="3"/>
      <c r="G363" s="3"/>
      <c r="H363" s="3"/>
      <c r="I363" s="3"/>
    </row>
    <row r="364" spans="6:9" s="1" customFormat="1">
      <c r="F364" s="3"/>
      <c r="G364" s="3"/>
      <c r="H364" s="3"/>
      <c r="I364" s="3"/>
    </row>
    <row r="365" spans="6:9" s="1" customFormat="1">
      <c r="F365" s="3"/>
      <c r="G365" s="3"/>
      <c r="H365" s="3"/>
      <c r="I365" s="3"/>
    </row>
    <row r="366" spans="6:9" s="1" customFormat="1">
      <c r="F366" s="3"/>
      <c r="G366" s="3"/>
      <c r="H366" s="3"/>
      <c r="I366" s="3"/>
    </row>
    <row r="367" spans="6:9" s="1" customFormat="1">
      <c r="F367" s="3"/>
      <c r="G367" s="3"/>
      <c r="H367" s="3"/>
      <c r="I367" s="3"/>
    </row>
    <row r="368" spans="6:9" s="1" customFormat="1">
      <c r="F368" s="3"/>
      <c r="G368" s="3"/>
      <c r="H368" s="3"/>
      <c r="I368" s="3"/>
    </row>
    <row r="369" spans="6:9" s="1" customFormat="1">
      <c r="F369" s="3"/>
      <c r="G369" s="3"/>
      <c r="H369" s="3"/>
      <c r="I369" s="3"/>
    </row>
    <row r="370" spans="6:9" s="1" customFormat="1">
      <c r="F370" s="3"/>
      <c r="G370" s="3"/>
      <c r="H370" s="3"/>
      <c r="I370" s="3"/>
    </row>
    <row r="371" spans="6:9" s="1" customFormat="1">
      <c r="F371" s="3"/>
      <c r="G371" s="3"/>
      <c r="H371" s="3"/>
      <c r="I371" s="3"/>
    </row>
    <row r="372" spans="6:9" s="1" customFormat="1">
      <c r="F372" s="3"/>
      <c r="G372" s="3"/>
      <c r="H372" s="3"/>
      <c r="I372" s="3"/>
    </row>
    <row r="373" spans="6:9" s="1" customFormat="1">
      <c r="F373" s="3"/>
      <c r="G373" s="3"/>
      <c r="H373" s="3"/>
      <c r="I373" s="3"/>
    </row>
    <row r="374" spans="6:9" s="1" customFormat="1">
      <c r="F374" s="3"/>
      <c r="G374" s="3"/>
      <c r="H374" s="3"/>
      <c r="I374" s="3"/>
    </row>
    <row r="375" spans="6:9" s="1" customFormat="1">
      <c r="F375" s="3"/>
      <c r="G375" s="3"/>
      <c r="H375" s="3"/>
      <c r="I375" s="3"/>
    </row>
    <row r="376" spans="6:9" s="1" customFormat="1">
      <c r="F376" s="3"/>
      <c r="G376" s="3"/>
      <c r="H376" s="3"/>
      <c r="I376" s="3"/>
    </row>
    <row r="377" spans="6:9" s="1" customFormat="1">
      <c r="F377" s="3"/>
      <c r="G377" s="3"/>
      <c r="H377" s="3"/>
      <c r="I377" s="3"/>
    </row>
    <row r="378" spans="6:9" s="1" customFormat="1">
      <c r="F378" s="3"/>
      <c r="G378" s="3"/>
      <c r="H378" s="3"/>
      <c r="I378" s="3"/>
    </row>
    <row r="379" spans="6:9" s="1" customFormat="1">
      <c r="F379" s="3"/>
      <c r="G379" s="3"/>
      <c r="H379" s="3"/>
      <c r="I379" s="3"/>
    </row>
    <row r="380" spans="6:9" s="1" customFormat="1">
      <c r="F380" s="3"/>
      <c r="G380" s="3"/>
      <c r="H380" s="3"/>
      <c r="I380" s="3"/>
    </row>
    <row r="381" spans="6:9" s="1" customFormat="1">
      <c r="F381" s="3"/>
      <c r="G381" s="3"/>
      <c r="H381" s="3"/>
      <c r="I381" s="3"/>
    </row>
    <row r="382" spans="6:9" s="1" customFormat="1">
      <c r="F382" s="3"/>
      <c r="G382" s="3"/>
      <c r="H382" s="3"/>
      <c r="I382" s="3"/>
    </row>
    <row r="383" spans="6:9" s="1" customFormat="1">
      <c r="F383" s="3"/>
      <c r="G383" s="3"/>
      <c r="H383" s="3"/>
      <c r="I383" s="3"/>
    </row>
    <row r="384" spans="6:9" s="1" customFormat="1">
      <c r="F384" s="3"/>
      <c r="G384" s="3"/>
      <c r="H384" s="3"/>
      <c r="I384" s="3"/>
    </row>
    <row r="385" spans="6:9" s="1" customFormat="1">
      <c r="F385" s="3"/>
      <c r="G385" s="3"/>
      <c r="H385" s="3"/>
      <c r="I385" s="3"/>
    </row>
    <row r="386" spans="6:9" s="1" customFormat="1">
      <c r="F386" s="3"/>
      <c r="G386" s="3"/>
      <c r="H386" s="3"/>
      <c r="I386" s="3"/>
    </row>
    <row r="387" spans="6:9" s="1" customFormat="1">
      <c r="F387" s="3"/>
      <c r="G387" s="3"/>
      <c r="H387" s="3"/>
      <c r="I387" s="3"/>
    </row>
    <row r="388" spans="6:9" s="1" customFormat="1">
      <c r="F388" s="3"/>
      <c r="G388" s="3"/>
      <c r="H388" s="3"/>
      <c r="I388" s="3"/>
    </row>
    <row r="389" spans="6:9" s="1" customFormat="1">
      <c r="F389" s="3"/>
      <c r="G389" s="3"/>
      <c r="H389" s="3"/>
      <c r="I389" s="3"/>
    </row>
    <row r="390" spans="6:9" s="1" customFormat="1">
      <c r="F390" s="3"/>
      <c r="G390" s="3"/>
      <c r="H390" s="3"/>
      <c r="I390" s="3"/>
    </row>
    <row r="391" spans="6:9" s="1" customFormat="1">
      <c r="F391" s="3"/>
      <c r="G391" s="3"/>
      <c r="H391" s="3"/>
      <c r="I391" s="3"/>
    </row>
    <row r="392" spans="6:9" s="1" customFormat="1">
      <c r="F392" s="3"/>
      <c r="G392" s="3"/>
      <c r="H392" s="3"/>
      <c r="I392" s="3"/>
    </row>
    <row r="393" spans="6:9" s="1" customFormat="1">
      <c r="F393" s="3"/>
      <c r="G393" s="3"/>
      <c r="H393" s="3"/>
      <c r="I393" s="3"/>
    </row>
    <row r="394" spans="6:9" s="1" customFormat="1">
      <c r="F394" s="3"/>
      <c r="G394" s="3"/>
      <c r="H394" s="3"/>
      <c r="I394" s="3"/>
    </row>
    <row r="395" spans="6:9" s="1" customFormat="1">
      <c r="F395" s="3"/>
      <c r="G395" s="3"/>
      <c r="H395" s="3"/>
      <c r="I395" s="3"/>
    </row>
    <row r="396" spans="6:9" s="1" customFormat="1">
      <c r="F396" s="3"/>
      <c r="G396" s="3"/>
      <c r="H396" s="3"/>
      <c r="I396" s="3"/>
    </row>
    <row r="397" spans="6:9" s="1" customFormat="1">
      <c r="F397" s="3"/>
      <c r="G397" s="3"/>
      <c r="H397" s="3"/>
      <c r="I397" s="3"/>
    </row>
    <row r="398" spans="6:9" s="1" customFormat="1">
      <c r="F398" s="3"/>
      <c r="G398" s="3"/>
      <c r="H398" s="3"/>
      <c r="I398" s="3"/>
    </row>
    <row r="399" spans="6:9" s="1" customFormat="1">
      <c r="F399" s="3"/>
      <c r="G399" s="3"/>
      <c r="H399" s="3"/>
      <c r="I399" s="3"/>
    </row>
    <row r="400" spans="6:9" s="1" customFormat="1">
      <c r="F400" s="3"/>
      <c r="G400" s="3"/>
      <c r="H400" s="3"/>
      <c r="I400" s="3"/>
    </row>
    <row r="401" spans="6:9" s="1" customFormat="1">
      <c r="F401" s="3"/>
      <c r="G401" s="3"/>
      <c r="H401" s="3"/>
      <c r="I401" s="3"/>
    </row>
    <row r="402" spans="6:9" s="1" customFormat="1">
      <c r="F402" s="3"/>
      <c r="G402" s="3"/>
      <c r="H402" s="3"/>
      <c r="I402" s="3"/>
    </row>
    <row r="403" spans="6:9" s="1" customFormat="1">
      <c r="F403" s="3"/>
      <c r="G403" s="3"/>
      <c r="H403" s="3"/>
      <c r="I403" s="3"/>
    </row>
    <row r="404" spans="6:9" s="1" customFormat="1">
      <c r="F404" s="3"/>
      <c r="G404" s="3"/>
      <c r="H404" s="3"/>
      <c r="I404" s="3"/>
    </row>
    <row r="405" spans="6:9" s="1" customFormat="1">
      <c r="F405" s="3"/>
      <c r="G405" s="3"/>
      <c r="H405" s="3"/>
      <c r="I405" s="3"/>
    </row>
    <row r="406" spans="6:9" s="1" customFormat="1">
      <c r="F406" s="3"/>
      <c r="G406" s="3"/>
      <c r="H406" s="3"/>
      <c r="I406" s="3"/>
    </row>
    <row r="407" spans="6:9" s="1" customFormat="1">
      <c r="F407" s="3"/>
      <c r="G407" s="3"/>
      <c r="H407" s="3"/>
      <c r="I407" s="3"/>
    </row>
    <row r="408" spans="6:9" s="1" customFormat="1">
      <c r="F408" s="3"/>
      <c r="G408" s="3"/>
      <c r="H408" s="3"/>
      <c r="I408" s="3"/>
    </row>
    <row r="409" spans="6:9" s="1" customFormat="1">
      <c r="F409" s="3"/>
      <c r="G409" s="3"/>
      <c r="H409" s="3"/>
      <c r="I409" s="3"/>
    </row>
    <row r="410" spans="6:9" s="1" customFormat="1">
      <c r="F410" s="3"/>
      <c r="G410" s="3"/>
      <c r="H410" s="3"/>
      <c r="I410" s="3"/>
    </row>
    <row r="411" spans="6:9" s="1" customFormat="1">
      <c r="F411" s="3"/>
      <c r="G411" s="3"/>
      <c r="H411" s="3"/>
      <c r="I411" s="3"/>
    </row>
    <row r="412" spans="6:9" s="1" customFormat="1">
      <c r="F412" s="3"/>
      <c r="G412" s="3"/>
      <c r="H412" s="3"/>
      <c r="I412" s="3"/>
    </row>
    <row r="413" spans="6:9" s="1" customFormat="1">
      <c r="F413" s="3"/>
      <c r="G413" s="3"/>
      <c r="H413" s="3"/>
      <c r="I413" s="3"/>
    </row>
    <row r="414" spans="6:9" s="1" customFormat="1">
      <c r="F414" s="3"/>
      <c r="G414" s="3"/>
      <c r="H414" s="3"/>
      <c r="I414" s="3"/>
    </row>
    <row r="415" spans="6:9" s="1" customFormat="1">
      <c r="F415" s="3"/>
      <c r="G415" s="3"/>
      <c r="H415" s="3"/>
      <c r="I415" s="3"/>
    </row>
    <row r="416" spans="6:9" s="1" customFormat="1">
      <c r="F416" s="3"/>
      <c r="G416" s="3"/>
      <c r="H416" s="3"/>
      <c r="I416" s="3"/>
    </row>
    <row r="417" spans="6:9" s="1" customFormat="1">
      <c r="F417" s="3"/>
      <c r="G417" s="3"/>
      <c r="H417" s="3"/>
      <c r="I417" s="3"/>
    </row>
    <row r="418" spans="6:9" s="1" customFormat="1">
      <c r="F418" s="3"/>
      <c r="G418" s="3"/>
      <c r="H418" s="3"/>
      <c r="I418" s="3"/>
    </row>
    <row r="419" spans="6:9" s="1" customFormat="1">
      <c r="F419" s="3"/>
      <c r="G419" s="3"/>
      <c r="H419" s="3"/>
      <c r="I419" s="3"/>
    </row>
    <row r="420" spans="6:9" s="1" customFormat="1">
      <c r="F420" s="3"/>
      <c r="G420" s="3"/>
      <c r="H420" s="3"/>
      <c r="I420" s="3"/>
    </row>
    <row r="421" spans="6:9" s="1" customFormat="1">
      <c r="F421" s="3"/>
      <c r="G421" s="3"/>
      <c r="H421" s="3"/>
      <c r="I421" s="3"/>
    </row>
    <row r="422" spans="6:9" s="1" customFormat="1">
      <c r="F422" s="3"/>
      <c r="G422" s="3"/>
      <c r="H422" s="3"/>
      <c r="I422" s="3"/>
    </row>
    <row r="423" spans="6:9" s="1" customFormat="1">
      <c r="F423" s="3"/>
      <c r="G423" s="3"/>
      <c r="H423" s="3"/>
      <c r="I423" s="3"/>
    </row>
    <row r="424" spans="6:9" s="1" customFormat="1">
      <c r="F424" s="3"/>
      <c r="G424" s="3"/>
      <c r="H424" s="3"/>
      <c r="I424" s="3"/>
    </row>
    <row r="425" spans="6:9" s="1" customFormat="1">
      <c r="F425" s="3"/>
      <c r="G425" s="3"/>
      <c r="H425" s="3"/>
      <c r="I425" s="3"/>
    </row>
    <row r="426" spans="6:9" s="1" customFormat="1">
      <c r="F426" s="3"/>
      <c r="G426" s="3"/>
      <c r="H426" s="3"/>
      <c r="I426" s="3"/>
    </row>
    <row r="427" spans="6:9" s="1" customFormat="1">
      <c r="F427" s="3"/>
      <c r="G427" s="3"/>
      <c r="H427" s="3"/>
      <c r="I427" s="3"/>
    </row>
    <row r="428" spans="6:9" s="1" customFormat="1">
      <c r="F428" s="3"/>
      <c r="G428" s="3"/>
      <c r="H428" s="3"/>
      <c r="I428" s="3"/>
    </row>
    <row r="429" spans="6:9" s="1" customFormat="1">
      <c r="F429" s="3"/>
      <c r="G429" s="3"/>
      <c r="H429" s="3"/>
      <c r="I429" s="3"/>
    </row>
    <row r="430" spans="6:9" s="1" customFormat="1">
      <c r="F430" s="3"/>
      <c r="G430" s="3"/>
      <c r="H430" s="3"/>
      <c r="I430" s="3"/>
    </row>
    <row r="431" spans="6:9" s="1" customFormat="1">
      <c r="F431" s="3"/>
      <c r="G431" s="3"/>
      <c r="H431" s="3"/>
      <c r="I431" s="3"/>
    </row>
    <row r="432" spans="6:9" s="1" customFormat="1">
      <c r="F432" s="3"/>
      <c r="G432" s="3"/>
      <c r="H432" s="3"/>
      <c r="I432" s="3"/>
    </row>
    <row r="433" spans="6:9" s="1" customFormat="1">
      <c r="F433" s="3"/>
      <c r="G433" s="3"/>
      <c r="H433" s="3"/>
      <c r="I433" s="3"/>
    </row>
    <row r="434" spans="6:9" s="1" customFormat="1">
      <c r="F434" s="3"/>
      <c r="G434" s="3"/>
      <c r="H434" s="3"/>
      <c r="I434" s="3"/>
    </row>
    <row r="435" spans="6:9" s="1" customFormat="1">
      <c r="F435" s="3"/>
      <c r="G435" s="3"/>
      <c r="H435" s="3"/>
      <c r="I435" s="3"/>
    </row>
    <row r="436" spans="6:9" s="1" customFormat="1">
      <c r="F436" s="3"/>
      <c r="G436" s="3"/>
      <c r="H436" s="3"/>
      <c r="I436" s="3"/>
    </row>
    <row r="437" spans="6:9" s="1" customFormat="1">
      <c r="F437" s="3"/>
      <c r="G437" s="3"/>
      <c r="H437" s="3"/>
      <c r="I437" s="3"/>
    </row>
    <row r="438" spans="6:9" s="1" customFormat="1">
      <c r="F438" s="3"/>
      <c r="G438" s="3"/>
      <c r="H438" s="3"/>
      <c r="I438" s="3"/>
    </row>
    <row r="439" spans="6:9" s="1" customFormat="1">
      <c r="F439" s="3"/>
      <c r="G439" s="3"/>
      <c r="H439" s="3"/>
      <c r="I439" s="3"/>
    </row>
    <row r="440" spans="6:9" s="1" customFormat="1">
      <c r="F440" s="3"/>
      <c r="G440" s="3"/>
      <c r="H440" s="3"/>
      <c r="I440" s="3"/>
    </row>
    <row r="441" spans="6:9" s="1" customFormat="1">
      <c r="F441" s="3"/>
      <c r="G441" s="3"/>
      <c r="H441" s="3"/>
      <c r="I441" s="3"/>
    </row>
    <row r="442" spans="6:9" s="1" customFormat="1">
      <c r="F442" s="3"/>
      <c r="G442" s="3"/>
      <c r="H442" s="3"/>
      <c r="I442" s="3"/>
    </row>
    <row r="443" spans="6:9" s="1" customFormat="1">
      <c r="F443" s="3"/>
      <c r="G443" s="3"/>
      <c r="H443" s="3"/>
      <c r="I443" s="3"/>
    </row>
    <row r="444" spans="6:9" s="1" customFormat="1">
      <c r="F444" s="3"/>
      <c r="G444" s="3"/>
      <c r="H444" s="3"/>
      <c r="I444" s="3"/>
    </row>
    <row r="445" spans="6:9" s="1" customFormat="1">
      <c r="F445" s="3"/>
      <c r="G445" s="3"/>
      <c r="H445" s="3"/>
      <c r="I445" s="3"/>
    </row>
    <row r="446" spans="6:9" s="1" customFormat="1">
      <c r="F446" s="3"/>
      <c r="G446" s="3"/>
      <c r="H446" s="3"/>
      <c r="I446" s="3"/>
    </row>
    <row r="447" spans="6:9" s="1" customFormat="1">
      <c r="F447" s="3"/>
      <c r="G447" s="3"/>
      <c r="H447" s="3"/>
      <c r="I447" s="3"/>
    </row>
    <row r="448" spans="6:9" s="1" customFormat="1">
      <c r="F448" s="3"/>
      <c r="G448" s="3"/>
      <c r="H448" s="3"/>
      <c r="I448" s="3"/>
    </row>
    <row r="449" spans="6:9" s="1" customFormat="1">
      <c r="F449" s="3"/>
      <c r="G449" s="3"/>
      <c r="H449" s="3"/>
      <c r="I449" s="3"/>
    </row>
    <row r="450" spans="6:9" s="1" customFormat="1">
      <c r="F450" s="3"/>
      <c r="G450" s="3"/>
      <c r="H450" s="3"/>
      <c r="I450" s="3"/>
    </row>
    <row r="451" spans="6:9" s="1" customFormat="1">
      <c r="F451" s="3"/>
      <c r="G451" s="3"/>
      <c r="H451" s="3"/>
      <c r="I451" s="3"/>
    </row>
    <row r="452" spans="6:9" s="1" customFormat="1">
      <c r="F452" s="3"/>
      <c r="G452" s="3"/>
      <c r="H452" s="3"/>
      <c r="I452" s="3"/>
    </row>
    <row r="453" spans="6:9" s="1" customFormat="1">
      <c r="F453" s="3"/>
      <c r="G453" s="3"/>
      <c r="H453" s="3"/>
      <c r="I453" s="3"/>
    </row>
    <row r="454" spans="6:9" s="1" customFormat="1">
      <c r="F454" s="3"/>
      <c r="G454" s="3"/>
      <c r="H454" s="3"/>
      <c r="I454" s="3"/>
    </row>
    <row r="455" spans="6:9" s="1" customFormat="1">
      <c r="F455" s="3"/>
      <c r="G455" s="3"/>
      <c r="H455" s="3"/>
      <c r="I455" s="3"/>
    </row>
    <row r="456" spans="6:9" s="1" customFormat="1">
      <c r="F456" s="3"/>
      <c r="G456" s="3"/>
      <c r="H456" s="3"/>
      <c r="I456" s="3"/>
    </row>
    <row r="457" spans="6:9" s="1" customFormat="1">
      <c r="F457" s="3"/>
      <c r="G457" s="3"/>
      <c r="H457" s="3"/>
      <c r="I457" s="3"/>
    </row>
    <row r="458" spans="6:9" s="1" customFormat="1">
      <c r="F458" s="3"/>
      <c r="G458" s="3"/>
      <c r="H458" s="3"/>
      <c r="I458" s="3"/>
    </row>
    <row r="459" spans="6:9" s="1" customFormat="1">
      <c r="F459" s="3"/>
      <c r="G459" s="3"/>
      <c r="H459" s="3"/>
      <c r="I459" s="3"/>
    </row>
    <row r="460" spans="6:9" s="1" customFormat="1">
      <c r="F460" s="3"/>
      <c r="G460" s="3"/>
      <c r="H460" s="3"/>
      <c r="I460" s="3"/>
    </row>
    <row r="461" spans="6:9" s="1" customFormat="1">
      <c r="F461" s="3"/>
      <c r="G461" s="3"/>
      <c r="H461" s="3"/>
      <c r="I461" s="3"/>
    </row>
    <row r="462" spans="6:9" s="1" customFormat="1">
      <c r="F462" s="3"/>
      <c r="G462" s="3"/>
      <c r="H462" s="3"/>
      <c r="I462" s="3"/>
    </row>
    <row r="463" spans="6:9" s="1" customFormat="1">
      <c r="F463" s="3"/>
      <c r="G463" s="3"/>
      <c r="H463" s="3"/>
      <c r="I463" s="3"/>
    </row>
    <row r="464" spans="6:9" s="1" customFormat="1">
      <c r="F464" s="3"/>
      <c r="G464" s="3"/>
      <c r="H464" s="3"/>
      <c r="I464" s="3"/>
    </row>
    <row r="465" spans="6:9" s="1" customFormat="1">
      <c r="F465" s="3"/>
      <c r="G465" s="3"/>
      <c r="H465" s="3"/>
      <c r="I465" s="3"/>
    </row>
    <row r="466" spans="6:9" s="1" customFormat="1">
      <c r="F466" s="3"/>
      <c r="G466" s="3"/>
      <c r="H466" s="3"/>
      <c r="I466" s="3"/>
    </row>
    <row r="467" spans="6:9" s="1" customFormat="1">
      <c r="F467" s="3"/>
      <c r="G467" s="3"/>
      <c r="H467" s="3"/>
      <c r="I467" s="3"/>
    </row>
    <row r="468" spans="6:9" s="1" customFormat="1">
      <c r="F468" s="3"/>
      <c r="G468" s="3"/>
      <c r="H468" s="3"/>
      <c r="I468" s="3"/>
    </row>
    <row r="469" spans="6:9" s="1" customFormat="1">
      <c r="F469" s="3"/>
      <c r="G469" s="3"/>
      <c r="H469" s="3"/>
      <c r="I469" s="3"/>
    </row>
    <row r="470" spans="6:9" s="1" customFormat="1">
      <c r="F470" s="3"/>
      <c r="G470" s="3"/>
      <c r="H470" s="3"/>
      <c r="I470" s="3"/>
    </row>
    <row r="471" spans="6:9" s="1" customFormat="1">
      <c r="F471" s="3"/>
      <c r="G471" s="3"/>
      <c r="H471" s="3"/>
      <c r="I471" s="3"/>
    </row>
    <row r="472" spans="6:9" s="1" customFormat="1">
      <c r="F472" s="3"/>
      <c r="G472" s="3"/>
      <c r="H472" s="3"/>
      <c r="I472" s="3"/>
    </row>
    <row r="473" spans="6:9" s="1" customFormat="1">
      <c r="F473" s="3"/>
      <c r="G473" s="3"/>
      <c r="H473" s="3"/>
      <c r="I473" s="3"/>
    </row>
    <row r="474" spans="6:9" s="1" customFormat="1">
      <c r="F474" s="3"/>
      <c r="G474" s="3"/>
      <c r="H474" s="3"/>
      <c r="I474" s="3"/>
    </row>
    <row r="475" spans="6:9" s="1" customFormat="1">
      <c r="F475" s="3"/>
      <c r="G475" s="3"/>
      <c r="H475" s="3"/>
      <c r="I475" s="3"/>
    </row>
    <row r="476" spans="6:9" s="1" customFormat="1">
      <c r="F476" s="3"/>
      <c r="G476" s="3"/>
      <c r="H476" s="3"/>
      <c r="I476" s="3"/>
    </row>
    <row r="477" spans="6:9" s="1" customFormat="1">
      <c r="F477" s="3"/>
      <c r="G477" s="3"/>
      <c r="H477" s="3"/>
      <c r="I477" s="3"/>
    </row>
    <row r="478" spans="6:9" s="1" customFormat="1">
      <c r="F478" s="3"/>
      <c r="G478" s="3"/>
      <c r="H478" s="3"/>
      <c r="I478" s="3"/>
    </row>
    <row r="479" spans="6:9" s="1" customFormat="1">
      <c r="F479" s="3"/>
      <c r="G479" s="3"/>
      <c r="H479" s="3"/>
      <c r="I479" s="3"/>
    </row>
    <row r="480" spans="6:9" s="1" customFormat="1">
      <c r="F480" s="3"/>
      <c r="G480" s="3"/>
      <c r="H480" s="3"/>
      <c r="I480" s="3"/>
    </row>
    <row r="481" spans="6:9" s="1" customFormat="1">
      <c r="F481" s="3"/>
      <c r="G481" s="3"/>
      <c r="H481" s="3"/>
      <c r="I481" s="3"/>
    </row>
    <row r="482" spans="6:9" s="1" customFormat="1">
      <c r="F482" s="3"/>
      <c r="G482" s="3"/>
      <c r="H482" s="3"/>
      <c r="I482" s="3"/>
    </row>
    <row r="483" spans="6:9" s="1" customFormat="1">
      <c r="F483" s="3"/>
      <c r="G483" s="3"/>
      <c r="H483" s="3"/>
      <c r="I483" s="3"/>
    </row>
    <row r="484" spans="6:9" s="1" customFormat="1">
      <c r="F484" s="3"/>
      <c r="G484" s="3"/>
      <c r="H484" s="3"/>
      <c r="I484" s="3"/>
    </row>
    <row r="485" spans="6:9" s="1" customFormat="1">
      <c r="F485" s="3"/>
      <c r="G485" s="3"/>
      <c r="H485" s="3"/>
      <c r="I485" s="3"/>
    </row>
    <row r="486" spans="6:9" s="1" customFormat="1">
      <c r="F486" s="3"/>
      <c r="G486" s="3"/>
      <c r="H486" s="3"/>
      <c r="I486" s="3"/>
    </row>
    <row r="487" spans="6:9" s="1" customFormat="1">
      <c r="F487" s="3"/>
      <c r="G487" s="3"/>
      <c r="H487" s="3"/>
      <c r="I487" s="3"/>
    </row>
    <row r="488" spans="6:9" s="1" customFormat="1">
      <c r="F488" s="3"/>
      <c r="G488" s="3"/>
      <c r="H488" s="3"/>
      <c r="I488" s="3"/>
    </row>
    <row r="489" spans="6:9" s="1" customFormat="1">
      <c r="F489" s="3"/>
      <c r="G489" s="3"/>
      <c r="H489" s="3"/>
      <c r="I489" s="3"/>
    </row>
    <row r="490" spans="6:9" s="1" customFormat="1">
      <c r="F490" s="3"/>
      <c r="G490" s="3"/>
      <c r="H490" s="3"/>
      <c r="I490" s="3"/>
    </row>
    <row r="491" spans="6:9" s="1" customFormat="1">
      <c r="F491" s="3"/>
      <c r="G491" s="3"/>
      <c r="H491" s="3"/>
      <c r="I491" s="3"/>
    </row>
    <row r="492" spans="6:9" s="1" customFormat="1">
      <c r="F492" s="3"/>
      <c r="G492" s="3"/>
      <c r="H492" s="3"/>
      <c r="I492" s="3"/>
    </row>
    <row r="493" spans="6:9" s="1" customFormat="1">
      <c r="F493" s="3"/>
      <c r="G493" s="3"/>
      <c r="H493" s="3"/>
      <c r="I493" s="3"/>
    </row>
    <row r="494" spans="6:9" s="1" customFormat="1">
      <c r="F494" s="3"/>
      <c r="G494" s="3"/>
      <c r="H494" s="3"/>
      <c r="I494" s="3"/>
    </row>
    <row r="495" spans="6:9" s="1" customFormat="1">
      <c r="F495" s="3"/>
      <c r="G495" s="3"/>
      <c r="H495" s="3"/>
      <c r="I495" s="3"/>
    </row>
    <row r="496" spans="6:9" s="1" customFormat="1">
      <c r="F496" s="3"/>
      <c r="G496" s="3"/>
      <c r="H496" s="3"/>
      <c r="I496" s="3"/>
    </row>
    <row r="497" spans="6:9" s="1" customFormat="1">
      <c r="F497" s="3"/>
      <c r="G497" s="3"/>
      <c r="H497" s="3"/>
      <c r="I497" s="3"/>
    </row>
    <row r="498" spans="6:9" s="1" customFormat="1">
      <c r="F498" s="3"/>
      <c r="G498" s="3"/>
      <c r="H498" s="3"/>
      <c r="I498" s="3"/>
    </row>
    <row r="499" spans="6:9" s="1" customFormat="1">
      <c r="F499" s="3"/>
      <c r="G499" s="3"/>
      <c r="H499" s="3"/>
      <c r="I499" s="3"/>
    </row>
    <row r="500" spans="6:9" s="1" customFormat="1">
      <c r="F500" s="3"/>
      <c r="G500" s="3"/>
      <c r="H500" s="3"/>
      <c r="I500" s="3"/>
    </row>
    <row r="501" spans="6:9" s="1" customFormat="1">
      <c r="F501" s="3"/>
      <c r="G501" s="3"/>
      <c r="H501" s="3"/>
      <c r="I501" s="3"/>
    </row>
    <row r="502" spans="6:9" s="1" customFormat="1">
      <c r="F502" s="3"/>
      <c r="G502" s="3"/>
      <c r="H502" s="3"/>
      <c r="I502" s="3"/>
    </row>
    <row r="503" spans="6:9" s="1" customFormat="1">
      <c r="F503" s="3"/>
      <c r="G503" s="3"/>
      <c r="H503" s="3"/>
      <c r="I503" s="3"/>
    </row>
    <row r="504" spans="6:9" s="1" customFormat="1">
      <c r="F504" s="3"/>
      <c r="G504" s="3"/>
      <c r="H504" s="3"/>
      <c r="I504" s="3"/>
    </row>
    <row r="505" spans="6:9" s="1" customFormat="1">
      <c r="F505" s="3"/>
      <c r="G505" s="3"/>
      <c r="H505" s="3"/>
      <c r="I505" s="3"/>
    </row>
    <row r="506" spans="6:9" s="1" customFormat="1">
      <c r="F506" s="3"/>
      <c r="G506" s="3"/>
      <c r="H506" s="3"/>
      <c r="I506" s="3"/>
    </row>
    <row r="507" spans="6:9" s="1" customFormat="1">
      <c r="F507" s="3"/>
      <c r="G507" s="3"/>
      <c r="H507" s="3"/>
      <c r="I507" s="3"/>
    </row>
    <row r="508" spans="6:9" s="1" customFormat="1">
      <c r="F508" s="3"/>
      <c r="G508" s="3"/>
      <c r="H508" s="3"/>
      <c r="I508" s="3"/>
    </row>
    <row r="509" spans="6:9" s="1" customFormat="1">
      <c r="F509" s="3"/>
      <c r="G509" s="3"/>
      <c r="H509" s="3"/>
      <c r="I509" s="3"/>
    </row>
    <row r="510" spans="6:9" s="1" customFormat="1">
      <c r="F510" s="3"/>
      <c r="G510" s="3"/>
      <c r="H510" s="3"/>
      <c r="I510" s="3"/>
    </row>
    <row r="511" spans="6:9" s="1" customFormat="1">
      <c r="F511" s="3"/>
      <c r="G511" s="3"/>
      <c r="H511" s="3"/>
      <c r="I511" s="3"/>
    </row>
    <row r="512" spans="6:9" s="1" customFormat="1">
      <c r="F512" s="3"/>
      <c r="G512" s="3"/>
      <c r="H512" s="3"/>
      <c r="I512" s="3"/>
    </row>
    <row r="513" spans="6:9" s="1" customFormat="1">
      <c r="F513" s="3"/>
      <c r="G513" s="3"/>
      <c r="H513" s="3"/>
      <c r="I513" s="3"/>
    </row>
    <row r="514" spans="6:9" s="1" customFormat="1">
      <c r="F514" s="3"/>
      <c r="G514" s="3"/>
      <c r="H514" s="3"/>
      <c r="I514" s="3"/>
    </row>
    <row r="515" spans="6:9" s="1" customFormat="1">
      <c r="F515" s="3"/>
      <c r="G515" s="3"/>
      <c r="H515" s="3"/>
      <c r="I515" s="3"/>
    </row>
    <row r="516" spans="6:9" s="1" customFormat="1">
      <c r="F516" s="3"/>
      <c r="G516" s="3"/>
      <c r="H516" s="3"/>
      <c r="I516" s="3"/>
    </row>
    <row r="517" spans="6:9" s="1" customFormat="1">
      <c r="F517" s="3"/>
      <c r="G517" s="3"/>
      <c r="H517" s="3"/>
      <c r="I517" s="3"/>
    </row>
    <row r="518" spans="6:9" s="1" customFormat="1">
      <c r="F518" s="3"/>
      <c r="G518" s="3"/>
      <c r="H518" s="3"/>
      <c r="I518" s="3"/>
    </row>
    <row r="519" spans="6:9" s="1" customFormat="1">
      <c r="F519" s="3"/>
      <c r="G519" s="3"/>
      <c r="H519" s="3"/>
      <c r="I519" s="3"/>
    </row>
    <row r="520" spans="6:9" s="1" customFormat="1">
      <c r="F520" s="3"/>
      <c r="G520" s="3"/>
      <c r="H520" s="3"/>
      <c r="I520" s="3"/>
    </row>
    <row r="521" spans="6:9" s="1" customFormat="1">
      <c r="F521" s="3"/>
      <c r="G521" s="3"/>
      <c r="H521" s="3"/>
      <c r="I521" s="3"/>
    </row>
    <row r="522" spans="6:9" s="1" customFormat="1">
      <c r="F522" s="3"/>
      <c r="G522" s="3"/>
      <c r="H522" s="3"/>
      <c r="I522" s="3"/>
    </row>
    <row r="523" spans="6:9" s="1" customFormat="1">
      <c r="F523" s="3"/>
      <c r="G523" s="3"/>
      <c r="H523" s="3"/>
      <c r="I523" s="3"/>
    </row>
    <row r="524" spans="6:9" s="1" customFormat="1">
      <c r="F524" s="3"/>
      <c r="G524" s="3"/>
      <c r="H524" s="3"/>
      <c r="I524" s="3"/>
    </row>
    <row r="525" spans="6:9" s="1" customFormat="1">
      <c r="F525" s="3"/>
      <c r="G525" s="3"/>
      <c r="H525" s="3"/>
      <c r="I525" s="3"/>
    </row>
    <row r="526" spans="6:9" s="1" customFormat="1">
      <c r="F526" s="3"/>
      <c r="G526" s="3"/>
      <c r="H526" s="3"/>
      <c r="I526" s="3"/>
    </row>
    <row r="527" spans="6:9" s="1" customFormat="1">
      <c r="F527" s="3"/>
      <c r="G527" s="3"/>
      <c r="H527" s="3"/>
      <c r="I527" s="3"/>
    </row>
    <row r="528" spans="6:9" s="1" customFormat="1">
      <c r="F528" s="3"/>
      <c r="G528" s="3"/>
      <c r="H528" s="3"/>
      <c r="I528" s="3"/>
    </row>
    <row r="529" spans="6:9" s="1" customFormat="1">
      <c r="F529" s="3"/>
      <c r="G529" s="3"/>
      <c r="H529" s="3"/>
      <c r="I529" s="3"/>
    </row>
    <row r="530" spans="6:9" s="1" customFormat="1">
      <c r="F530" s="3"/>
      <c r="G530" s="3"/>
      <c r="H530" s="3"/>
      <c r="I530" s="3"/>
    </row>
    <row r="531" spans="6:9" s="1" customFormat="1">
      <c r="F531" s="3"/>
      <c r="G531" s="3"/>
      <c r="H531" s="3"/>
      <c r="I531" s="3"/>
    </row>
    <row r="532" spans="6:9" s="1" customFormat="1">
      <c r="F532" s="3"/>
      <c r="G532" s="3"/>
      <c r="H532" s="3"/>
      <c r="I532" s="3"/>
    </row>
    <row r="533" spans="6:9" s="1" customFormat="1">
      <c r="F533" s="3"/>
      <c r="G533" s="3"/>
      <c r="H533" s="3"/>
      <c r="I533" s="3"/>
    </row>
    <row r="534" spans="6:9" s="1" customFormat="1">
      <c r="F534" s="3"/>
      <c r="G534" s="3"/>
      <c r="H534" s="3"/>
      <c r="I534" s="3"/>
    </row>
    <row r="535" spans="6:9" s="1" customFormat="1">
      <c r="F535" s="3"/>
      <c r="G535" s="3"/>
      <c r="H535" s="3"/>
      <c r="I535" s="3"/>
    </row>
    <row r="536" spans="6:9" s="1" customFormat="1">
      <c r="F536" s="3"/>
      <c r="G536" s="3"/>
      <c r="H536" s="3"/>
      <c r="I536" s="3"/>
    </row>
    <row r="537" spans="6:9" s="1" customFormat="1">
      <c r="F537" s="3"/>
      <c r="G537" s="3"/>
      <c r="H537" s="3"/>
      <c r="I537" s="3"/>
    </row>
    <row r="538" spans="6:9" s="1" customFormat="1">
      <c r="F538" s="3"/>
      <c r="G538" s="3"/>
      <c r="H538" s="3"/>
      <c r="I538" s="3"/>
    </row>
    <row r="539" spans="6:9" s="1" customFormat="1">
      <c r="F539" s="3"/>
      <c r="G539" s="3"/>
      <c r="H539" s="3"/>
      <c r="I539" s="3"/>
    </row>
    <row r="540" spans="6:9" s="1" customFormat="1">
      <c r="F540" s="3"/>
      <c r="G540" s="3"/>
      <c r="H540" s="3"/>
      <c r="I540" s="3"/>
    </row>
    <row r="541" spans="6:9" s="1" customFormat="1">
      <c r="F541" s="3"/>
      <c r="G541" s="3"/>
      <c r="H541" s="3"/>
      <c r="I541" s="3"/>
    </row>
    <row r="542" spans="6:9" s="1" customFormat="1">
      <c r="F542" s="3"/>
      <c r="G542" s="3"/>
      <c r="H542" s="3"/>
      <c r="I542" s="3"/>
    </row>
    <row r="543" spans="6:9" s="1" customFormat="1">
      <c r="F543" s="3"/>
      <c r="G543" s="3"/>
      <c r="H543" s="3"/>
      <c r="I543" s="3"/>
    </row>
    <row r="544" spans="6:9" s="1" customFormat="1">
      <c r="F544" s="3"/>
      <c r="G544" s="3"/>
      <c r="H544" s="3"/>
      <c r="I544" s="3"/>
    </row>
    <row r="545" spans="6:9" s="1" customFormat="1">
      <c r="F545" s="3"/>
      <c r="G545" s="3"/>
      <c r="H545" s="3"/>
      <c r="I545" s="3"/>
    </row>
    <row r="546" spans="6:9" s="1" customFormat="1">
      <c r="F546" s="3"/>
      <c r="G546" s="3"/>
      <c r="H546" s="3"/>
      <c r="I546" s="3"/>
    </row>
    <row r="547" spans="6:9" s="1" customFormat="1">
      <c r="F547" s="3"/>
      <c r="G547" s="3"/>
      <c r="H547" s="3"/>
      <c r="I547" s="3"/>
    </row>
    <row r="548" spans="6:9" s="1" customFormat="1">
      <c r="F548" s="3"/>
      <c r="G548" s="3"/>
      <c r="H548" s="3"/>
      <c r="I548" s="3"/>
    </row>
    <row r="549" spans="6:9" s="1" customFormat="1">
      <c r="F549" s="3"/>
      <c r="G549" s="3"/>
      <c r="H549" s="3"/>
      <c r="I549" s="3"/>
    </row>
    <row r="550" spans="6:9" s="1" customFormat="1">
      <c r="F550" s="3"/>
      <c r="G550" s="3"/>
      <c r="H550" s="3"/>
      <c r="I550" s="3"/>
    </row>
    <row r="551" spans="6:9" s="1" customFormat="1">
      <c r="F551" s="3"/>
      <c r="G551" s="3"/>
      <c r="H551" s="3"/>
      <c r="I551" s="3"/>
    </row>
    <row r="552" spans="6:9" s="1" customFormat="1">
      <c r="F552" s="3"/>
      <c r="G552" s="3"/>
      <c r="H552" s="3"/>
      <c r="I552" s="3"/>
    </row>
    <row r="553" spans="6:9" s="1" customFormat="1">
      <c r="F553" s="3"/>
      <c r="G553" s="3"/>
      <c r="H553" s="3"/>
      <c r="I553" s="3"/>
    </row>
    <row r="554" spans="6:9" s="1" customFormat="1">
      <c r="F554" s="3"/>
      <c r="G554" s="3"/>
      <c r="H554" s="3"/>
      <c r="I554" s="3"/>
    </row>
    <row r="555" spans="6:9" s="1" customFormat="1">
      <c r="F555" s="3"/>
      <c r="G555" s="3"/>
      <c r="H555" s="3"/>
      <c r="I555" s="3"/>
    </row>
    <row r="556" spans="6:9" s="1" customFormat="1">
      <c r="F556" s="3"/>
      <c r="G556" s="3"/>
      <c r="H556" s="3"/>
      <c r="I556" s="3"/>
    </row>
    <row r="557" spans="6:9" s="1" customFormat="1">
      <c r="F557" s="3"/>
      <c r="G557" s="3"/>
      <c r="H557" s="3"/>
      <c r="I557" s="3"/>
    </row>
    <row r="558" spans="6:9" s="1" customFormat="1">
      <c r="F558" s="3"/>
      <c r="G558" s="3"/>
      <c r="H558" s="3"/>
      <c r="I558" s="3"/>
    </row>
    <row r="559" spans="6:9" s="1" customFormat="1">
      <c r="F559" s="3"/>
      <c r="G559" s="3"/>
      <c r="H559" s="3"/>
      <c r="I559" s="3"/>
    </row>
    <row r="560" spans="6:9" s="1" customFormat="1">
      <c r="F560" s="3"/>
      <c r="G560" s="3"/>
      <c r="H560" s="3"/>
      <c r="I560" s="3"/>
    </row>
    <row r="561" spans="6:9" s="1" customFormat="1">
      <c r="F561" s="3"/>
      <c r="G561" s="3"/>
      <c r="H561" s="3"/>
      <c r="I561" s="3"/>
    </row>
    <row r="562" spans="6:9" s="1" customFormat="1">
      <c r="F562" s="3"/>
      <c r="G562" s="3"/>
      <c r="H562" s="3"/>
      <c r="I562" s="3"/>
    </row>
    <row r="563" spans="6:9" s="1" customFormat="1">
      <c r="F563" s="3"/>
      <c r="G563" s="3"/>
      <c r="H563" s="3"/>
      <c r="I563" s="3"/>
    </row>
    <row r="564" spans="6:9" s="1" customFormat="1">
      <c r="F564" s="3"/>
      <c r="G564" s="3"/>
      <c r="H564" s="3"/>
      <c r="I564" s="3"/>
    </row>
    <row r="565" spans="6:9" s="1" customFormat="1">
      <c r="F565" s="3"/>
      <c r="G565" s="3"/>
      <c r="H565" s="3"/>
      <c r="I565" s="3"/>
    </row>
    <row r="566" spans="6:9" s="1" customFormat="1">
      <c r="F566" s="3"/>
      <c r="G566" s="3"/>
      <c r="H566" s="3"/>
      <c r="I566" s="3"/>
    </row>
    <row r="567" spans="6:9" s="1" customFormat="1">
      <c r="F567" s="3"/>
      <c r="G567" s="3"/>
      <c r="H567" s="3"/>
      <c r="I567" s="3"/>
    </row>
    <row r="568" spans="6:9" s="1" customFormat="1">
      <c r="F568" s="3"/>
      <c r="G568" s="3"/>
      <c r="H568" s="3"/>
      <c r="I568" s="3"/>
    </row>
    <row r="569" spans="6:9" s="1" customFormat="1">
      <c r="F569" s="3"/>
      <c r="G569" s="3"/>
      <c r="H569" s="3"/>
      <c r="I569" s="3"/>
    </row>
    <row r="570" spans="6:9" s="1" customFormat="1">
      <c r="F570" s="3"/>
      <c r="G570" s="3"/>
      <c r="H570" s="3"/>
      <c r="I570" s="3"/>
    </row>
    <row r="571" spans="6:9" s="1" customFormat="1">
      <c r="F571" s="3"/>
      <c r="G571" s="3"/>
      <c r="H571" s="3"/>
      <c r="I571" s="3"/>
    </row>
    <row r="572" spans="6:9" s="1" customFormat="1">
      <c r="F572" s="3"/>
      <c r="G572" s="3"/>
      <c r="H572" s="3"/>
      <c r="I572" s="3"/>
    </row>
    <row r="573" spans="6:9" s="1" customFormat="1">
      <c r="F573" s="3"/>
      <c r="G573" s="3"/>
      <c r="H573" s="3"/>
      <c r="I573" s="3"/>
    </row>
    <row r="574" spans="6:9" s="1" customFormat="1">
      <c r="F574" s="3"/>
      <c r="G574" s="3"/>
      <c r="H574" s="3"/>
      <c r="I574" s="3"/>
    </row>
    <row r="575" spans="6:9" s="1" customFormat="1">
      <c r="F575" s="3"/>
      <c r="G575" s="3"/>
      <c r="H575" s="3"/>
      <c r="I575" s="3"/>
    </row>
    <row r="576" spans="6:9" s="1" customFormat="1">
      <c r="F576" s="3"/>
      <c r="G576" s="3"/>
      <c r="H576" s="3"/>
      <c r="I576" s="3"/>
    </row>
    <row r="577" spans="6:9" s="1" customFormat="1">
      <c r="F577" s="3"/>
      <c r="G577" s="3"/>
      <c r="H577" s="3"/>
      <c r="I577" s="3"/>
    </row>
    <row r="578" spans="6:9" s="1" customFormat="1">
      <c r="F578" s="3"/>
      <c r="G578" s="3"/>
      <c r="H578" s="3"/>
      <c r="I578" s="3"/>
    </row>
    <row r="579" spans="6:9" s="1" customFormat="1">
      <c r="F579" s="3"/>
      <c r="G579" s="3"/>
      <c r="H579" s="3"/>
      <c r="I579" s="3"/>
    </row>
    <row r="580" spans="6:9" s="1" customFormat="1">
      <c r="F580" s="3"/>
      <c r="G580" s="3"/>
      <c r="H580" s="3"/>
      <c r="I580" s="3"/>
    </row>
    <row r="581" spans="6:9" s="1" customFormat="1">
      <c r="F581" s="3"/>
      <c r="G581" s="3"/>
      <c r="H581" s="3"/>
      <c r="I581" s="3"/>
    </row>
    <row r="582" spans="6:9" s="1" customFormat="1">
      <c r="F582" s="3"/>
      <c r="G582" s="3"/>
      <c r="H582" s="3"/>
      <c r="I582" s="3"/>
    </row>
    <row r="583" spans="6:9" s="1" customFormat="1">
      <c r="F583" s="3"/>
      <c r="G583" s="3"/>
      <c r="H583" s="3"/>
      <c r="I583" s="3"/>
    </row>
    <row r="584" spans="6:9" s="1" customFormat="1">
      <c r="F584" s="3"/>
      <c r="G584" s="3"/>
      <c r="H584" s="3"/>
      <c r="I584" s="3"/>
    </row>
    <row r="585" spans="6:9" s="1" customFormat="1">
      <c r="F585" s="3"/>
      <c r="G585" s="3"/>
      <c r="H585" s="3"/>
      <c r="I585" s="3"/>
    </row>
    <row r="586" spans="6:9" s="1" customFormat="1">
      <c r="F586" s="3"/>
      <c r="G586" s="3"/>
      <c r="H586" s="3"/>
      <c r="I586" s="3"/>
    </row>
    <row r="587" spans="6:9" s="1" customFormat="1">
      <c r="F587" s="3"/>
      <c r="G587" s="3"/>
      <c r="H587" s="3"/>
      <c r="I587" s="3"/>
    </row>
    <row r="588" spans="6:9" s="1" customFormat="1">
      <c r="F588" s="3"/>
      <c r="G588" s="3"/>
      <c r="H588" s="3"/>
      <c r="I588" s="3"/>
    </row>
    <row r="589" spans="6:9" s="1" customFormat="1">
      <c r="F589" s="3"/>
      <c r="G589" s="3"/>
      <c r="H589" s="3"/>
      <c r="I589" s="3"/>
    </row>
    <row r="590" spans="6:9" s="1" customFormat="1">
      <c r="F590" s="3"/>
      <c r="G590" s="3"/>
      <c r="H590" s="3"/>
      <c r="I590" s="3"/>
    </row>
    <row r="591" spans="6:9" s="1" customFormat="1">
      <c r="F591" s="3"/>
      <c r="G591" s="3"/>
      <c r="H591" s="3"/>
      <c r="I591" s="3"/>
    </row>
    <row r="592" spans="6:9" s="1" customFormat="1">
      <c r="F592" s="3"/>
      <c r="G592" s="3"/>
      <c r="H592" s="3"/>
      <c r="I592" s="3"/>
    </row>
    <row r="593" spans="6:9" s="1" customFormat="1">
      <c r="F593" s="3"/>
      <c r="G593" s="3"/>
      <c r="H593" s="3"/>
      <c r="I593" s="3"/>
    </row>
    <row r="594" spans="6:9" s="1" customFormat="1">
      <c r="F594" s="3"/>
      <c r="G594" s="3"/>
      <c r="H594" s="3"/>
      <c r="I594" s="3"/>
    </row>
    <row r="595" spans="6:9" s="1" customFormat="1">
      <c r="F595" s="3"/>
      <c r="G595" s="3"/>
      <c r="H595" s="3"/>
      <c r="I595" s="3"/>
    </row>
    <row r="596" spans="6:9" s="1" customFormat="1">
      <c r="F596" s="3"/>
      <c r="G596" s="3"/>
      <c r="H596" s="3"/>
      <c r="I596" s="3"/>
    </row>
    <row r="597" spans="6:9" s="1" customFormat="1">
      <c r="F597" s="3"/>
      <c r="G597" s="3"/>
      <c r="H597" s="3"/>
      <c r="I597" s="3"/>
    </row>
    <row r="598" spans="6:9" s="1" customFormat="1">
      <c r="F598" s="3"/>
      <c r="G598" s="3"/>
      <c r="H598" s="3"/>
      <c r="I598" s="3"/>
    </row>
    <row r="599" spans="6:9" s="1" customFormat="1">
      <c r="F599" s="3"/>
      <c r="G599" s="3"/>
      <c r="H599" s="3"/>
      <c r="I599" s="3"/>
    </row>
    <row r="600" spans="6:9" s="1" customFormat="1">
      <c r="F600" s="3"/>
      <c r="G600" s="3"/>
      <c r="H600" s="3"/>
      <c r="I600" s="3"/>
    </row>
    <row r="601" spans="6:9" s="1" customFormat="1">
      <c r="F601" s="3"/>
      <c r="G601" s="3"/>
      <c r="H601" s="3"/>
      <c r="I601" s="3"/>
    </row>
    <row r="602" spans="6:9" s="1" customFormat="1">
      <c r="F602" s="3"/>
      <c r="G602" s="3"/>
      <c r="H602" s="3"/>
      <c r="I602" s="3"/>
    </row>
    <row r="603" spans="6:9" s="1" customFormat="1">
      <c r="F603" s="3"/>
      <c r="G603" s="3"/>
      <c r="H603" s="3"/>
      <c r="I603" s="3"/>
    </row>
    <row r="604" spans="6:9" s="1" customFormat="1">
      <c r="F604" s="3"/>
      <c r="G604" s="3"/>
      <c r="H604" s="3"/>
      <c r="I604" s="3"/>
    </row>
    <row r="605" spans="6:9" s="1" customFormat="1">
      <c r="F605" s="3"/>
      <c r="G605" s="3"/>
      <c r="H605" s="3"/>
      <c r="I605" s="3"/>
    </row>
    <row r="606" spans="6:9" s="1" customFormat="1">
      <c r="F606" s="3"/>
      <c r="G606" s="3"/>
      <c r="H606" s="3"/>
      <c r="I606" s="3"/>
    </row>
    <row r="607" spans="6:9" s="1" customFormat="1">
      <c r="F607" s="3"/>
      <c r="G607" s="3"/>
      <c r="H607" s="3"/>
      <c r="I607" s="3"/>
    </row>
    <row r="608" spans="6:9" s="1" customFormat="1">
      <c r="F608" s="3"/>
      <c r="G608" s="3"/>
      <c r="H608" s="3"/>
      <c r="I608" s="3"/>
    </row>
    <row r="609" spans="6:9" s="1" customFormat="1">
      <c r="F609" s="3"/>
      <c r="G609" s="3"/>
      <c r="H609" s="3"/>
      <c r="I609" s="3"/>
    </row>
    <row r="610" spans="6:9" s="1" customFormat="1">
      <c r="F610" s="3"/>
      <c r="G610" s="3"/>
      <c r="H610" s="3"/>
      <c r="I610" s="3"/>
    </row>
    <row r="611" spans="6:9" s="1" customFormat="1">
      <c r="F611" s="3"/>
      <c r="G611" s="3"/>
      <c r="H611" s="3"/>
      <c r="I611" s="3"/>
    </row>
    <row r="612" spans="6:9" s="1" customFormat="1">
      <c r="F612" s="3"/>
      <c r="G612" s="3"/>
      <c r="H612" s="3"/>
      <c r="I612" s="3"/>
    </row>
    <row r="613" spans="6:9" s="1" customFormat="1">
      <c r="F613" s="3"/>
      <c r="G613" s="3"/>
      <c r="H613" s="3"/>
      <c r="I613" s="3"/>
    </row>
    <row r="614" spans="6:9" s="1" customFormat="1">
      <c r="F614" s="3"/>
      <c r="G614" s="3"/>
      <c r="H614" s="3"/>
      <c r="I614" s="3"/>
    </row>
    <row r="615" spans="6:9" s="1" customFormat="1">
      <c r="F615" s="3"/>
      <c r="G615" s="3"/>
      <c r="H615" s="3"/>
      <c r="I615" s="3"/>
    </row>
    <row r="616" spans="6:9" s="1" customFormat="1">
      <c r="F616" s="3"/>
      <c r="G616" s="3"/>
      <c r="H616" s="3"/>
      <c r="I616" s="3"/>
    </row>
    <row r="617" spans="6:9" s="1" customFormat="1">
      <c r="F617" s="3"/>
      <c r="G617" s="3"/>
      <c r="H617" s="3"/>
      <c r="I617" s="3"/>
    </row>
    <row r="618" spans="6:9" s="1" customFormat="1">
      <c r="F618" s="3"/>
      <c r="G618" s="3"/>
      <c r="H618" s="3"/>
      <c r="I618" s="3"/>
    </row>
    <row r="619" spans="6:9" s="1" customFormat="1">
      <c r="F619" s="3"/>
      <c r="G619" s="3"/>
      <c r="H619" s="3"/>
      <c r="I619" s="3"/>
    </row>
    <row r="620" spans="6:9" s="1" customFormat="1">
      <c r="F620" s="3"/>
      <c r="G620" s="3"/>
      <c r="H620" s="3"/>
      <c r="I620" s="3"/>
    </row>
    <row r="621" spans="6:9" s="1" customFormat="1">
      <c r="F621" s="3"/>
      <c r="G621" s="3"/>
      <c r="H621" s="3"/>
      <c r="I621" s="3"/>
    </row>
    <row r="622" spans="6:9" s="1" customFormat="1">
      <c r="F622" s="3"/>
      <c r="G622" s="3"/>
      <c r="H622" s="3"/>
      <c r="I622" s="3"/>
    </row>
    <row r="623" spans="6:9" s="1" customFormat="1">
      <c r="F623" s="3"/>
      <c r="G623" s="3"/>
      <c r="H623" s="3"/>
      <c r="I623" s="3"/>
    </row>
    <row r="624" spans="6:9" s="1" customFormat="1">
      <c r="F624" s="3"/>
      <c r="G624" s="3"/>
      <c r="H624" s="3"/>
      <c r="I624" s="3"/>
    </row>
    <row r="625" spans="6:9" s="1" customFormat="1">
      <c r="F625" s="3"/>
      <c r="G625" s="3"/>
      <c r="H625" s="3"/>
      <c r="I625" s="3"/>
    </row>
    <row r="626" spans="6:9" s="1" customFormat="1">
      <c r="F626" s="3"/>
      <c r="G626" s="3"/>
      <c r="H626" s="3"/>
      <c r="I626" s="3"/>
    </row>
    <row r="627" spans="6:9" s="1" customFormat="1">
      <c r="F627" s="3"/>
      <c r="G627" s="3"/>
      <c r="H627" s="3"/>
      <c r="I627" s="3"/>
    </row>
    <row r="628" spans="6:9" s="1" customFormat="1">
      <c r="F628" s="3"/>
      <c r="G628" s="3"/>
      <c r="H628" s="3"/>
      <c r="I628" s="3"/>
    </row>
    <row r="629" spans="6:9" s="1" customFormat="1">
      <c r="F629" s="3"/>
      <c r="G629" s="3"/>
      <c r="H629" s="3"/>
      <c r="I629" s="3"/>
    </row>
    <row r="630" spans="6:9" s="1" customFormat="1">
      <c r="F630" s="3"/>
      <c r="G630" s="3"/>
      <c r="H630" s="3"/>
      <c r="I630" s="3"/>
    </row>
    <row r="631" spans="6:9" s="1" customFormat="1">
      <c r="F631" s="3"/>
      <c r="G631" s="3"/>
      <c r="H631" s="3"/>
      <c r="I631" s="3"/>
    </row>
    <row r="632" spans="6:9" s="1" customFormat="1">
      <c r="F632" s="3"/>
      <c r="G632" s="3"/>
      <c r="H632" s="3"/>
      <c r="I632" s="3"/>
    </row>
    <row r="633" spans="6:9" s="1" customFormat="1">
      <c r="F633" s="3"/>
      <c r="G633" s="3"/>
      <c r="H633" s="3"/>
      <c r="I633" s="3"/>
    </row>
    <row r="634" spans="6:9" s="1" customFormat="1">
      <c r="F634" s="3"/>
      <c r="G634" s="3"/>
      <c r="H634" s="3"/>
      <c r="I634" s="3"/>
    </row>
    <row r="635" spans="6:9" s="1" customFormat="1">
      <c r="F635" s="3"/>
      <c r="G635" s="3"/>
      <c r="H635" s="3"/>
      <c r="I635" s="3"/>
    </row>
    <row r="636" spans="6:9" s="1" customFormat="1">
      <c r="F636" s="3"/>
      <c r="G636" s="3"/>
      <c r="H636" s="3"/>
      <c r="I636" s="3"/>
    </row>
    <row r="637" spans="6:9" s="1" customFormat="1">
      <c r="F637" s="3"/>
      <c r="G637" s="3"/>
      <c r="H637" s="3"/>
      <c r="I637" s="3"/>
    </row>
    <row r="638" spans="6:9" s="1" customFormat="1">
      <c r="F638" s="3"/>
      <c r="G638" s="3"/>
      <c r="H638" s="3"/>
      <c r="I638" s="3"/>
    </row>
    <row r="639" spans="6:9" s="1" customFormat="1">
      <c r="F639" s="3"/>
      <c r="G639" s="3"/>
      <c r="H639" s="3"/>
      <c r="I639" s="3"/>
    </row>
    <row r="640" spans="6:9" s="1" customFormat="1">
      <c r="F640" s="3"/>
      <c r="G640" s="3"/>
      <c r="H640" s="3"/>
      <c r="I640" s="3"/>
    </row>
    <row r="641" spans="6:9" s="1" customFormat="1">
      <c r="F641" s="3"/>
      <c r="G641" s="3"/>
      <c r="H641" s="3"/>
      <c r="I641" s="3"/>
    </row>
    <row r="642" spans="6:9" s="1" customFormat="1">
      <c r="F642" s="3"/>
      <c r="G642" s="3"/>
      <c r="H642" s="3"/>
      <c r="I642" s="3"/>
    </row>
    <row r="643" spans="6:9" s="1" customFormat="1">
      <c r="F643" s="3"/>
      <c r="G643" s="3"/>
      <c r="H643" s="3"/>
      <c r="I643" s="3"/>
    </row>
    <row r="644" spans="6:9" s="1" customFormat="1">
      <c r="F644" s="3"/>
      <c r="G644" s="3"/>
      <c r="H644" s="3"/>
      <c r="I644" s="3"/>
    </row>
    <row r="645" spans="6:9" s="1" customFormat="1">
      <c r="F645" s="3"/>
      <c r="G645" s="3"/>
      <c r="H645" s="3"/>
      <c r="I645" s="3"/>
    </row>
    <row r="646" spans="6:9" s="1" customFormat="1">
      <c r="F646" s="3"/>
      <c r="G646" s="3"/>
      <c r="H646" s="3"/>
      <c r="I646" s="3"/>
    </row>
    <row r="647" spans="6:9" s="1" customFormat="1">
      <c r="F647" s="3"/>
      <c r="G647" s="3"/>
      <c r="H647" s="3"/>
      <c r="I647" s="3"/>
    </row>
    <row r="648" spans="6:9" s="1" customFormat="1">
      <c r="F648" s="3"/>
      <c r="G648" s="3"/>
      <c r="H648" s="3"/>
      <c r="I648" s="3"/>
    </row>
    <row r="649" spans="6:9" s="1" customFormat="1">
      <c r="F649" s="3"/>
      <c r="G649" s="3"/>
      <c r="H649" s="3"/>
      <c r="I649" s="3"/>
    </row>
    <row r="650" spans="6:9" s="1" customFormat="1">
      <c r="F650" s="3"/>
      <c r="G650" s="3"/>
      <c r="H650" s="3"/>
      <c r="I650" s="3"/>
    </row>
    <row r="651" spans="6:9" s="1" customFormat="1">
      <c r="F651" s="3"/>
      <c r="G651" s="3"/>
      <c r="H651" s="3"/>
      <c r="I651" s="3"/>
    </row>
    <row r="652" spans="6:9" s="1" customFormat="1">
      <c r="F652" s="3"/>
      <c r="G652" s="3"/>
      <c r="H652" s="3"/>
      <c r="I652" s="3"/>
    </row>
    <row r="653" spans="6:9" s="1" customFormat="1">
      <c r="F653" s="3"/>
      <c r="G653" s="3"/>
      <c r="H653" s="3"/>
      <c r="I653" s="3"/>
    </row>
    <row r="654" spans="6:9" s="1" customFormat="1">
      <c r="F654" s="3"/>
      <c r="G654" s="3"/>
      <c r="H654" s="3"/>
      <c r="I654" s="3"/>
    </row>
    <row r="655" spans="6:9" s="1" customFormat="1">
      <c r="F655" s="3"/>
      <c r="G655" s="3"/>
      <c r="H655" s="3"/>
      <c r="I655" s="3"/>
    </row>
    <row r="656" spans="6:9" s="1" customFormat="1">
      <c r="F656" s="3"/>
      <c r="G656" s="3"/>
      <c r="H656" s="3"/>
      <c r="I656" s="3"/>
    </row>
    <row r="657" spans="6:9" s="1" customFormat="1">
      <c r="F657" s="3"/>
      <c r="G657" s="3"/>
      <c r="H657" s="3"/>
      <c r="I657" s="3"/>
    </row>
    <row r="658" spans="6:9" s="1" customFormat="1">
      <c r="F658" s="3"/>
      <c r="G658" s="3"/>
      <c r="H658" s="3"/>
      <c r="I658" s="3"/>
    </row>
    <row r="659" spans="6:9" s="1" customFormat="1">
      <c r="F659" s="3"/>
      <c r="G659" s="3"/>
      <c r="H659" s="3"/>
      <c r="I659" s="3"/>
    </row>
    <row r="660" spans="6:9" s="1" customFormat="1">
      <c r="F660" s="3"/>
      <c r="G660" s="3"/>
      <c r="H660" s="3"/>
      <c r="I660" s="3"/>
    </row>
    <row r="661" spans="6:9" s="1" customFormat="1">
      <c r="F661" s="3"/>
      <c r="G661" s="3"/>
      <c r="H661" s="3"/>
      <c r="I661" s="3"/>
    </row>
    <row r="662" spans="6:9" s="1" customFormat="1">
      <c r="F662" s="3"/>
      <c r="G662" s="3"/>
      <c r="H662" s="3"/>
      <c r="I662" s="3"/>
    </row>
    <row r="663" spans="6:9" s="1" customFormat="1">
      <c r="F663" s="3"/>
      <c r="G663" s="3"/>
      <c r="H663" s="3"/>
      <c r="I663" s="3"/>
    </row>
    <row r="664" spans="6:9" s="1" customFormat="1">
      <c r="F664" s="3"/>
      <c r="G664" s="3"/>
      <c r="H664" s="3"/>
      <c r="I664" s="3"/>
    </row>
    <row r="665" spans="6:9" s="1" customFormat="1">
      <c r="F665" s="3"/>
      <c r="G665" s="3"/>
      <c r="H665" s="3"/>
      <c r="I665" s="3"/>
    </row>
    <row r="666" spans="6:9" s="1" customFormat="1">
      <c r="F666" s="3"/>
      <c r="G666" s="3"/>
      <c r="H666" s="3"/>
      <c r="I666" s="3"/>
    </row>
    <row r="667" spans="6:9" s="1" customFormat="1">
      <c r="F667" s="3"/>
      <c r="G667" s="3"/>
      <c r="H667" s="3"/>
      <c r="I667" s="3"/>
    </row>
    <row r="668" spans="6:9" s="1" customFormat="1">
      <c r="F668" s="3"/>
      <c r="G668" s="3"/>
      <c r="H668" s="3"/>
      <c r="I668" s="3"/>
    </row>
    <row r="669" spans="6:9" s="1" customFormat="1">
      <c r="F669" s="3"/>
      <c r="G669" s="3"/>
      <c r="H669" s="3"/>
      <c r="I669" s="3"/>
    </row>
    <row r="670" spans="6:9" s="1" customFormat="1">
      <c r="F670" s="3"/>
      <c r="G670" s="3"/>
      <c r="H670" s="3"/>
      <c r="I670" s="3"/>
    </row>
    <row r="671" spans="6:9" s="1" customFormat="1">
      <c r="F671" s="3"/>
      <c r="G671" s="3"/>
      <c r="H671" s="3"/>
      <c r="I671" s="3"/>
    </row>
    <row r="672" spans="6:9" s="1" customFormat="1">
      <c r="F672" s="3"/>
      <c r="G672" s="3"/>
      <c r="H672" s="3"/>
      <c r="I672" s="3"/>
    </row>
    <row r="673" spans="6:9" s="1" customFormat="1">
      <c r="F673" s="3"/>
      <c r="G673" s="3"/>
      <c r="H673" s="3"/>
      <c r="I673" s="3"/>
    </row>
    <row r="674" spans="6:9" s="1" customFormat="1">
      <c r="F674" s="3"/>
      <c r="G674" s="3"/>
      <c r="H674" s="3"/>
      <c r="I674" s="3"/>
    </row>
    <row r="675" spans="6:9" s="1" customFormat="1">
      <c r="F675" s="3"/>
      <c r="G675" s="3"/>
      <c r="H675" s="3"/>
      <c r="I675" s="3"/>
    </row>
    <row r="676" spans="6:9" s="1" customFormat="1">
      <c r="F676" s="3"/>
      <c r="G676" s="3"/>
      <c r="H676" s="3"/>
      <c r="I676" s="3"/>
    </row>
    <row r="677" spans="6:9" s="1" customFormat="1">
      <c r="F677" s="3"/>
      <c r="G677" s="3"/>
      <c r="H677" s="3"/>
      <c r="I677" s="3"/>
    </row>
    <row r="678" spans="6:9" s="1" customFormat="1">
      <c r="F678" s="3"/>
      <c r="G678" s="3"/>
      <c r="H678" s="3"/>
      <c r="I678" s="3"/>
    </row>
    <row r="679" spans="6:9" s="1" customFormat="1">
      <c r="F679" s="3"/>
      <c r="G679" s="3"/>
      <c r="H679" s="3"/>
      <c r="I679" s="3"/>
    </row>
    <row r="680" spans="6:9" s="1" customFormat="1">
      <c r="F680" s="3"/>
      <c r="G680" s="3"/>
      <c r="H680" s="3"/>
      <c r="I680" s="3"/>
    </row>
    <row r="681" spans="6:9" s="1" customFormat="1">
      <c r="F681" s="3"/>
      <c r="G681" s="3"/>
      <c r="H681" s="3"/>
      <c r="I681" s="3"/>
    </row>
    <row r="682" spans="6:9" s="1" customFormat="1">
      <c r="F682" s="3"/>
      <c r="G682" s="3"/>
      <c r="H682" s="3"/>
      <c r="I682" s="3"/>
    </row>
    <row r="683" spans="6:9" s="1" customFormat="1">
      <c r="F683" s="3"/>
      <c r="G683" s="3"/>
      <c r="H683" s="3"/>
      <c r="I683" s="3"/>
    </row>
    <row r="684" spans="6:9" s="1" customFormat="1">
      <c r="F684" s="3"/>
      <c r="G684" s="3"/>
      <c r="H684" s="3"/>
      <c r="I684" s="3"/>
    </row>
    <row r="685" spans="6:9" s="1" customFormat="1">
      <c r="F685" s="3"/>
      <c r="G685" s="3"/>
      <c r="H685" s="3"/>
      <c r="I685" s="3"/>
    </row>
    <row r="686" spans="6:9" s="1" customFormat="1">
      <c r="F686" s="3"/>
      <c r="G686" s="3"/>
      <c r="H686" s="3"/>
      <c r="I686" s="3"/>
    </row>
    <row r="687" spans="6:9" s="1" customFormat="1">
      <c r="F687" s="3"/>
      <c r="G687" s="3"/>
      <c r="H687" s="3"/>
      <c r="I687" s="3"/>
    </row>
    <row r="688" spans="6:9" s="1" customFormat="1">
      <c r="F688" s="3"/>
      <c r="G688" s="3"/>
      <c r="H688" s="3"/>
      <c r="I688" s="3"/>
    </row>
    <row r="689" spans="6:9" s="1" customFormat="1">
      <c r="F689" s="3"/>
      <c r="G689" s="3"/>
      <c r="H689" s="3"/>
      <c r="I689" s="3"/>
    </row>
    <row r="690" spans="6:9" s="1" customFormat="1">
      <c r="F690" s="3"/>
      <c r="G690" s="3"/>
      <c r="H690" s="3"/>
      <c r="I690" s="3"/>
    </row>
    <row r="691" spans="6:9" s="1" customFormat="1">
      <c r="F691" s="3"/>
      <c r="G691" s="3"/>
      <c r="H691" s="3"/>
      <c r="I691" s="3"/>
    </row>
    <row r="692" spans="6:9" s="1" customFormat="1">
      <c r="F692" s="3"/>
      <c r="G692" s="3"/>
      <c r="H692" s="3"/>
      <c r="I692" s="3"/>
    </row>
    <row r="693" spans="6:9" s="1" customFormat="1">
      <c r="F693" s="3"/>
      <c r="G693" s="3"/>
      <c r="H693" s="3"/>
      <c r="I693" s="3"/>
    </row>
    <row r="694" spans="6:9" s="1" customFormat="1">
      <c r="F694" s="3"/>
      <c r="G694" s="3"/>
      <c r="H694" s="3"/>
      <c r="I694" s="3"/>
    </row>
    <row r="695" spans="6:9" s="1" customFormat="1">
      <c r="F695" s="3"/>
      <c r="G695" s="3"/>
      <c r="H695" s="3"/>
      <c r="I695" s="3"/>
    </row>
    <row r="696" spans="6:9" s="1" customFormat="1">
      <c r="F696" s="3"/>
      <c r="G696" s="3"/>
      <c r="H696" s="3"/>
      <c r="I696" s="3"/>
    </row>
    <row r="697" spans="6:9" s="1" customFormat="1">
      <c r="F697" s="3"/>
      <c r="G697" s="3"/>
      <c r="H697" s="3"/>
      <c r="I697" s="3"/>
    </row>
    <row r="698" spans="6:9" s="1" customFormat="1">
      <c r="F698" s="3"/>
      <c r="G698" s="3"/>
      <c r="H698" s="3"/>
      <c r="I698" s="3"/>
    </row>
    <row r="699" spans="6:9" s="1" customFormat="1">
      <c r="F699" s="3"/>
      <c r="G699" s="3"/>
      <c r="H699" s="3"/>
      <c r="I699" s="3"/>
    </row>
    <row r="700" spans="6:9" s="1" customFormat="1">
      <c r="F700" s="3"/>
      <c r="G700" s="3"/>
      <c r="H700" s="3"/>
      <c r="I700" s="3"/>
    </row>
    <row r="701" spans="6:9" s="1" customFormat="1">
      <c r="F701" s="3"/>
      <c r="G701" s="3"/>
      <c r="H701" s="3"/>
      <c r="I701" s="3"/>
    </row>
    <row r="702" spans="6:9" s="1" customFormat="1">
      <c r="F702" s="3"/>
      <c r="G702" s="3"/>
      <c r="H702" s="3"/>
      <c r="I702" s="3"/>
    </row>
    <row r="703" spans="6:9" s="1" customFormat="1">
      <c r="F703" s="3"/>
      <c r="G703" s="3"/>
      <c r="H703" s="3"/>
      <c r="I703" s="3"/>
    </row>
    <row r="704" spans="6:9" s="1" customFormat="1">
      <c r="F704" s="3"/>
      <c r="G704" s="3"/>
      <c r="H704" s="3"/>
      <c r="I704" s="3"/>
    </row>
    <row r="705" spans="6:9" s="1" customFormat="1">
      <c r="F705" s="3"/>
      <c r="G705" s="3"/>
      <c r="H705" s="3"/>
      <c r="I705" s="3"/>
    </row>
    <row r="706" spans="6:9" s="1" customFormat="1">
      <c r="F706" s="3"/>
      <c r="G706" s="3"/>
      <c r="H706" s="3"/>
      <c r="I706" s="3"/>
    </row>
    <row r="707" spans="6:9" s="1" customFormat="1">
      <c r="F707" s="3"/>
      <c r="G707" s="3"/>
      <c r="H707" s="3"/>
      <c r="I707" s="3"/>
    </row>
    <row r="708" spans="6:9" s="1" customFormat="1">
      <c r="F708" s="3"/>
      <c r="G708" s="3"/>
      <c r="H708" s="3"/>
      <c r="I708" s="3"/>
    </row>
    <row r="709" spans="6:9" s="1" customFormat="1">
      <c r="F709" s="3"/>
      <c r="G709" s="3"/>
      <c r="H709" s="3"/>
      <c r="I709" s="3"/>
    </row>
    <row r="710" spans="6:9" s="1" customFormat="1">
      <c r="F710" s="3"/>
      <c r="G710" s="3"/>
      <c r="H710" s="3"/>
      <c r="I710" s="3"/>
    </row>
    <row r="711" spans="6:9" s="1" customFormat="1">
      <c r="F711" s="3"/>
      <c r="G711" s="3"/>
      <c r="H711" s="3"/>
      <c r="I711" s="3"/>
    </row>
    <row r="712" spans="6:9" s="1" customFormat="1">
      <c r="F712" s="3"/>
      <c r="G712" s="3"/>
      <c r="H712" s="3"/>
      <c r="I712" s="3"/>
    </row>
    <row r="713" spans="6:9" s="1" customFormat="1">
      <c r="F713" s="3"/>
      <c r="G713" s="3"/>
      <c r="H713" s="3"/>
      <c r="I713" s="3"/>
    </row>
    <row r="714" spans="6:9" s="1" customFormat="1">
      <c r="F714" s="3"/>
      <c r="G714" s="3"/>
      <c r="H714" s="3"/>
      <c r="I714" s="3"/>
    </row>
    <row r="715" spans="6:9" s="1" customFormat="1">
      <c r="F715" s="3"/>
      <c r="G715" s="3"/>
      <c r="H715" s="3"/>
      <c r="I715" s="3"/>
    </row>
    <row r="716" spans="6:9" s="1" customFormat="1">
      <c r="F716" s="3"/>
      <c r="G716" s="3"/>
      <c r="H716" s="3"/>
      <c r="I716" s="3"/>
    </row>
    <row r="717" spans="6:9" s="1" customFormat="1">
      <c r="F717" s="3"/>
      <c r="G717" s="3"/>
      <c r="H717" s="3"/>
      <c r="I717" s="3"/>
    </row>
    <row r="718" spans="6:9" s="1" customFormat="1">
      <c r="F718" s="3"/>
      <c r="G718" s="3"/>
      <c r="H718" s="3"/>
      <c r="I718" s="3"/>
    </row>
    <row r="719" spans="6:9" s="1" customFormat="1">
      <c r="F719" s="3"/>
      <c r="G719" s="3"/>
      <c r="H719" s="3"/>
      <c r="I719" s="3"/>
    </row>
    <row r="720" spans="6:9" s="1" customFormat="1">
      <c r="F720" s="3"/>
      <c r="G720" s="3"/>
      <c r="H720" s="3"/>
      <c r="I720" s="3"/>
    </row>
    <row r="721" spans="6:9" s="1" customFormat="1">
      <c r="F721" s="3"/>
      <c r="G721" s="3"/>
      <c r="H721" s="3"/>
      <c r="I721" s="3"/>
    </row>
    <row r="722" spans="6:9" s="1" customFormat="1">
      <c r="F722" s="3"/>
      <c r="G722" s="3"/>
      <c r="H722" s="3"/>
      <c r="I722" s="3"/>
    </row>
    <row r="723" spans="6:9" s="1" customFormat="1">
      <c r="F723" s="3"/>
      <c r="G723" s="3"/>
      <c r="H723" s="3"/>
      <c r="I723" s="3"/>
    </row>
    <row r="724" spans="6:9" s="1" customFormat="1">
      <c r="F724" s="3"/>
      <c r="G724" s="3"/>
      <c r="H724" s="3"/>
      <c r="I724" s="3"/>
    </row>
    <row r="725" spans="6:9" s="1" customFormat="1">
      <c r="F725" s="3"/>
      <c r="G725" s="3"/>
      <c r="H725" s="3"/>
      <c r="I725" s="3"/>
    </row>
    <row r="726" spans="6:9" s="1" customFormat="1">
      <c r="F726" s="3"/>
      <c r="G726" s="3"/>
      <c r="H726" s="3"/>
      <c r="I726" s="3"/>
    </row>
    <row r="727" spans="6:9" s="1" customFormat="1">
      <c r="F727" s="3"/>
      <c r="G727" s="3"/>
      <c r="H727" s="3"/>
      <c r="I727" s="3"/>
    </row>
    <row r="728" spans="6:9" s="1" customFormat="1">
      <c r="F728" s="3"/>
      <c r="G728" s="3"/>
      <c r="H728" s="3"/>
      <c r="I728" s="3"/>
    </row>
    <row r="729" spans="6:9" s="1" customFormat="1">
      <c r="F729" s="3"/>
      <c r="G729" s="3"/>
      <c r="H729" s="3"/>
      <c r="I729" s="3"/>
    </row>
    <row r="730" spans="6:9" s="1" customFormat="1">
      <c r="F730" s="3"/>
      <c r="G730" s="3"/>
      <c r="H730" s="3"/>
      <c r="I730" s="3"/>
    </row>
    <row r="731" spans="6:9" s="1" customFormat="1">
      <c r="F731" s="3"/>
      <c r="G731" s="3"/>
      <c r="H731" s="3"/>
      <c r="I731" s="3"/>
    </row>
    <row r="732" spans="6:9" s="1" customFormat="1">
      <c r="F732" s="3"/>
      <c r="G732" s="3"/>
      <c r="H732" s="3"/>
      <c r="I732" s="3"/>
    </row>
    <row r="733" spans="6:9" s="1" customFormat="1">
      <c r="F733" s="3"/>
      <c r="G733" s="3"/>
      <c r="H733" s="3"/>
      <c r="I733" s="3"/>
    </row>
    <row r="734" spans="6:9" s="1" customFormat="1">
      <c r="F734" s="3"/>
      <c r="G734" s="3"/>
      <c r="H734" s="3"/>
      <c r="I734" s="3"/>
    </row>
    <row r="735" spans="6:9" s="1" customFormat="1">
      <c r="F735" s="3"/>
      <c r="G735" s="3"/>
      <c r="H735" s="3"/>
      <c r="I735" s="3"/>
    </row>
    <row r="736" spans="6:9" s="1" customFormat="1">
      <c r="F736" s="3"/>
      <c r="G736" s="3"/>
      <c r="H736" s="3"/>
      <c r="I736" s="3"/>
    </row>
    <row r="737" spans="6:9" s="1" customFormat="1">
      <c r="F737" s="3"/>
      <c r="G737" s="3"/>
      <c r="H737" s="3"/>
      <c r="I737" s="3"/>
    </row>
    <row r="738" spans="6:9" s="1" customFormat="1">
      <c r="F738" s="3"/>
      <c r="G738" s="3"/>
      <c r="H738" s="3"/>
      <c r="I738" s="3"/>
    </row>
    <row r="739" spans="6:9" s="1" customFormat="1">
      <c r="F739" s="3"/>
      <c r="G739" s="3"/>
      <c r="H739" s="3"/>
      <c r="I739" s="3"/>
    </row>
    <row r="740" spans="6:9" s="1" customFormat="1">
      <c r="F740" s="3"/>
      <c r="G740" s="3"/>
      <c r="H740" s="3"/>
      <c r="I740" s="3"/>
    </row>
    <row r="741" spans="6:9" s="1" customFormat="1">
      <c r="F741" s="3"/>
      <c r="G741" s="3"/>
      <c r="H741" s="3"/>
      <c r="I741" s="3"/>
    </row>
    <row r="742" spans="6:9" s="1" customFormat="1">
      <c r="F742" s="3"/>
      <c r="G742" s="3"/>
      <c r="H742" s="3"/>
      <c r="I742" s="3"/>
    </row>
    <row r="743" spans="6:9" s="1" customFormat="1">
      <c r="F743" s="3"/>
      <c r="G743" s="3"/>
      <c r="H743" s="3"/>
      <c r="I743" s="3"/>
    </row>
    <row r="744" spans="6:9" s="1" customFormat="1">
      <c r="F744" s="3"/>
      <c r="G744" s="3"/>
      <c r="H744" s="3"/>
      <c r="I744" s="3"/>
    </row>
    <row r="745" spans="6:9" s="1" customFormat="1">
      <c r="F745" s="3"/>
      <c r="G745" s="3"/>
      <c r="H745" s="3"/>
      <c r="I745" s="3"/>
    </row>
    <row r="746" spans="6:9" s="1" customFormat="1">
      <c r="F746" s="3"/>
      <c r="G746" s="3"/>
      <c r="H746" s="3"/>
      <c r="I746" s="3"/>
    </row>
    <row r="747" spans="6:9" s="1" customFormat="1">
      <c r="F747" s="3"/>
      <c r="G747" s="3"/>
      <c r="H747" s="3"/>
      <c r="I747" s="3"/>
    </row>
    <row r="748" spans="6:9" s="1" customFormat="1">
      <c r="F748" s="3"/>
      <c r="G748" s="3"/>
      <c r="H748" s="3"/>
      <c r="I748" s="3"/>
    </row>
    <row r="749" spans="6:9" s="1" customFormat="1">
      <c r="F749" s="3"/>
      <c r="G749" s="3"/>
      <c r="H749" s="3"/>
      <c r="I749" s="3"/>
    </row>
    <row r="750" spans="6:9" s="1" customFormat="1">
      <c r="F750" s="3"/>
      <c r="G750" s="3"/>
      <c r="H750" s="3"/>
      <c r="I750" s="3"/>
    </row>
    <row r="751" spans="6:9" s="1" customFormat="1">
      <c r="F751" s="3"/>
      <c r="G751" s="3"/>
      <c r="H751" s="3"/>
      <c r="I751" s="3"/>
    </row>
    <row r="752" spans="6:9" s="1" customFormat="1">
      <c r="F752" s="3"/>
      <c r="G752" s="3"/>
      <c r="H752" s="3"/>
      <c r="I752" s="3"/>
    </row>
    <row r="753" spans="6:9" s="1" customFormat="1">
      <c r="F753" s="3"/>
      <c r="G753" s="3"/>
      <c r="H753" s="3"/>
      <c r="I753" s="3"/>
    </row>
    <row r="754" spans="6:9" s="1" customFormat="1">
      <c r="F754" s="3"/>
      <c r="G754" s="3"/>
      <c r="H754" s="3"/>
      <c r="I754" s="3"/>
    </row>
    <row r="755" spans="6:9" s="1" customFormat="1">
      <c r="F755" s="3"/>
      <c r="G755" s="3"/>
      <c r="H755" s="3"/>
      <c r="I755" s="3"/>
    </row>
    <row r="756" spans="6:9" s="1" customFormat="1">
      <c r="F756" s="3"/>
      <c r="G756" s="3"/>
      <c r="H756" s="3"/>
      <c r="I756" s="3"/>
    </row>
    <row r="757" spans="6:9" s="1" customFormat="1">
      <c r="F757" s="3"/>
      <c r="G757" s="3"/>
      <c r="H757" s="3"/>
      <c r="I757" s="3"/>
    </row>
    <row r="758" spans="6:9" s="1" customFormat="1">
      <c r="F758" s="3"/>
      <c r="G758" s="3"/>
      <c r="H758" s="3"/>
      <c r="I758" s="3"/>
    </row>
    <row r="759" spans="6:9" s="1" customFormat="1">
      <c r="F759" s="3"/>
      <c r="G759" s="3"/>
      <c r="H759" s="3"/>
      <c r="I759" s="3"/>
    </row>
    <row r="760" spans="6:9" s="1" customFormat="1">
      <c r="F760" s="3"/>
      <c r="G760" s="3"/>
      <c r="H760" s="3"/>
      <c r="I760" s="3"/>
    </row>
    <row r="761" spans="6:9" s="1" customFormat="1">
      <c r="F761" s="3"/>
      <c r="G761" s="3"/>
      <c r="H761" s="3"/>
      <c r="I761" s="3"/>
    </row>
    <row r="762" spans="6:9" s="1" customFormat="1">
      <c r="F762" s="3"/>
      <c r="G762" s="3"/>
      <c r="H762" s="3"/>
      <c r="I762" s="3"/>
    </row>
    <row r="763" spans="6:9" s="1" customFormat="1">
      <c r="F763" s="3"/>
      <c r="G763" s="3"/>
      <c r="H763" s="3"/>
      <c r="I763" s="3"/>
    </row>
    <row r="764" spans="6:9" s="1" customFormat="1">
      <c r="F764" s="3"/>
      <c r="G764" s="3"/>
      <c r="H764" s="3"/>
      <c r="I764" s="3"/>
    </row>
    <row r="765" spans="6:9" s="1" customFormat="1">
      <c r="F765" s="3"/>
      <c r="G765" s="3"/>
      <c r="H765" s="3"/>
      <c r="I765" s="3"/>
    </row>
    <row r="766" spans="6:9" s="1" customFormat="1">
      <c r="F766" s="3"/>
      <c r="G766" s="3"/>
      <c r="H766" s="3"/>
      <c r="I766" s="3"/>
    </row>
    <row r="767" spans="6:9" s="1" customFormat="1">
      <c r="F767" s="3"/>
      <c r="G767" s="3"/>
      <c r="H767" s="3"/>
      <c r="I767" s="3"/>
    </row>
    <row r="768" spans="6:9" s="1" customFormat="1">
      <c r="F768" s="3"/>
      <c r="G768" s="3"/>
      <c r="H768" s="3"/>
      <c r="I768" s="3"/>
    </row>
    <row r="769" spans="6:9" s="1" customFormat="1">
      <c r="F769" s="3"/>
      <c r="G769" s="3"/>
      <c r="H769" s="3"/>
      <c r="I769" s="3"/>
    </row>
    <row r="770" spans="6:9" s="1" customFormat="1">
      <c r="F770" s="3"/>
      <c r="G770" s="3"/>
      <c r="H770" s="3"/>
      <c r="I770" s="3"/>
    </row>
    <row r="771" spans="6:9" s="1" customFormat="1">
      <c r="F771" s="3"/>
      <c r="G771" s="3"/>
      <c r="H771" s="3"/>
      <c r="I771" s="3"/>
    </row>
    <row r="772" spans="6:9" s="1" customFormat="1">
      <c r="F772" s="3"/>
      <c r="G772" s="3"/>
      <c r="H772" s="3"/>
      <c r="I772" s="3"/>
    </row>
    <row r="773" spans="6:9" s="1" customFormat="1">
      <c r="F773" s="3"/>
      <c r="G773" s="3"/>
      <c r="H773" s="3"/>
      <c r="I773" s="3"/>
    </row>
    <row r="774" spans="6:9" s="1" customFormat="1">
      <c r="F774" s="3"/>
      <c r="G774" s="3"/>
      <c r="H774" s="3"/>
      <c r="I774" s="3"/>
    </row>
    <row r="775" spans="6:9" s="1" customFormat="1">
      <c r="F775" s="3"/>
      <c r="G775" s="3"/>
      <c r="H775" s="3"/>
      <c r="I775" s="3"/>
    </row>
    <row r="776" spans="6:9" s="1" customFormat="1">
      <c r="F776" s="3"/>
      <c r="G776" s="3"/>
      <c r="H776" s="3"/>
      <c r="I776" s="3"/>
    </row>
    <row r="777" spans="6:9" s="1" customFormat="1">
      <c r="F777" s="3"/>
      <c r="G777" s="3"/>
      <c r="H777" s="3"/>
      <c r="I777" s="3"/>
    </row>
    <row r="778" spans="6:9" s="1" customFormat="1">
      <c r="F778" s="3"/>
      <c r="G778" s="3"/>
      <c r="H778" s="3"/>
      <c r="I778" s="3"/>
    </row>
    <row r="779" spans="6:9" s="1" customFormat="1">
      <c r="F779" s="3"/>
      <c r="G779" s="3"/>
      <c r="H779" s="3"/>
      <c r="I779" s="3"/>
    </row>
    <row r="780" spans="6:9" s="1" customFormat="1">
      <c r="F780" s="3"/>
      <c r="G780" s="3"/>
      <c r="H780" s="3"/>
      <c r="I780" s="3"/>
    </row>
    <row r="781" spans="6:9" s="1" customFormat="1">
      <c r="F781" s="3"/>
      <c r="G781" s="3"/>
      <c r="H781" s="3"/>
      <c r="I781" s="3"/>
    </row>
    <row r="782" spans="6:9" s="1" customFormat="1">
      <c r="F782" s="3"/>
      <c r="G782" s="3"/>
      <c r="H782" s="3"/>
      <c r="I782" s="3"/>
    </row>
    <row r="783" spans="6:9" s="1" customFormat="1">
      <c r="F783" s="3"/>
      <c r="G783" s="3"/>
      <c r="H783" s="3"/>
      <c r="I783" s="3"/>
    </row>
    <row r="784" spans="6:9" s="1" customFormat="1">
      <c r="F784" s="3"/>
      <c r="G784" s="3"/>
      <c r="H784" s="3"/>
      <c r="I784" s="3"/>
    </row>
    <row r="785" spans="6:9" s="1" customFormat="1">
      <c r="F785" s="3"/>
      <c r="G785" s="3"/>
      <c r="H785" s="3"/>
      <c r="I785" s="3"/>
    </row>
    <row r="786" spans="6:9" s="1" customFormat="1">
      <c r="F786" s="3"/>
      <c r="G786" s="3"/>
      <c r="H786" s="3"/>
      <c r="I786" s="3"/>
    </row>
    <row r="787" spans="6:9" s="1" customFormat="1">
      <c r="F787" s="3"/>
      <c r="G787" s="3"/>
      <c r="H787" s="3"/>
      <c r="I787" s="3"/>
    </row>
    <row r="788" spans="6:9" s="1" customFormat="1">
      <c r="F788" s="3"/>
      <c r="G788" s="3"/>
      <c r="H788" s="3"/>
      <c r="I788" s="3"/>
    </row>
    <row r="789" spans="6:9" s="1" customFormat="1">
      <c r="F789" s="3"/>
      <c r="G789" s="3"/>
      <c r="H789" s="3"/>
      <c r="I789" s="3"/>
    </row>
    <row r="790" spans="6:9" s="1" customFormat="1">
      <c r="F790" s="3"/>
      <c r="G790" s="3"/>
      <c r="H790" s="3"/>
      <c r="I790" s="3"/>
    </row>
    <row r="791" spans="6:9" s="1" customFormat="1">
      <c r="F791" s="3"/>
      <c r="G791" s="3"/>
      <c r="H791" s="3"/>
      <c r="I791" s="3"/>
    </row>
    <row r="792" spans="6:9" s="1" customFormat="1">
      <c r="F792" s="3"/>
      <c r="G792" s="3"/>
      <c r="H792" s="3"/>
      <c r="I792" s="3"/>
    </row>
    <row r="793" spans="6:9" s="1" customFormat="1">
      <c r="F793" s="3"/>
      <c r="G793" s="3"/>
      <c r="H793" s="3"/>
      <c r="I793" s="3"/>
    </row>
    <row r="794" spans="6:9" s="1" customFormat="1">
      <c r="F794" s="3"/>
      <c r="G794" s="3"/>
      <c r="H794" s="3"/>
      <c r="I794" s="3"/>
    </row>
    <row r="795" spans="6:9" s="1" customFormat="1">
      <c r="F795" s="3"/>
      <c r="G795" s="3"/>
      <c r="H795" s="3"/>
      <c r="I795" s="3"/>
    </row>
    <row r="796" spans="6:9" s="1" customFormat="1">
      <c r="F796" s="3"/>
      <c r="G796" s="3"/>
      <c r="H796" s="3"/>
      <c r="I796" s="3"/>
    </row>
    <row r="797" spans="6:9" s="1" customFormat="1">
      <c r="F797" s="3"/>
      <c r="G797" s="3"/>
      <c r="H797" s="3"/>
      <c r="I797" s="3"/>
    </row>
    <row r="798" spans="6:9" s="1" customFormat="1">
      <c r="F798" s="3"/>
      <c r="G798" s="3"/>
      <c r="H798" s="3"/>
      <c r="I798" s="3"/>
    </row>
    <row r="799" spans="6:9" s="1" customFormat="1">
      <c r="F799" s="3"/>
      <c r="G799" s="3"/>
      <c r="H799" s="3"/>
      <c r="I799" s="3"/>
    </row>
    <row r="800" spans="6:9" s="1" customFormat="1">
      <c r="F800" s="3"/>
      <c r="G800" s="3"/>
      <c r="H800" s="3"/>
      <c r="I800" s="3"/>
    </row>
    <row r="801" spans="6:9" s="1" customFormat="1">
      <c r="F801" s="3"/>
      <c r="G801" s="3"/>
      <c r="H801" s="3"/>
      <c r="I801" s="3"/>
    </row>
    <row r="802" spans="6:9" s="1" customFormat="1">
      <c r="F802" s="3"/>
      <c r="G802" s="3"/>
      <c r="H802" s="3"/>
      <c r="I802" s="3"/>
    </row>
    <row r="803" spans="6:9" s="1" customFormat="1">
      <c r="F803" s="3"/>
      <c r="G803" s="3"/>
      <c r="H803" s="3"/>
      <c r="I803" s="3"/>
    </row>
    <row r="804" spans="6:9" s="1" customFormat="1">
      <c r="F804" s="3"/>
      <c r="G804" s="3"/>
      <c r="H804" s="3"/>
      <c r="I804" s="3"/>
    </row>
    <row r="805" spans="6:9" s="1" customFormat="1">
      <c r="F805" s="3"/>
      <c r="G805" s="3"/>
      <c r="H805" s="3"/>
      <c r="I805" s="3"/>
    </row>
    <row r="806" spans="6:9" s="1" customFormat="1">
      <c r="F806" s="3"/>
      <c r="G806" s="3"/>
      <c r="H806" s="3"/>
      <c r="I806" s="3"/>
    </row>
    <row r="807" spans="6:9" s="1" customFormat="1">
      <c r="F807" s="3"/>
      <c r="G807" s="3"/>
      <c r="H807" s="3"/>
      <c r="I807" s="3"/>
    </row>
    <row r="808" spans="6:9" s="1" customFormat="1">
      <c r="F808" s="3"/>
      <c r="G808" s="3"/>
      <c r="H808" s="3"/>
      <c r="I808" s="3"/>
    </row>
    <row r="809" spans="6:9" s="1" customFormat="1">
      <c r="F809" s="3"/>
      <c r="G809" s="3"/>
      <c r="H809" s="3"/>
      <c r="I809" s="3"/>
    </row>
    <row r="810" spans="6:9" s="1" customFormat="1">
      <c r="F810" s="3"/>
      <c r="G810" s="3"/>
      <c r="H810" s="3"/>
      <c r="I810" s="3"/>
    </row>
    <row r="811" spans="6:9" s="1" customFormat="1">
      <c r="F811" s="3"/>
      <c r="G811" s="3"/>
      <c r="H811" s="3"/>
      <c r="I811" s="3"/>
    </row>
    <row r="812" spans="6:9" s="1" customFormat="1">
      <c r="F812" s="3"/>
      <c r="G812" s="3"/>
      <c r="H812" s="3"/>
      <c r="I812" s="3"/>
    </row>
    <row r="813" spans="6:9" s="1" customFormat="1">
      <c r="F813" s="3"/>
      <c r="G813" s="3"/>
      <c r="H813" s="3"/>
      <c r="I813" s="3"/>
    </row>
    <row r="814" spans="6:9" s="1" customFormat="1">
      <c r="F814" s="3"/>
      <c r="G814" s="3"/>
      <c r="H814" s="3"/>
      <c r="I814" s="3"/>
    </row>
    <row r="815" spans="6:9" s="1" customFormat="1">
      <c r="F815" s="3"/>
      <c r="G815" s="3"/>
      <c r="H815" s="3"/>
      <c r="I815" s="3"/>
    </row>
    <row r="816" spans="6:9" s="1" customFormat="1">
      <c r="F816" s="3"/>
      <c r="G816" s="3"/>
      <c r="H816" s="3"/>
      <c r="I816" s="3"/>
    </row>
    <row r="817" spans="6:9" s="1" customFormat="1">
      <c r="F817" s="3"/>
      <c r="G817" s="3"/>
      <c r="H817" s="3"/>
      <c r="I817" s="3"/>
    </row>
    <row r="818" spans="6:9" s="1" customFormat="1">
      <c r="F818" s="3"/>
      <c r="G818" s="3"/>
      <c r="H818" s="3"/>
      <c r="I818" s="3"/>
    </row>
    <row r="819" spans="6:9" s="1" customFormat="1">
      <c r="F819" s="3"/>
      <c r="G819" s="3"/>
      <c r="H819" s="3"/>
      <c r="I819" s="3"/>
    </row>
    <row r="820" spans="6:9" s="1" customFormat="1">
      <c r="F820" s="3"/>
      <c r="G820" s="3"/>
      <c r="H820" s="3"/>
      <c r="I820" s="3"/>
    </row>
    <row r="821" spans="6:9" s="1" customFormat="1">
      <c r="F821" s="3"/>
      <c r="G821" s="3"/>
      <c r="H821" s="3"/>
      <c r="I821" s="3"/>
    </row>
    <row r="822" spans="6:9" s="1" customFormat="1">
      <c r="F822" s="3"/>
      <c r="G822" s="3"/>
      <c r="H822" s="3"/>
      <c r="I822" s="3"/>
    </row>
    <row r="823" spans="6:9" s="1" customFormat="1">
      <c r="F823" s="3"/>
      <c r="G823" s="3"/>
      <c r="H823" s="3"/>
      <c r="I823" s="3"/>
    </row>
    <row r="824" spans="6:9" s="1" customFormat="1">
      <c r="F824" s="3"/>
      <c r="G824" s="3"/>
      <c r="H824" s="3"/>
      <c r="I824" s="3"/>
    </row>
    <row r="825" spans="6:9" s="1" customFormat="1">
      <c r="F825" s="3"/>
      <c r="G825" s="3"/>
      <c r="H825" s="3"/>
      <c r="I825" s="3"/>
    </row>
    <row r="826" spans="6:9" s="1" customFormat="1">
      <c r="F826" s="3"/>
      <c r="G826" s="3"/>
      <c r="H826" s="3"/>
      <c r="I826" s="3"/>
    </row>
    <row r="827" spans="6:9" s="1" customFormat="1">
      <c r="F827" s="3"/>
      <c r="G827" s="3"/>
      <c r="H827" s="3"/>
      <c r="I827" s="3"/>
    </row>
    <row r="828" spans="6:9" s="1" customFormat="1">
      <c r="F828" s="3"/>
      <c r="G828" s="3"/>
      <c r="H828" s="3"/>
      <c r="I828" s="3"/>
    </row>
    <row r="829" spans="6:9" s="1" customFormat="1">
      <c r="F829" s="3"/>
      <c r="G829" s="3"/>
      <c r="H829" s="3"/>
      <c r="I829" s="3"/>
    </row>
    <row r="830" spans="6:9" s="1" customFormat="1">
      <c r="F830" s="3"/>
      <c r="G830" s="3"/>
      <c r="H830" s="3"/>
      <c r="I830" s="3"/>
    </row>
    <row r="831" spans="6:9" s="1" customFormat="1">
      <c r="F831" s="3"/>
      <c r="G831" s="3"/>
      <c r="H831" s="3"/>
      <c r="I831" s="3"/>
    </row>
    <row r="832" spans="6:9" s="1" customFormat="1">
      <c r="F832" s="3"/>
      <c r="G832" s="3"/>
      <c r="H832" s="3"/>
      <c r="I832" s="3"/>
    </row>
    <row r="833" spans="6:9" s="1" customFormat="1">
      <c r="F833" s="3"/>
      <c r="G833" s="3"/>
      <c r="H833" s="3"/>
      <c r="I833" s="3"/>
    </row>
    <row r="834" spans="6:9" s="1" customFormat="1">
      <c r="F834" s="3"/>
      <c r="G834" s="3"/>
      <c r="H834" s="3"/>
      <c r="I834" s="3"/>
    </row>
    <row r="835" spans="6:9" s="1" customFormat="1">
      <c r="F835" s="3"/>
      <c r="G835" s="3"/>
      <c r="H835" s="3"/>
      <c r="I835" s="3"/>
    </row>
    <row r="836" spans="6:9" s="1" customFormat="1">
      <c r="F836" s="3"/>
      <c r="G836" s="3"/>
      <c r="H836" s="3"/>
      <c r="I836" s="3"/>
    </row>
    <row r="837" spans="6:9" s="1" customFormat="1">
      <c r="F837" s="3"/>
      <c r="G837" s="3"/>
      <c r="H837" s="3"/>
      <c r="I837" s="3"/>
    </row>
    <row r="838" spans="6:9" s="1" customFormat="1">
      <c r="F838" s="3"/>
      <c r="G838" s="3"/>
      <c r="H838" s="3"/>
      <c r="I838" s="3"/>
    </row>
    <row r="839" spans="6:9" s="1" customFormat="1">
      <c r="F839" s="3"/>
      <c r="G839" s="3"/>
      <c r="H839" s="3"/>
      <c r="I839" s="3"/>
    </row>
    <row r="840" spans="6:9" s="1" customFormat="1">
      <c r="F840" s="3"/>
      <c r="G840" s="3"/>
      <c r="H840" s="3"/>
      <c r="I840" s="3"/>
    </row>
    <row r="841" spans="6:9" s="1" customFormat="1">
      <c r="F841" s="3"/>
      <c r="G841" s="3"/>
      <c r="H841" s="3"/>
      <c r="I841" s="3"/>
    </row>
    <row r="842" spans="6:9" s="1" customFormat="1">
      <c r="F842" s="3"/>
      <c r="G842" s="3"/>
      <c r="H842" s="3"/>
      <c r="I842" s="3"/>
    </row>
    <row r="843" spans="6:9" s="1" customFormat="1">
      <c r="F843" s="3"/>
      <c r="G843" s="3"/>
      <c r="H843" s="3"/>
      <c r="I843" s="3"/>
    </row>
    <row r="844" spans="6:9" s="1" customFormat="1">
      <c r="F844" s="3"/>
      <c r="G844" s="3"/>
      <c r="H844" s="3"/>
      <c r="I844" s="3"/>
    </row>
    <row r="845" spans="6:9" s="1" customFormat="1">
      <c r="F845" s="3"/>
      <c r="G845" s="3"/>
      <c r="H845" s="3"/>
      <c r="I845" s="3"/>
    </row>
    <row r="846" spans="6:9" s="1" customFormat="1">
      <c r="F846" s="3"/>
      <c r="G846" s="3"/>
      <c r="H846" s="3"/>
      <c r="I846" s="3"/>
    </row>
    <row r="847" spans="6:9" s="1" customFormat="1">
      <c r="F847" s="3"/>
      <c r="G847" s="3"/>
      <c r="H847" s="3"/>
      <c r="I847" s="3"/>
    </row>
    <row r="848" spans="6:9" s="1" customFormat="1">
      <c r="F848" s="3"/>
      <c r="G848" s="3"/>
      <c r="H848" s="3"/>
      <c r="I848" s="3"/>
    </row>
    <row r="849" spans="6:9" s="1" customFormat="1">
      <c r="F849" s="3"/>
      <c r="G849" s="3"/>
      <c r="H849" s="3"/>
      <c r="I849" s="3"/>
    </row>
    <row r="850" spans="6:9" s="1" customFormat="1">
      <c r="F850" s="3"/>
      <c r="G850" s="3"/>
      <c r="H850" s="3"/>
      <c r="I850" s="3"/>
    </row>
    <row r="851" spans="6:9" s="1" customFormat="1">
      <c r="F851" s="3"/>
      <c r="G851" s="3"/>
      <c r="H851" s="3"/>
      <c r="I851" s="3"/>
    </row>
    <row r="852" spans="6:9" s="1" customFormat="1">
      <c r="F852" s="3"/>
      <c r="G852" s="3"/>
      <c r="H852" s="3"/>
      <c r="I852" s="3"/>
    </row>
    <row r="853" spans="6:9" s="1" customFormat="1">
      <c r="F853" s="3"/>
      <c r="G853" s="3"/>
      <c r="H853" s="3"/>
      <c r="I853" s="3"/>
    </row>
    <row r="854" spans="6:9" s="1" customFormat="1">
      <c r="F854" s="3"/>
      <c r="G854" s="3"/>
      <c r="H854" s="3"/>
      <c r="I854" s="3"/>
    </row>
    <row r="855" spans="6:9" s="1" customFormat="1">
      <c r="F855" s="3"/>
      <c r="G855" s="3"/>
      <c r="H855" s="3"/>
      <c r="I855" s="3"/>
    </row>
    <row r="856" spans="6:9" s="1" customFormat="1">
      <c r="F856" s="3"/>
      <c r="G856" s="3"/>
      <c r="H856" s="3"/>
      <c r="I856" s="3"/>
    </row>
    <row r="857" spans="6:9" s="1" customFormat="1">
      <c r="F857" s="3"/>
      <c r="G857" s="3"/>
      <c r="H857" s="3"/>
      <c r="I857" s="3"/>
    </row>
    <row r="858" spans="6:9" s="1" customFormat="1">
      <c r="F858" s="3"/>
      <c r="G858" s="3"/>
      <c r="H858" s="3"/>
      <c r="I858" s="3"/>
    </row>
    <row r="859" spans="6:9" s="1" customFormat="1">
      <c r="F859" s="3"/>
      <c r="G859" s="3"/>
      <c r="H859" s="3"/>
      <c r="I859" s="3"/>
    </row>
    <row r="860" spans="6:9" s="1" customFormat="1">
      <c r="F860" s="3"/>
      <c r="G860" s="3"/>
      <c r="H860" s="3"/>
      <c r="I860" s="3"/>
    </row>
    <row r="861" spans="6:9" s="1" customFormat="1">
      <c r="F861" s="3"/>
      <c r="G861" s="3"/>
      <c r="H861" s="3"/>
      <c r="I861" s="3"/>
    </row>
    <row r="862" spans="6:9" s="1" customFormat="1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142</v>
      </c>
      <c r="C1" s="46" t="s" vm="1">
        <v>224</v>
      </c>
    </row>
    <row r="2" spans="2:11">
      <c r="B2" s="46" t="s">
        <v>141</v>
      </c>
      <c r="C2" s="46" t="s">
        <v>225</v>
      </c>
    </row>
    <row r="3" spans="2:11">
      <c r="B3" s="46" t="s">
        <v>143</v>
      </c>
      <c r="C3" s="46" t="s">
        <v>226</v>
      </c>
    </row>
    <row r="4" spans="2:11">
      <c r="B4" s="46" t="s">
        <v>144</v>
      </c>
      <c r="C4" s="46">
        <v>2145</v>
      </c>
    </row>
    <row r="6" spans="2:11" ht="26.25" customHeight="1">
      <c r="B6" s="135" t="s">
        <v>174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1" s="3" customFormat="1" ht="63">
      <c r="B7" s="47" t="s">
        <v>113</v>
      </c>
      <c r="C7" s="49" t="s">
        <v>114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145</v>
      </c>
      <c r="K7" s="64" t="s">
        <v>146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3310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4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4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3"/>
      <c r="C110" s="93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3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3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4"/>
      <c r="C113" s="94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4"/>
      <c r="C114" s="94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4"/>
      <c r="C115" s="94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4"/>
      <c r="C116" s="94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4"/>
      <c r="C117" s="94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4"/>
      <c r="C118" s="94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4"/>
      <c r="C119" s="94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4"/>
      <c r="C120" s="94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4"/>
      <c r="C121" s="94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4"/>
      <c r="C122" s="94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4"/>
      <c r="C123" s="94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4"/>
      <c r="C124" s="94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4"/>
      <c r="C125" s="94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4"/>
      <c r="C126" s="94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4"/>
      <c r="C127" s="94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4"/>
      <c r="C128" s="94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4"/>
      <c r="C129" s="94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4"/>
      <c r="C130" s="94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4"/>
      <c r="C131" s="94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4"/>
      <c r="C132" s="94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4"/>
      <c r="C133" s="94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4"/>
      <c r="C134" s="94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4"/>
      <c r="C135" s="94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4"/>
      <c r="C136" s="94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4"/>
      <c r="C137" s="94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4"/>
      <c r="C138" s="94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4"/>
      <c r="C139" s="94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4"/>
      <c r="C140" s="94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4"/>
      <c r="C141" s="94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4"/>
      <c r="C142" s="94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4"/>
      <c r="C143" s="94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4"/>
      <c r="C144" s="94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4"/>
      <c r="C145" s="94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4"/>
      <c r="C146" s="94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4"/>
      <c r="C147" s="94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4"/>
      <c r="C148" s="94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4"/>
      <c r="C149" s="94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4"/>
      <c r="C150" s="94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4"/>
      <c r="C151" s="94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4"/>
      <c r="C152" s="94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4"/>
      <c r="C153" s="94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4"/>
      <c r="C154" s="94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4"/>
      <c r="C155" s="94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4"/>
      <c r="C156" s="94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4"/>
      <c r="C157" s="94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4"/>
      <c r="C158" s="94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4"/>
      <c r="C159" s="94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4"/>
      <c r="C160" s="94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4"/>
      <c r="C161" s="94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4"/>
      <c r="C162" s="94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4"/>
      <c r="C163" s="94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4"/>
      <c r="C164" s="94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4"/>
      <c r="C165" s="94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4"/>
      <c r="C166" s="94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4"/>
      <c r="C167" s="94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4"/>
      <c r="C168" s="94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4"/>
      <c r="C169" s="94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4"/>
      <c r="C170" s="94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4"/>
      <c r="C171" s="94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4"/>
      <c r="C172" s="94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4"/>
      <c r="C173" s="94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4"/>
      <c r="C174" s="94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4"/>
      <c r="C175" s="94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4"/>
      <c r="C176" s="94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4"/>
      <c r="C177" s="94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4"/>
      <c r="C178" s="94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4"/>
      <c r="C179" s="94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4"/>
      <c r="C180" s="94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4"/>
      <c r="C181" s="94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4"/>
      <c r="C182" s="94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4"/>
      <c r="C183" s="94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4"/>
      <c r="C184" s="94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4"/>
      <c r="C185" s="94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4"/>
      <c r="C186" s="94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4"/>
      <c r="C187" s="94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4"/>
      <c r="C188" s="94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4"/>
      <c r="C189" s="94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4"/>
      <c r="C190" s="94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4"/>
      <c r="C191" s="94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4"/>
      <c r="C192" s="94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4"/>
      <c r="C193" s="94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4"/>
      <c r="C194" s="94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4"/>
      <c r="C195" s="94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4"/>
      <c r="C196" s="94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4"/>
      <c r="C197" s="94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4"/>
      <c r="C198" s="94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4"/>
      <c r="C199" s="94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4"/>
      <c r="C200" s="94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4"/>
      <c r="C201" s="94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4"/>
      <c r="C202" s="94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4"/>
      <c r="C203" s="94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4"/>
      <c r="C204" s="94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4"/>
      <c r="C205" s="94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4"/>
      <c r="C206" s="94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4"/>
      <c r="C207" s="94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4"/>
      <c r="C208" s="94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4"/>
      <c r="C209" s="94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4"/>
      <c r="C210" s="94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4"/>
      <c r="C211" s="94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4"/>
      <c r="C212" s="94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4"/>
      <c r="C213" s="94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4"/>
      <c r="C214" s="94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4"/>
      <c r="C215" s="94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4"/>
      <c r="C216" s="94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4"/>
      <c r="C217" s="94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4"/>
      <c r="C218" s="94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4"/>
      <c r="C219" s="94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4"/>
      <c r="C220" s="94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4"/>
      <c r="C221" s="94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4"/>
      <c r="C222" s="94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4"/>
      <c r="C223" s="94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4"/>
      <c r="C224" s="94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4"/>
      <c r="C225" s="94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4"/>
      <c r="C226" s="94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4"/>
      <c r="C227" s="94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4"/>
      <c r="C228" s="94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4"/>
      <c r="C229" s="94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4"/>
      <c r="C230" s="94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4"/>
      <c r="C231" s="94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4"/>
      <c r="C232" s="94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4"/>
      <c r="C233" s="94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4"/>
      <c r="C234" s="94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4"/>
      <c r="C235" s="94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4"/>
      <c r="C236" s="94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4"/>
      <c r="C237" s="94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4"/>
      <c r="C238" s="94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4"/>
      <c r="C239" s="94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4"/>
      <c r="C240" s="94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4"/>
      <c r="C241" s="94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4"/>
      <c r="C242" s="94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4"/>
      <c r="C243" s="94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4"/>
      <c r="C244" s="94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4"/>
      <c r="C245" s="94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4"/>
      <c r="C246" s="94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4"/>
      <c r="C247" s="94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4"/>
      <c r="C248" s="94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4"/>
      <c r="C249" s="94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4"/>
      <c r="C250" s="94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4"/>
      <c r="C251" s="94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4"/>
      <c r="C252" s="94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4"/>
      <c r="C253" s="94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4"/>
      <c r="C254" s="94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4"/>
      <c r="C255" s="94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4"/>
      <c r="C256" s="94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4"/>
      <c r="C257" s="94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4"/>
      <c r="C258" s="94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4"/>
      <c r="C259" s="94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4"/>
      <c r="C260" s="94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4"/>
      <c r="C261" s="94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4"/>
      <c r="C262" s="94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4"/>
      <c r="C263" s="94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4"/>
      <c r="C264" s="94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4"/>
      <c r="C265" s="94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4"/>
      <c r="C266" s="94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4"/>
      <c r="C267" s="94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4"/>
      <c r="C268" s="94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4"/>
      <c r="C269" s="94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4"/>
      <c r="C270" s="94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4"/>
      <c r="C271" s="94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4"/>
      <c r="C272" s="94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4"/>
      <c r="C273" s="94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4"/>
      <c r="C274" s="94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4"/>
      <c r="C275" s="94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4"/>
      <c r="C276" s="94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4"/>
      <c r="C277" s="94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4"/>
      <c r="C278" s="94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4"/>
      <c r="C279" s="94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4"/>
      <c r="C280" s="94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4"/>
      <c r="C281" s="94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4"/>
      <c r="C282" s="94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4"/>
      <c r="C283" s="94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4"/>
      <c r="C284" s="94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4"/>
      <c r="C285" s="94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4"/>
      <c r="C286" s="94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4"/>
      <c r="C287" s="94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4"/>
      <c r="C288" s="94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4"/>
      <c r="C289" s="94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4"/>
      <c r="C290" s="94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4"/>
      <c r="C291" s="94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4"/>
      <c r="C292" s="94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4"/>
      <c r="C293" s="94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4"/>
      <c r="C294" s="94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4"/>
      <c r="C295" s="94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4"/>
      <c r="C296" s="94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4"/>
      <c r="C297" s="94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4"/>
      <c r="C298" s="94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4"/>
      <c r="C299" s="94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4"/>
      <c r="C300" s="94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4"/>
      <c r="C301" s="94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4"/>
      <c r="C302" s="94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4"/>
      <c r="C303" s="94"/>
      <c r="D303" s="113"/>
      <c r="E303" s="113"/>
      <c r="F303" s="113"/>
      <c r="G303" s="113"/>
      <c r="H303" s="113"/>
      <c r="I303" s="94"/>
      <c r="J303" s="94"/>
      <c r="K303" s="94"/>
    </row>
    <row r="304" spans="2:11">
      <c r="B304" s="94"/>
      <c r="C304" s="94"/>
      <c r="D304" s="113"/>
      <c r="E304" s="113"/>
      <c r="F304" s="113"/>
      <c r="G304" s="113"/>
      <c r="H304" s="113"/>
      <c r="I304" s="94"/>
      <c r="J304" s="94"/>
      <c r="K304" s="94"/>
    </row>
    <row r="305" spans="2:11">
      <c r="B305" s="94"/>
      <c r="C305" s="94"/>
      <c r="D305" s="113"/>
      <c r="E305" s="113"/>
      <c r="F305" s="113"/>
      <c r="G305" s="113"/>
      <c r="H305" s="113"/>
      <c r="I305" s="94"/>
      <c r="J305" s="94"/>
      <c r="K305" s="94"/>
    </row>
    <row r="306" spans="2:11">
      <c r="B306" s="94"/>
      <c r="C306" s="94"/>
      <c r="D306" s="113"/>
      <c r="E306" s="113"/>
      <c r="F306" s="113"/>
      <c r="G306" s="113"/>
      <c r="H306" s="113"/>
      <c r="I306" s="94"/>
      <c r="J306" s="94"/>
      <c r="K306" s="94"/>
    </row>
    <row r="307" spans="2:11">
      <c r="B307" s="94"/>
      <c r="C307" s="94"/>
      <c r="D307" s="113"/>
      <c r="E307" s="113"/>
      <c r="F307" s="113"/>
      <c r="G307" s="113"/>
      <c r="H307" s="113"/>
      <c r="I307" s="94"/>
      <c r="J307" s="94"/>
      <c r="K307" s="94"/>
    </row>
    <row r="308" spans="2:11">
      <c r="B308" s="94"/>
      <c r="C308" s="94"/>
      <c r="D308" s="113"/>
      <c r="E308" s="113"/>
      <c r="F308" s="113"/>
      <c r="G308" s="113"/>
      <c r="H308" s="113"/>
      <c r="I308" s="94"/>
      <c r="J308" s="94"/>
      <c r="K308" s="94"/>
    </row>
    <row r="309" spans="2:11">
      <c r="B309" s="94"/>
      <c r="C309" s="94"/>
      <c r="D309" s="113"/>
      <c r="E309" s="113"/>
      <c r="F309" s="113"/>
      <c r="G309" s="113"/>
      <c r="H309" s="113"/>
      <c r="I309" s="94"/>
      <c r="J309" s="94"/>
      <c r="K309" s="94"/>
    </row>
    <row r="310" spans="2:11">
      <c r="B310" s="94"/>
      <c r="C310" s="94"/>
      <c r="D310" s="113"/>
      <c r="E310" s="113"/>
      <c r="F310" s="113"/>
      <c r="G310" s="113"/>
      <c r="H310" s="113"/>
      <c r="I310" s="94"/>
      <c r="J310" s="94"/>
      <c r="K310" s="94"/>
    </row>
    <row r="311" spans="2:11">
      <c r="B311" s="94"/>
      <c r="C311" s="94"/>
      <c r="D311" s="113"/>
      <c r="E311" s="113"/>
      <c r="F311" s="113"/>
      <c r="G311" s="113"/>
      <c r="H311" s="113"/>
      <c r="I311" s="94"/>
      <c r="J311" s="94"/>
      <c r="K311" s="94"/>
    </row>
    <row r="312" spans="2:11">
      <c r="B312" s="94"/>
      <c r="C312" s="94"/>
      <c r="D312" s="113"/>
      <c r="E312" s="113"/>
      <c r="F312" s="113"/>
      <c r="G312" s="113"/>
      <c r="H312" s="113"/>
      <c r="I312" s="94"/>
      <c r="J312" s="94"/>
      <c r="K312" s="94"/>
    </row>
    <row r="313" spans="2:11">
      <c r="B313" s="1"/>
      <c r="C313" s="1"/>
      <c r="D313" s="3"/>
      <c r="E313" s="3"/>
      <c r="F313" s="3"/>
      <c r="G313" s="3"/>
      <c r="H313" s="3"/>
    </row>
    <row r="314" spans="2:11">
      <c r="B314" s="1"/>
      <c r="C314" s="1"/>
      <c r="D314" s="3"/>
      <c r="E314" s="3"/>
      <c r="F314" s="3"/>
      <c r="G314" s="3"/>
      <c r="H314" s="3"/>
    </row>
    <row r="315" spans="2:11">
      <c r="B315" s="1"/>
      <c r="C315" s="1"/>
      <c r="D315" s="3"/>
      <c r="E315" s="3"/>
      <c r="F315" s="3"/>
      <c r="G315" s="3"/>
      <c r="H315" s="3"/>
    </row>
    <row r="316" spans="2:11">
      <c r="B316" s="1"/>
      <c r="C316" s="1"/>
      <c r="D316" s="3"/>
      <c r="E316" s="3"/>
      <c r="F316" s="3"/>
      <c r="G316" s="3"/>
      <c r="H316" s="3"/>
    </row>
    <row r="317" spans="2:11">
      <c r="B317" s="1"/>
      <c r="C317" s="1"/>
      <c r="D317" s="3"/>
      <c r="E317" s="3"/>
      <c r="F317" s="3"/>
      <c r="G317" s="3"/>
      <c r="H317" s="3"/>
    </row>
    <row r="318" spans="2:11">
      <c r="B318" s="1"/>
      <c r="C318" s="1"/>
      <c r="D318" s="3"/>
      <c r="E318" s="3"/>
      <c r="F318" s="3"/>
      <c r="G318" s="3"/>
      <c r="H318" s="3"/>
    </row>
    <row r="319" spans="2:11">
      <c r="B319" s="1"/>
      <c r="C319" s="1"/>
      <c r="D319" s="3"/>
      <c r="E319" s="3"/>
      <c r="F319" s="3"/>
      <c r="G319" s="3"/>
      <c r="H319" s="3"/>
    </row>
    <row r="320" spans="2:11">
      <c r="B320" s="1"/>
      <c r="C320" s="1"/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D606" s="3"/>
      <c r="E606" s="3"/>
      <c r="F606" s="3"/>
      <c r="G606" s="3"/>
      <c r="H606" s="3"/>
    </row>
    <row r="607" spans="4:8" s="1" customFormat="1">
      <c r="D607" s="3"/>
      <c r="E607" s="3"/>
      <c r="F607" s="3"/>
      <c r="G607" s="3"/>
      <c r="H607" s="3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>
      <c r="E612" s="20"/>
      <c r="G612" s="20"/>
    </row>
    <row r="613" spans="5:7" s="1" customFormat="1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7"/>
  <sheetViews>
    <sheetView rightToLeft="1" workbookViewId="0"/>
  </sheetViews>
  <sheetFormatPr defaultColWidth="9.140625" defaultRowHeight="18"/>
  <cols>
    <col min="1" max="1" width="6.28515625" style="1" customWidth="1"/>
    <col min="2" max="2" width="33.28515625" style="2" bestFit="1" customWidth="1"/>
    <col min="3" max="3" width="34.140625" style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13.7109375" style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142</v>
      </c>
      <c r="C1" s="46" t="s" vm="1">
        <v>224</v>
      </c>
    </row>
    <row r="2" spans="2:15">
      <c r="B2" s="46" t="s">
        <v>141</v>
      </c>
      <c r="C2" s="46" t="s">
        <v>225</v>
      </c>
    </row>
    <row r="3" spans="2:15">
      <c r="B3" s="46" t="s">
        <v>143</v>
      </c>
      <c r="C3" s="46" t="s">
        <v>226</v>
      </c>
    </row>
    <row r="4" spans="2:15">
      <c r="B4" s="46" t="s">
        <v>144</v>
      </c>
      <c r="C4" s="46">
        <v>2145</v>
      </c>
    </row>
    <row r="6" spans="2:15" ht="26.25" customHeight="1">
      <c r="B6" s="135" t="s">
        <v>175</v>
      </c>
      <c r="C6" s="136"/>
      <c r="D6" s="136"/>
      <c r="E6" s="136"/>
      <c r="F6" s="136"/>
      <c r="G6" s="136"/>
      <c r="H6" s="136"/>
      <c r="I6" s="136"/>
      <c r="J6" s="136"/>
      <c r="K6" s="137"/>
    </row>
    <row r="7" spans="2:15" s="3" customFormat="1" ht="63">
      <c r="B7" s="47" t="s">
        <v>113</v>
      </c>
      <c r="C7" s="49" t="s">
        <v>46</v>
      </c>
      <c r="D7" s="49" t="s">
        <v>14</v>
      </c>
      <c r="E7" s="49" t="s">
        <v>15</v>
      </c>
      <c r="F7" s="49" t="s">
        <v>58</v>
      </c>
      <c r="G7" s="49" t="s">
        <v>100</v>
      </c>
      <c r="H7" s="49" t="s">
        <v>55</v>
      </c>
      <c r="I7" s="49" t="s">
        <v>108</v>
      </c>
      <c r="J7" s="49" t="s">
        <v>145</v>
      </c>
      <c r="K7" s="51" t="s">
        <v>146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3311</v>
      </c>
      <c r="C10" s="87"/>
      <c r="D10" s="87"/>
      <c r="E10" s="87"/>
      <c r="F10" s="87"/>
      <c r="G10" s="87"/>
      <c r="H10" s="87"/>
      <c r="I10" s="107">
        <f>I11</f>
        <v>-84.400709675000002</v>
      </c>
      <c r="J10" s="108">
        <f>IFERROR(I10/$I$10,0)</f>
        <v>1</v>
      </c>
      <c r="K10" s="108">
        <f>I10/'סכום נכסי הקרן'!$C$42</f>
        <v>-1.0594888020193924E-4</v>
      </c>
      <c r="O10" s="1"/>
    </row>
    <row r="11" spans="2:15" s="4" customFormat="1" ht="18" customHeight="1">
      <c r="B11" s="127" t="s">
        <v>194</v>
      </c>
      <c r="C11" s="127"/>
      <c r="D11" s="87"/>
      <c r="E11" s="87"/>
      <c r="F11" s="87"/>
      <c r="G11" s="87"/>
      <c r="H11" s="87"/>
      <c r="I11" s="107">
        <f>SUM(I12:I13)</f>
        <v>-84.400709675000002</v>
      </c>
      <c r="J11" s="108">
        <f t="shared" ref="J11:J13" si="0">IFERROR(I11/$I$10,0)</f>
        <v>1</v>
      </c>
      <c r="K11" s="108">
        <f>I11/'סכום נכסי הקרן'!$C$42</f>
        <v>-1.0594888020193924E-4</v>
      </c>
      <c r="O11" s="1"/>
    </row>
    <row r="12" spans="2:15" ht="21" customHeight="1">
      <c r="B12" s="128" t="s">
        <v>675</v>
      </c>
      <c r="C12" s="128" t="s">
        <v>676</v>
      </c>
      <c r="D12" s="128" t="s">
        <v>678</v>
      </c>
      <c r="E12" s="128"/>
      <c r="F12" s="129">
        <v>0</v>
      </c>
      <c r="G12" s="128" t="s">
        <v>129</v>
      </c>
      <c r="H12" s="129">
        <v>0</v>
      </c>
      <c r="I12" s="90">
        <v>-64.170042699999996</v>
      </c>
      <c r="J12" s="108">
        <f t="shared" si="0"/>
        <v>0.76030216981703358</v>
      </c>
      <c r="K12" s="108">
        <f>I12/'סכום נכסי הקרן'!$C$42</f>
        <v>-8.0553163507219346E-5</v>
      </c>
    </row>
    <row r="13" spans="2:15">
      <c r="B13" s="86" t="s">
        <v>1575</v>
      </c>
      <c r="C13" s="87" t="s">
        <v>1576</v>
      </c>
      <c r="D13" s="128" t="s">
        <v>678</v>
      </c>
      <c r="E13" s="128"/>
      <c r="F13" s="129">
        <v>0</v>
      </c>
      <c r="G13" s="128" t="s">
        <v>129</v>
      </c>
      <c r="H13" s="129">
        <v>0</v>
      </c>
      <c r="I13" s="90">
        <v>-20.230666974999998</v>
      </c>
      <c r="J13" s="108">
        <f t="shared" si="0"/>
        <v>0.23969783018296639</v>
      </c>
      <c r="K13" s="108">
        <f>I13/'סכום נכסי הקרן'!$C$42</f>
        <v>-2.5395716694719881E-5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93"/>
      <c r="C108" s="94"/>
      <c r="D108" s="113"/>
      <c r="E108" s="113"/>
      <c r="F108" s="113"/>
      <c r="G108" s="113"/>
      <c r="H108" s="113"/>
      <c r="I108" s="94"/>
      <c r="J108" s="94"/>
      <c r="K108" s="94"/>
    </row>
    <row r="109" spans="2:11">
      <c r="B109" s="93"/>
      <c r="C109" s="94"/>
      <c r="D109" s="113"/>
      <c r="E109" s="113"/>
      <c r="F109" s="113"/>
      <c r="G109" s="113"/>
      <c r="H109" s="113"/>
      <c r="I109" s="94"/>
      <c r="J109" s="94"/>
      <c r="K109" s="94"/>
    </row>
    <row r="110" spans="2:11">
      <c r="B110" s="93"/>
      <c r="C110" s="94"/>
      <c r="D110" s="113"/>
      <c r="E110" s="113"/>
      <c r="F110" s="113"/>
      <c r="G110" s="113"/>
      <c r="H110" s="113"/>
      <c r="I110" s="94"/>
      <c r="J110" s="94"/>
      <c r="K110" s="94"/>
    </row>
    <row r="111" spans="2:11">
      <c r="B111" s="93"/>
      <c r="C111" s="94"/>
      <c r="D111" s="113"/>
      <c r="E111" s="113"/>
      <c r="F111" s="113"/>
      <c r="G111" s="113"/>
      <c r="H111" s="113"/>
      <c r="I111" s="94"/>
      <c r="J111" s="94"/>
      <c r="K111" s="94"/>
    </row>
    <row r="112" spans="2:11">
      <c r="B112" s="93"/>
      <c r="C112" s="94"/>
      <c r="D112" s="113"/>
      <c r="E112" s="113"/>
      <c r="F112" s="113"/>
      <c r="G112" s="113"/>
      <c r="H112" s="113"/>
      <c r="I112" s="94"/>
      <c r="J112" s="94"/>
      <c r="K112" s="94"/>
    </row>
    <row r="113" spans="2:11">
      <c r="B113" s="94"/>
      <c r="C113" s="94"/>
      <c r="D113" s="113"/>
      <c r="E113" s="113"/>
      <c r="F113" s="113"/>
      <c r="G113" s="113"/>
      <c r="H113" s="113"/>
      <c r="I113" s="94"/>
      <c r="J113" s="94"/>
      <c r="K113" s="94"/>
    </row>
    <row r="114" spans="2:11">
      <c r="B114" s="94"/>
      <c r="C114" s="94"/>
      <c r="D114" s="113"/>
      <c r="E114" s="113"/>
      <c r="F114" s="113"/>
      <c r="G114" s="113"/>
      <c r="H114" s="113"/>
      <c r="I114" s="94"/>
      <c r="J114" s="94"/>
      <c r="K114" s="94"/>
    </row>
    <row r="115" spans="2:11">
      <c r="B115" s="94"/>
      <c r="C115" s="94"/>
      <c r="D115" s="113"/>
      <c r="E115" s="113"/>
      <c r="F115" s="113"/>
      <c r="G115" s="113"/>
      <c r="H115" s="113"/>
      <c r="I115" s="94"/>
      <c r="J115" s="94"/>
      <c r="K115" s="94"/>
    </row>
    <row r="116" spans="2:11">
      <c r="B116" s="94"/>
      <c r="C116" s="94"/>
      <c r="D116" s="113"/>
      <c r="E116" s="113"/>
      <c r="F116" s="113"/>
      <c r="G116" s="113"/>
      <c r="H116" s="113"/>
      <c r="I116" s="94"/>
      <c r="J116" s="94"/>
      <c r="K116" s="94"/>
    </row>
    <row r="117" spans="2:11">
      <c r="B117" s="94"/>
      <c r="C117" s="94"/>
      <c r="D117" s="113"/>
      <c r="E117" s="113"/>
      <c r="F117" s="113"/>
      <c r="G117" s="113"/>
      <c r="H117" s="113"/>
      <c r="I117" s="94"/>
      <c r="J117" s="94"/>
      <c r="K117" s="94"/>
    </row>
    <row r="118" spans="2:11">
      <c r="B118" s="94"/>
      <c r="C118" s="94"/>
      <c r="D118" s="113"/>
      <c r="E118" s="113"/>
      <c r="F118" s="113"/>
      <c r="G118" s="113"/>
      <c r="H118" s="113"/>
      <c r="I118" s="94"/>
      <c r="J118" s="94"/>
      <c r="K118" s="94"/>
    </row>
    <row r="119" spans="2:11">
      <c r="B119" s="94"/>
      <c r="C119" s="94"/>
      <c r="D119" s="113"/>
      <c r="E119" s="113"/>
      <c r="F119" s="113"/>
      <c r="G119" s="113"/>
      <c r="H119" s="113"/>
      <c r="I119" s="94"/>
      <c r="J119" s="94"/>
      <c r="K119" s="94"/>
    </row>
    <row r="120" spans="2:11">
      <c r="B120" s="94"/>
      <c r="C120" s="94"/>
      <c r="D120" s="113"/>
      <c r="E120" s="113"/>
      <c r="F120" s="113"/>
      <c r="G120" s="113"/>
      <c r="H120" s="113"/>
      <c r="I120" s="94"/>
      <c r="J120" s="94"/>
      <c r="K120" s="94"/>
    </row>
    <row r="121" spans="2:11">
      <c r="B121" s="94"/>
      <c r="C121" s="94"/>
      <c r="D121" s="113"/>
      <c r="E121" s="113"/>
      <c r="F121" s="113"/>
      <c r="G121" s="113"/>
      <c r="H121" s="113"/>
      <c r="I121" s="94"/>
      <c r="J121" s="94"/>
      <c r="K121" s="94"/>
    </row>
    <row r="122" spans="2:11">
      <c r="B122" s="94"/>
      <c r="C122" s="94"/>
      <c r="D122" s="113"/>
      <c r="E122" s="113"/>
      <c r="F122" s="113"/>
      <c r="G122" s="113"/>
      <c r="H122" s="113"/>
      <c r="I122" s="94"/>
      <c r="J122" s="94"/>
      <c r="K122" s="94"/>
    </row>
    <row r="123" spans="2:11">
      <c r="B123" s="94"/>
      <c r="C123" s="94"/>
      <c r="D123" s="113"/>
      <c r="E123" s="113"/>
      <c r="F123" s="113"/>
      <c r="G123" s="113"/>
      <c r="H123" s="113"/>
      <c r="I123" s="94"/>
      <c r="J123" s="94"/>
      <c r="K123" s="94"/>
    </row>
    <row r="124" spans="2:11">
      <c r="B124" s="94"/>
      <c r="C124" s="94"/>
      <c r="D124" s="113"/>
      <c r="E124" s="113"/>
      <c r="F124" s="113"/>
      <c r="G124" s="113"/>
      <c r="H124" s="113"/>
      <c r="I124" s="94"/>
      <c r="J124" s="94"/>
      <c r="K124" s="94"/>
    </row>
    <row r="125" spans="2:11">
      <c r="B125" s="94"/>
      <c r="C125" s="94"/>
      <c r="D125" s="113"/>
      <c r="E125" s="113"/>
      <c r="F125" s="113"/>
      <c r="G125" s="113"/>
      <c r="H125" s="113"/>
      <c r="I125" s="94"/>
      <c r="J125" s="94"/>
      <c r="K125" s="94"/>
    </row>
    <row r="126" spans="2:11">
      <c r="B126" s="94"/>
      <c r="C126" s="94"/>
      <c r="D126" s="113"/>
      <c r="E126" s="113"/>
      <c r="F126" s="113"/>
      <c r="G126" s="113"/>
      <c r="H126" s="113"/>
      <c r="I126" s="94"/>
      <c r="J126" s="94"/>
      <c r="K126" s="94"/>
    </row>
    <row r="127" spans="2:11">
      <c r="B127" s="94"/>
      <c r="C127" s="94"/>
      <c r="D127" s="113"/>
      <c r="E127" s="113"/>
      <c r="F127" s="113"/>
      <c r="G127" s="113"/>
      <c r="H127" s="113"/>
      <c r="I127" s="94"/>
      <c r="J127" s="94"/>
      <c r="K127" s="94"/>
    </row>
    <row r="128" spans="2:11">
      <c r="B128" s="94"/>
      <c r="C128" s="94"/>
      <c r="D128" s="113"/>
      <c r="E128" s="113"/>
      <c r="F128" s="113"/>
      <c r="G128" s="113"/>
      <c r="H128" s="113"/>
      <c r="I128" s="94"/>
      <c r="J128" s="94"/>
      <c r="K128" s="94"/>
    </row>
    <row r="129" spans="2:11">
      <c r="B129" s="94"/>
      <c r="C129" s="94"/>
      <c r="D129" s="113"/>
      <c r="E129" s="113"/>
      <c r="F129" s="113"/>
      <c r="G129" s="113"/>
      <c r="H129" s="113"/>
      <c r="I129" s="94"/>
      <c r="J129" s="94"/>
      <c r="K129" s="94"/>
    </row>
    <row r="130" spans="2:11">
      <c r="B130" s="94"/>
      <c r="C130" s="94"/>
      <c r="D130" s="113"/>
      <c r="E130" s="113"/>
      <c r="F130" s="113"/>
      <c r="G130" s="113"/>
      <c r="H130" s="113"/>
      <c r="I130" s="94"/>
      <c r="J130" s="94"/>
      <c r="K130" s="94"/>
    </row>
    <row r="131" spans="2:11">
      <c r="B131" s="94"/>
      <c r="C131" s="94"/>
      <c r="D131" s="113"/>
      <c r="E131" s="113"/>
      <c r="F131" s="113"/>
      <c r="G131" s="113"/>
      <c r="H131" s="113"/>
      <c r="I131" s="94"/>
      <c r="J131" s="94"/>
      <c r="K131" s="94"/>
    </row>
    <row r="132" spans="2:11">
      <c r="B132" s="94"/>
      <c r="C132" s="94"/>
      <c r="D132" s="113"/>
      <c r="E132" s="113"/>
      <c r="F132" s="113"/>
      <c r="G132" s="113"/>
      <c r="H132" s="113"/>
      <c r="I132" s="94"/>
      <c r="J132" s="94"/>
      <c r="K132" s="94"/>
    </row>
    <row r="133" spans="2:11">
      <c r="B133" s="94"/>
      <c r="C133" s="94"/>
      <c r="D133" s="113"/>
      <c r="E133" s="113"/>
      <c r="F133" s="113"/>
      <c r="G133" s="113"/>
      <c r="H133" s="113"/>
      <c r="I133" s="94"/>
      <c r="J133" s="94"/>
      <c r="K133" s="94"/>
    </row>
    <row r="134" spans="2:11">
      <c r="B134" s="94"/>
      <c r="C134" s="94"/>
      <c r="D134" s="113"/>
      <c r="E134" s="113"/>
      <c r="F134" s="113"/>
      <c r="G134" s="113"/>
      <c r="H134" s="113"/>
      <c r="I134" s="94"/>
      <c r="J134" s="94"/>
      <c r="K134" s="94"/>
    </row>
    <row r="135" spans="2:11">
      <c r="B135" s="94"/>
      <c r="C135" s="94"/>
      <c r="D135" s="113"/>
      <c r="E135" s="113"/>
      <c r="F135" s="113"/>
      <c r="G135" s="113"/>
      <c r="H135" s="113"/>
      <c r="I135" s="94"/>
      <c r="J135" s="94"/>
      <c r="K135" s="94"/>
    </row>
    <row r="136" spans="2:11">
      <c r="B136" s="94"/>
      <c r="C136" s="94"/>
      <c r="D136" s="113"/>
      <c r="E136" s="113"/>
      <c r="F136" s="113"/>
      <c r="G136" s="113"/>
      <c r="H136" s="113"/>
      <c r="I136" s="94"/>
      <c r="J136" s="94"/>
      <c r="K136" s="94"/>
    </row>
    <row r="137" spans="2:11">
      <c r="B137" s="94"/>
      <c r="C137" s="94"/>
      <c r="D137" s="113"/>
      <c r="E137" s="113"/>
      <c r="F137" s="113"/>
      <c r="G137" s="113"/>
      <c r="H137" s="113"/>
      <c r="I137" s="94"/>
      <c r="J137" s="94"/>
      <c r="K137" s="94"/>
    </row>
    <row r="138" spans="2:11">
      <c r="B138" s="94"/>
      <c r="C138" s="94"/>
      <c r="D138" s="113"/>
      <c r="E138" s="113"/>
      <c r="F138" s="113"/>
      <c r="G138" s="113"/>
      <c r="H138" s="113"/>
      <c r="I138" s="94"/>
      <c r="J138" s="94"/>
      <c r="K138" s="94"/>
    </row>
    <row r="139" spans="2:11">
      <c r="B139" s="94"/>
      <c r="C139" s="94"/>
      <c r="D139" s="113"/>
      <c r="E139" s="113"/>
      <c r="F139" s="113"/>
      <c r="G139" s="113"/>
      <c r="H139" s="113"/>
      <c r="I139" s="94"/>
      <c r="J139" s="94"/>
      <c r="K139" s="94"/>
    </row>
    <row r="140" spans="2:11">
      <c r="B140" s="94"/>
      <c r="C140" s="94"/>
      <c r="D140" s="113"/>
      <c r="E140" s="113"/>
      <c r="F140" s="113"/>
      <c r="G140" s="113"/>
      <c r="H140" s="113"/>
      <c r="I140" s="94"/>
      <c r="J140" s="94"/>
      <c r="K140" s="94"/>
    </row>
    <row r="141" spans="2:11">
      <c r="B141" s="94"/>
      <c r="C141" s="94"/>
      <c r="D141" s="113"/>
      <c r="E141" s="113"/>
      <c r="F141" s="113"/>
      <c r="G141" s="113"/>
      <c r="H141" s="113"/>
      <c r="I141" s="94"/>
      <c r="J141" s="94"/>
      <c r="K141" s="94"/>
    </row>
    <row r="142" spans="2:11">
      <c r="B142" s="94"/>
      <c r="C142" s="94"/>
      <c r="D142" s="113"/>
      <c r="E142" s="113"/>
      <c r="F142" s="113"/>
      <c r="G142" s="113"/>
      <c r="H142" s="113"/>
      <c r="I142" s="94"/>
      <c r="J142" s="94"/>
      <c r="K142" s="94"/>
    </row>
    <row r="143" spans="2:11">
      <c r="B143" s="94"/>
      <c r="C143" s="94"/>
      <c r="D143" s="113"/>
      <c r="E143" s="113"/>
      <c r="F143" s="113"/>
      <c r="G143" s="113"/>
      <c r="H143" s="113"/>
      <c r="I143" s="94"/>
      <c r="J143" s="94"/>
      <c r="K143" s="94"/>
    </row>
    <row r="144" spans="2:11">
      <c r="B144" s="94"/>
      <c r="C144" s="94"/>
      <c r="D144" s="113"/>
      <c r="E144" s="113"/>
      <c r="F144" s="113"/>
      <c r="G144" s="113"/>
      <c r="H144" s="113"/>
      <c r="I144" s="94"/>
      <c r="J144" s="94"/>
      <c r="K144" s="94"/>
    </row>
    <row r="145" spans="2:11">
      <c r="B145" s="94"/>
      <c r="C145" s="94"/>
      <c r="D145" s="113"/>
      <c r="E145" s="113"/>
      <c r="F145" s="113"/>
      <c r="G145" s="113"/>
      <c r="H145" s="113"/>
      <c r="I145" s="94"/>
      <c r="J145" s="94"/>
      <c r="K145" s="94"/>
    </row>
    <row r="146" spans="2:11">
      <c r="B146" s="94"/>
      <c r="C146" s="94"/>
      <c r="D146" s="113"/>
      <c r="E146" s="113"/>
      <c r="F146" s="113"/>
      <c r="G146" s="113"/>
      <c r="H146" s="113"/>
      <c r="I146" s="94"/>
      <c r="J146" s="94"/>
      <c r="K146" s="94"/>
    </row>
    <row r="147" spans="2:11">
      <c r="B147" s="94"/>
      <c r="C147" s="94"/>
      <c r="D147" s="113"/>
      <c r="E147" s="113"/>
      <c r="F147" s="113"/>
      <c r="G147" s="113"/>
      <c r="H147" s="113"/>
      <c r="I147" s="94"/>
      <c r="J147" s="94"/>
      <c r="K147" s="94"/>
    </row>
    <row r="148" spans="2:11">
      <c r="B148" s="94"/>
      <c r="C148" s="94"/>
      <c r="D148" s="113"/>
      <c r="E148" s="113"/>
      <c r="F148" s="113"/>
      <c r="G148" s="113"/>
      <c r="H148" s="113"/>
      <c r="I148" s="94"/>
      <c r="J148" s="94"/>
      <c r="K148" s="94"/>
    </row>
    <row r="149" spans="2:11">
      <c r="B149" s="94"/>
      <c r="C149" s="94"/>
      <c r="D149" s="113"/>
      <c r="E149" s="113"/>
      <c r="F149" s="113"/>
      <c r="G149" s="113"/>
      <c r="H149" s="113"/>
      <c r="I149" s="94"/>
      <c r="J149" s="94"/>
      <c r="K149" s="94"/>
    </row>
    <row r="150" spans="2:11">
      <c r="B150" s="94"/>
      <c r="C150" s="94"/>
      <c r="D150" s="113"/>
      <c r="E150" s="113"/>
      <c r="F150" s="113"/>
      <c r="G150" s="113"/>
      <c r="H150" s="113"/>
      <c r="I150" s="94"/>
      <c r="J150" s="94"/>
      <c r="K150" s="94"/>
    </row>
    <row r="151" spans="2:11">
      <c r="B151" s="94"/>
      <c r="C151" s="94"/>
      <c r="D151" s="113"/>
      <c r="E151" s="113"/>
      <c r="F151" s="113"/>
      <c r="G151" s="113"/>
      <c r="H151" s="113"/>
      <c r="I151" s="94"/>
      <c r="J151" s="94"/>
      <c r="K151" s="94"/>
    </row>
    <row r="152" spans="2:11">
      <c r="B152" s="94"/>
      <c r="C152" s="94"/>
      <c r="D152" s="113"/>
      <c r="E152" s="113"/>
      <c r="F152" s="113"/>
      <c r="G152" s="113"/>
      <c r="H152" s="113"/>
      <c r="I152" s="94"/>
      <c r="J152" s="94"/>
      <c r="K152" s="94"/>
    </row>
    <row r="153" spans="2:11">
      <c r="B153" s="94"/>
      <c r="C153" s="94"/>
      <c r="D153" s="113"/>
      <c r="E153" s="113"/>
      <c r="F153" s="113"/>
      <c r="G153" s="113"/>
      <c r="H153" s="113"/>
      <c r="I153" s="94"/>
      <c r="J153" s="94"/>
      <c r="K153" s="94"/>
    </row>
    <row r="154" spans="2:11">
      <c r="B154" s="94"/>
      <c r="C154" s="94"/>
      <c r="D154" s="113"/>
      <c r="E154" s="113"/>
      <c r="F154" s="113"/>
      <c r="G154" s="113"/>
      <c r="H154" s="113"/>
      <c r="I154" s="94"/>
      <c r="J154" s="94"/>
      <c r="K154" s="94"/>
    </row>
    <row r="155" spans="2:11">
      <c r="B155" s="94"/>
      <c r="C155" s="94"/>
      <c r="D155" s="113"/>
      <c r="E155" s="113"/>
      <c r="F155" s="113"/>
      <c r="G155" s="113"/>
      <c r="H155" s="113"/>
      <c r="I155" s="94"/>
      <c r="J155" s="94"/>
      <c r="K155" s="94"/>
    </row>
    <row r="156" spans="2:11">
      <c r="B156" s="94"/>
      <c r="C156" s="94"/>
      <c r="D156" s="113"/>
      <c r="E156" s="113"/>
      <c r="F156" s="113"/>
      <c r="G156" s="113"/>
      <c r="H156" s="113"/>
      <c r="I156" s="94"/>
      <c r="J156" s="94"/>
      <c r="K156" s="94"/>
    </row>
    <row r="157" spans="2:11">
      <c r="B157" s="94"/>
      <c r="C157" s="94"/>
      <c r="D157" s="113"/>
      <c r="E157" s="113"/>
      <c r="F157" s="113"/>
      <c r="G157" s="113"/>
      <c r="H157" s="113"/>
      <c r="I157" s="94"/>
      <c r="J157" s="94"/>
      <c r="K157" s="94"/>
    </row>
    <row r="158" spans="2:11">
      <c r="B158" s="94"/>
      <c r="C158" s="94"/>
      <c r="D158" s="113"/>
      <c r="E158" s="113"/>
      <c r="F158" s="113"/>
      <c r="G158" s="113"/>
      <c r="H158" s="113"/>
      <c r="I158" s="94"/>
      <c r="J158" s="94"/>
      <c r="K158" s="94"/>
    </row>
    <row r="159" spans="2:11">
      <c r="B159" s="94"/>
      <c r="C159" s="94"/>
      <c r="D159" s="113"/>
      <c r="E159" s="113"/>
      <c r="F159" s="113"/>
      <c r="G159" s="113"/>
      <c r="H159" s="113"/>
      <c r="I159" s="94"/>
      <c r="J159" s="94"/>
      <c r="K159" s="94"/>
    </row>
    <row r="160" spans="2:11">
      <c r="B160" s="94"/>
      <c r="C160" s="94"/>
      <c r="D160" s="113"/>
      <c r="E160" s="113"/>
      <c r="F160" s="113"/>
      <c r="G160" s="113"/>
      <c r="H160" s="113"/>
      <c r="I160" s="94"/>
      <c r="J160" s="94"/>
      <c r="K160" s="94"/>
    </row>
    <row r="161" spans="2:11">
      <c r="B161" s="94"/>
      <c r="C161" s="94"/>
      <c r="D161" s="113"/>
      <c r="E161" s="113"/>
      <c r="F161" s="113"/>
      <c r="G161" s="113"/>
      <c r="H161" s="113"/>
      <c r="I161" s="94"/>
      <c r="J161" s="94"/>
      <c r="K161" s="94"/>
    </row>
    <row r="162" spans="2:11">
      <c r="B162" s="94"/>
      <c r="C162" s="94"/>
      <c r="D162" s="113"/>
      <c r="E162" s="113"/>
      <c r="F162" s="113"/>
      <c r="G162" s="113"/>
      <c r="H162" s="113"/>
      <c r="I162" s="94"/>
      <c r="J162" s="94"/>
      <c r="K162" s="94"/>
    </row>
    <row r="163" spans="2:11">
      <c r="B163" s="94"/>
      <c r="C163" s="94"/>
      <c r="D163" s="113"/>
      <c r="E163" s="113"/>
      <c r="F163" s="113"/>
      <c r="G163" s="113"/>
      <c r="H163" s="113"/>
      <c r="I163" s="94"/>
      <c r="J163" s="94"/>
      <c r="K163" s="94"/>
    </row>
    <row r="164" spans="2:11">
      <c r="B164" s="94"/>
      <c r="C164" s="94"/>
      <c r="D164" s="113"/>
      <c r="E164" s="113"/>
      <c r="F164" s="113"/>
      <c r="G164" s="113"/>
      <c r="H164" s="113"/>
      <c r="I164" s="94"/>
      <c r="J164" s="94"/>
      <c r="K164" s="94"/>
    </row>
    <row r="165" spans="2:11">
      <c r="B165" s="94"/>
      <c r="C165" s="94"/>
      <c r="D165" s="113"/>
      <c r="E165" s="113"/>
      <c r="F165" s="113"/>
      <c r="G165" s="113"/>
      <c r="H165" s="113"/>
      <c r="I165" s="94"/>
      <c r="J165" s="94"/>
      <c r="K165" s="94"/>
    </row>
    <row r="166" spans="2:11">
      <c r="B166" s="94"/>
      <c r="C166" s="94"/>
      <c r="D166" s="113"/>
      <c r="E166" s="113"/>
      <c r="F166" s="113"/>
      <c r="G166" s="113"/>
      <c r="H166" s="113"/>
      <c r="I166" s="94"/>
      <c r="J166" s="94"/>
      <c r="K166" s="94"/>
    </row>
    <row r="167" spans="2:11">
      <c r="B167" s="94"/>
      <c r="C167" s="94"/>
      <c r="D167" s="113"/>
      <c r="E167" s="113"/>
      <c r="F167" s="113"/>
      <c r="G167" s="113"/>
      <c r="H167" s="113"/>
      <c r="I167" s="94"/>
      <c r="J167" s="94"/>
      <c r="K167" s="94"/>
    </row>
    <row r="168" spans="2:11">
      <c r="B168" s="94"/>
      <c r="C168" s="94"/>
      <c r="D168" s="113"/>
      <c r="E168" s="113"/>
      <c r="F168" s="113"/>
      <c r="G168" s="113"/>
      <c r="H168" s="113"/>
      <c r="I168" s="94"/>
      <c r="J168" s="94"/>
      <c r="K168" s="94"/>
    </row>
    <row r="169" spans="2:11">
      <c r="B169" s="94"/>
      <c r="C169" s="94"/>
      <c r="D169" s="113"/>
      <c r="E169" s="113"/>
      <c r="F169" s="113"/>
      <c r="G169" s="113"/>
      <c r="H169" s="113"/>
      <c r="I169" s="94"/>
      <c r="J169" s="94"/>
      <c r="K169" s="94"/>
    </row>
    <row r="170" spans="2:11">
      <c r="B170" s="94"/>
      <c r="C170" s="94"/>
      <c r="D170" s="113"/>
      <c r="E170" s="113"/>
      <c r="F170" s="113"/>
      <c r="G170" s="113"/>
      <c r="H170" s="113"/>
      <c r="I170" s="94"/>
      <c r="J170" s="94"/>
      <c r="K170" s="94"/>
    </row>
    <row r="171" spans="2:11">
      <c r="B171" s="94"/>
      <c r="C171" s="94"/>
      <c r="D171" s="113"/>
      <c r="E171" s="113"/>
      <c r="F171" s="113"/>
      <c r="G171" s="113"/>
      <c r="H171" s="113"/>
      <c r="I171" s="94"/>
      <c r="J171" s="94"/>
      <c r="K171" s="94"/>
    </row>
    <row r="172" spans="2:11">
      <c r="B172" s="94"/>
      <c r="C172" s="94"/>
      <c r="D172" s="113"/>
      <c r="E172" s="113"/>
      <c r="F172" s="113"/>
      <c r="G172" s="113"/>
      <c r="H172" s="113"/>
      <c r="I172" s="94"/>
      <c r="J172" s="94"/>
      <c r="K172" s="94"/>
    </row>
    <row r="173" spans="2:11">
      <c r="B173" s="94"/>
      <c r="C173" s="94"/>
      <c r="D173" s="113"/>
      <c r="E173" s="113"/>
      <c r="F173" s="113"/>
      <c r="G173" s="113"/>
      <c r="H173" s="113"/>
      <c r="I173" s="94"/>
      <c r="J173" s="94"/>
      <c r="K173" s="94"/>
    </row>
    <row r="174" spans="2:11">
      <c r="B174" s="94"/>
      <c r="C174" s="94"/>
      <c r="D174" s="113"/>
      <c r="E174" s="113"/>
      <c r="F174" s="113"/>
      <c r="G174" s="113"/>
      <c r="H174" s="113"/>
      <c r="I174" s="94"/>
      <c r="J174" s="94"/>
      <c r="K174" s="94"/>
    </row>
    <row r="175" spans="2:11">
      <c r="B175" s="94"/>
      <c r="C175" s="94"/>
      <c r="D175" s="113"/>
      <c r="E175" s="113"/>
      <c r="F175" s="113"/>
      <c r="G175" s="113"/>
      <c r="H175" s="113"/>
      <c r="I175" s="94"/>
      <c r="J175" s="94"/>
      <c r="K175" s="94"/>
    </row>
    <row r="176" spans="2:11">
      <c r="B176" s="94"/>
      <c r="C176" s="94"/>
      <c r="D176" s="113"/>
      <c r="E176" s="113"/>
      <c r="F176" s="113"/>
      <c r="G176" s="113"/>
      <c r="H176" s="113"/>
      <c r="I176" s="94"/>
      <c r="J176" s="94"/>
      <c r="K176" s="94"/>
    </row>
    <row r="177" spans="2:11">
      <c r="B177" s="94"/>
      <c r="C177" s="94"/>
      <c r="D177" s="113"/>
      <c r="E177" s="113"/>
      <c r="F177" s="113"/>
      <c r="G177" s="113"/>
      <c r="H177" s="113"/>
      <c r="I177" s="94"/>
      <c r="J177" s="94"/>
      <c r="K177" s="94"/>
    </row>
    <row r="178" spans="2:11">
      <c r="B178" s="94"/>
      <c r="C178" s="94"/>
      <c r="D178" s="113"/>
      <c r="E178" s="113"/>
      <c r="F178" s="113"/>
      <c r="G178" s="113"/>
      <c r="H178" s="113"/>
      <c r="I178" s="94"/>
      <c r="J178" s="94"/>
      <c r="K178" s="94"/>
    </row>
    <row r="179" spans="2:11">
      <c r="B179" s="94"/>
      <c r="C179" s="94"/>
      <c r="D179" s="113"/>
      <c r="E179" s="113"/>
      <c r="F179" s="113"/>
      <c r="G179" s="113"/>
      <c r="H179" s="113"/>
      <c r="I179" s="94"/>
      <c r="J179" s="94"/>
      <c r="K179" s="94"/>
    </row>
    <row r="180" spans="2:11">
      <c r="B180" s="94"/>
      <c r="C180" s="94"/>
      <c r="D180" s="113"/>
      <c r="E180" s="113"/>
      <c r="F180" s="113"/>
      <c r="G180" s="113"/>
      <c r="H180" s="113"/>
      <c r="I180" s="94"/>
      <c r="J180" s="94"/>
      <c r="K180" s="94"/>
    </row>
    <row r="181" spans="2:11">
      <c r="B181" s="94"/>
      <c r="C181" s="94"/>
      <c r="D181" s="113"/>
      <c r="E181" s="113"/>
      <c r="F181" s="113"/>
      <c r="G181" s="113"/>
      <c r="H181" s="113"/>
      <c r="I181" s="94"/>
      <c r="J181" s="94"/>
      <c r="K181" s="94"/>
    </row>
    <row r="182" spans="2:11">
      <c r="B182" s="94"/>
      <c r="C182" s="94"/>
      <c r="D182" s="113"/>
      <c r="E182" s="113"/>
      <c r="F182" s="113"/>
      <c r="G182" s="113"/>
      <c r="H182" s="113"/>
      <c r="I182" s="94"/>
      <c r="J182" s="94"/>
      <c r="K182" s="94"/>
    </row>
    <row r="183" spans="2:11">
      <c r="B183" s="94"/>
      <c r="C183" s="94"/>
      <c r="D183" s="113"/>
      <c r="E183" s="113"/>
      <c r="F183" s="113"/>
      <c r="G183" s="113"/>
      <c r="H183" s="113"/>
      <c r="I183" s="94"/>
      <c r="J183" s="94"/>
      <c r="K183" s="94"/>
    </row>
    <row r="184" spans="2:11">
      <c r="B184" s="94"/>
      <c r="C184" s="94"/>
      <c r="D184" s="113"/>
      <c r="E184" s="113"/>
      <c r="F184" s="113"/>
      <c r="G184" s="113"/>
      <c r="H184" s="113"/>
      <c r="I184" s="94"/>
      <c r="J184" s="94"/>
      <c r="K184" s="94"/>
    </row>
    <row r="185" spans="2:11">
      <c r="B185" s="94"/>
      <c r="C185" s="94"/>
      <c r="D185" s="113"/>
      <c r="E185" s="113"/>
      <c r="F185" s="113"/>
      <c r="G185" s="113"/>
      <c r="H185" s="113"/>
      <c r="I185" s="94"/>
      <c r="J185" s="94"/>
      <c r="K185" s="94"/>
    </row>
    <row r="186" spans="2:11">
      <c r="B186" s="94"/>
      <c r="C186" s="94"/>
      <c r="D186" s="113"/>
      <c r="E186" s="113"/>
      <c r="F186" s="113"/>
      <c r="G186" s="113"/>
      <c r="H186" s="113"/>
      <c r="I186" s="94"/>
      <c r="J186" s="94"/>
      <c r="K186" s="94"/>
    </row>
    <row r="187" spans="2:11">
      <c r="B187" s="94"/>
      <c r="C187" s="94"/>
      <c r="D187" s="113"/>
      <c r="E187" s="113"/>
      <c r="F187" s="113"/>
      <c r="G187" s="113"/>
      <c r="H187" s="113"/>
      <c r="I187" s="94"/>
      <c r="J187" s="94"/>
      <c r="K187" s="94"/>
    </row>
    <row r="188" spans="2:11">
      <c r="B188" s="94"/>
      <c r="C188" s="94"/>
      <c r="D188" s="113"/>
      <c r="E188" s="113"/>
      <c r="F188" s="113"/>
      <c r="G188" s="113"/>
      <c r="H188" s="113"/>
      <c r="I188" s="94"/>
      <c r="J188" s="94"/>
      <c r="K188" s="94"/>
    </row>
    <row r="189" spans="2:11">
      <c r="B189" s="94"/>
      <c r="C189" s="94"/>
      <c r="D189" s="113"/>
      <c r="E189" s="113"/>
      <c r="F189" s="113"/>
      <c r="G189" s="113"/>
      <c r="H189" s="113"/>
      <c r="I189" s="94"/>
      <c r="J189" s="94"/>
      <c r="K189" s="94"/>
    </row>
    <row r="190" spans="2:11">
      <c r="B190" s="94"/>
      <c r="C190" s="94"/>
      <c r="D190" s="113"/>
      <c r="E190" s="113"/>
      <c r="F190" s="113"/>
      <c r="G190" s="113"/>
      <c r="H190" s="113"/>
      <c r="I190" s="94"/>
      <c r="J190" s="94"/>
      <c r="K190" s="94"/>
    </row>
    <row r="191" spans="2:11">
      <c r="B191" s="94"/>
      <c r="C191" s="94"/>
      <c r="D191" s="113"/>
      <c r="E191" s="113"/>
      <c r="F191" s="113"/>
      <c r="G191" s="113"/>
      <c r="H191" s="113"/>
      <c r="I191" s="94"/>
      <c r="J191" s="94"/>
      <c r="K191" s="94"/>
    </row>
    <row r="192" spans="2:11">
      <c r="B192" s="94"/>
      <c r="C192" s="94"/>
      <c r="D192" s="113"/>
      <c r="E192" s="113"/>
      <c r="F192" s="113"/>
      <c r="G192" s="113"/>
      <c r="H192" s="113"/>
      <c r="I192" s="94"/>
      <c r="J192" s="94"/>
      <c r="K192" s="94"/>
    </row>
    <row r="193" spans="2:11">
      <c r="B193" s="94"/>
      <c r="C193" s="94"/>
      <c r="D193" s="113"/>
      <c r="E193" s="113"/>
      <c r="F193" s="113"/>
      <c r="G193" s="113"/>
      <c r="H193" s="113"/>
      <c r="I193" s="94"/>
      <c r="J193" s="94"/>
      <c r="K193" s="94"/>
    </row>
    <row r="194" spans="2:11">
      <c r="B194" s="94"/>
      <c r="C194" s="94"/>
      <c r="D194" s="113"/>
      <c r="E194" s="113"/>
      <c r="F194" s="113"/>
      <c r="G194" s="113"/>
      <c r="H194" s="113"/>
      <c r="I194" s="94"/>
      <c r="J194" s="94"/>
      <c r="K194" s="94"/>
    </row>
    <row r="195" spans="2:11">
      <c r="B195" s="94"/>
      <c r="C195" s="94"/>
      <c r="D195" s="113"/>
      <c r="E195" s="113"/>
      <c r="F195" s="113"/>
      <c r="G195" s="113"/>
      <c r="H195" s="113"/>
      <c r="I195" s="94"/>
      <c r="J195" s="94"/>
      <c r="K195" s="94"/>
    </row>
    <row r="196" spans="2:11">
      <c r="B196" s="94"/>
      <c r="C196" s="94"/>
      <c r="D196" s="113"/>
      <c r="E196" s="113"/>
      <c r="F196" s="113"/>
      <c r="G196" s="113"/>
      <c r="H196" s="113"/>
      <c r="I196" s="94"/>
      <c r="J196" s="94"/>
      <c r="K196" s="94"/>
    </row>
    <row r="197" spans="2:11">
      <c r="B197" s="94"/>
      <c r="C197" s="94"/>
      <c r="D197" s="113"/>
      <c r="E197" s="113"/>
      <c r="F197" s="113"/>
      <c r="G197" s="113"/>
      <c r="H197" s="113"/>
      <c r="I197" s="94"/>
      <c r="J197" s="94"/>
      <c r="K197" s="94"/>
    </row>
    <row r="198" spans="2:11">
      <c r="B198" s="94"/>
      <c r="C198" s="94"/>
      <c r="D198" s="113"/>
      <c r="E198" s="113"/>
      <c r="F198" s="113"/>
      <c r="G198" s="113"/>
      <c r="H198" s="113"/>
      <c r="I198" s="94"/>
      <c r="J198" s="94"/>
      <c r="K198" s="94"/>
    </row>
    <row r="199" spans="2:11">
      <c r="B199" s="94"/>
      <c r="C199" s="94"/>
      <c r="D199" s="113"/>
      <c r="E199" s="113"/>
      <c r="F199" s="113"/>
      <c r="G199" s="113"/>
      <c r="H199" s="113"/>
      <c r="I199" s="94"/>
      <c r="J199" s="94"/>
      <c r="K199" s="94"/>
    </row>
    <row r="200" spans="2:11">
      <c r="B200" s="94"/>
      <c r="C200" s="94"/>
      <c r="D200" s="113"/>
      <c r="E200" s="113"/>
      <c r="F200" s="113"/>
      <c r="G200" s="113"/>
      <c r="H200" s="113"/>
      <c r="I200" s="94"/>
      <c r="J200" s="94"/>
      <c r="K200" s="94"/>
    </row>
    <row r="201" spans="2:11">
      <c r="B201" s="94"/>
      <c r="C201" s="94"/>
      <c r="D201" s="113"/>
      <c r="E201" s="113"/>
      <c r="F201" s="113"/>
      <c r="G201" s="113"/>
      <c r="H201" s="113"/>
      <c r="I201" s="94"/>
      <c r="J201" s="94"/>
      <c r="K201" s="94"/>
    </row>
    <row r="202" spans="2:11">
      <c r="B202" s="94"/>
      <c r="C202" s="94"/>
      <c r="D202" s="113"/>
      <c r="E202" s="113"/>
      <c r="F202" s="113"/>
      <c r="G202" s="113"/>
      <c r="H202" s="113"/>
      <c r="I202" s="94"/>
      <c r="J202" s="94"/>
      <c r="K202" s="94"/>
    </row>
    <row r="203" spans="2:11">
      <c r="B203" s="94"/>
      <c r="C203" s="94"/>
      <c r="D203" s="113"/>
      <c r="E203" s="113"/>
      <c r="F203" s="113"/>
      <c r="G203" s="113"/>
      <c r="H203" s="113"/>
      <c r="I203" s="94"/>
      <c r="J203" s="94"/>
      <c r="K203" s="94"/>
    </row>
    <row r="204" spans="2:11">
      <c r="B204" s="94"/>
      <c r="C204" s="94"/>
      <c r="D204" s="113"/>
      <c r="E204" s="113"/>
      <c r="F204" s="113"/>
      <c r="G204" s="113"/>
      <c r="H204" s="113"/>
      <c r="I204" s="94"/>
      <c r="J204" s="94"/>
      <c r="K204" s="94"/>
    </row>
    <row r="205" spans="2:11">
      <c r="B205" s="94"/>
      <c r="C205" s="94"/>
      <c r="D205" s="113"/>
      <c r="E205" s="113"/>
      <c r="F205" s="113"/>
      <c r="G205" s="113"/>
      <c r="H205" s="113"/>
      <c r="I205" s="94"/>
      <c r="J205" s="94"/>
      <c r="K205" s="94"/>
    </row>
    <row r="206" spans="2:11">
      <c r="B206" s="94"/>
      <c r="C206" s="94"/>
      <c r="D206" s="113"/>
      <c r="E206" s="113"/>
      <c r="F206" s="113"/>
      <c r="G206" s="113"/>
      <c r="H206" s="113"/>
      <c r="I206" s="94"/>
      <c r="J206" s="94"/>
      <c r="K206" s="94"/>
    </row>
    <row r="207" spans="2:11">
      <c r="B207" s="94"/>
      <c r="C207" s="94"/>
      <c r="D207" s="113"/>
      <c r="E207" s="113"/>
      <c r="F207" s="113"/>
      <c r="G207" s="113"/>
      <c r="H207" s="113"/>
      <c r="I207" s="94"/>
      <c r="J207" s="94"/>
      <c r="K207" s="94"/>
    </row>
    <row r="208" spans="2:11">
      <c r="B208" s="94"/>
      <c r="C208" s="94"/>
      <c r="D208" s="113"/>
      <c r="E208" s="113"/>
      <c r="F208" s="113"/>
      <c r="G208" s="113"/>
      <c r="H208" s="113"/>
      <c r="I208" s="94"/>
      <c r="J208" s="94"/>
      <c r="K208" s="94"/>
    </row>
    <row r="209" spans="2:11">
      <c r="B209" s="94"/>
      <c r="C209" s="94"/>
      <c r="D209" s="113"/>
      <c r="E209" s="113"/>
      <c r="F209" s="113"/>
      <c r="G209" s="113"/>
      <c r="H209" s="113"/>
      <c r="I209" s="94"/>
      <c r="J209" s="94"/>
      <c r="K209" s="94"/>
    </row>
    <row r="210" spans="2:11">
      <c r="B210" s="94"/>
      <c r="C210" s="94"/>
      <c r="D210" s="113"/>
      <c r="E210" s="113"/>
      <c r="F210" s="113"/>
      <c r="G210" s="113"/>
      <c r="H210" s="113"/>
      <c r="I210" s="94"/>
      <c r="J210" s="94"/>
      <c r="K210" s="94"/>
    </row>
    <row r="211" spans="2:11">
      <c r="B211" s="94"/>
      <c r="C211" s="94"/>
      <c r="D211" s="113"/>
      <c r="E211" s="113"/>
      <c r="F211" s="113"/>
      <c r="G211" s="113"/>
      <c r="H211" s="113"/>
      <c r="I211" s="94"/>
      <c r="J211" s="94"/>
      <c r="K211" s="94"/>
    </row>
    <row r="212" spans="2:11">
      <c r="B212" s="94"/>
      <c r="C212" s="94"/>
      <c r="D212" s="113"/>
      <c r="E212" s="113"/>
      <c r="F212" s="113"/>
      <c r="G212" s="113"/>
      <c r="H212" s="113"/>
      <c r="I212" s="94"/>
      <c r="J212" s="94"/>
      <c r="K212" s="94"/>
    </row>
    <row r="213" spans="2:11">
      <c r="B213" s="94"/>
      <c r="C213" s="94"/>
      <c r="D213" s="113"/>
      <c r="E213" s="113"/>
      <c r="F213" s="113"/>
      <c r="G213" s="113"/>
      <c r="H213" s="113"/>
      <c r="I213" s="94"/>
      <c r="J213" s="94"/>
      <c r="K213" s="94"/>
    </row>
    <row r="214" spans="2:11">
      <c r="B214" s="94"/>
      <c r="C214" s="94"/>
      <c r="D214" s="113"/>
      <c r="E214" s="113"/>
      <c r="F214" s="113"/>
      <c r="G214" s="113"/>
      <c r="H214" s="113"/>
      <c r="I214" s="94"/>
      <c r="J214" s="94"/>
      <c r="K214" s="94"/>
    </row>
    <row r="215" spans="2:11">
      <c r="B215" s="94"/>
      <c r="C215" s="94"/>
      <c r="D215" s="113"/>
      <c r="E215" s="113"/>
      <c r="F215" s="113"/>
      <c r="G215" s="113"/>
      <c r="H215" s="113"/>
      <c r="I215" s="94"/>
      <c r="J215" s="94"/>
      <c r="K215" s="94"/>
    </row>
    <row r="216" spans="2:11">
      <c r="B216" s="94"/>
      <c r="C216" s="94"/>
      <c r="D216" s="113"/>
      <c r="E216" s="113"/>
      <c r="F216" s="113"/>
      <c r="G216" s="113"/>
      <c r="H216" s="113"/>
      <c r="I216" s="94"/>
      <c r="J216" s="94"/>
      <c r="K216" s="94"/>
    </row>
    <row r="217" spans="2:11">
      <c r="B217" s="94"/>
      <c r="C217" s="94"/>
      <c r="D217" s="113"/>
      <c r="E217" s="113"/>
      <c r="F217" s="113"/>
      <c r="G217" s="113"/>
      <c r="H217" s="113"/>
      <c r="I217" s="94"/>
      <c r="J217" s="94"/>
      <c r="K217" s="94"/>
    </row>
    <row r="218" spans="2:11">
      <c r="B218" s="94"/>
      <c r="C218" s="94"/>
      <c r="D218" s="113"/>
      <c r="E218" s="113"/>
      <c r="F218" s="113"/>
      <c r="G218" s="113"/>
      <c r="H218" s="113"/>
      <c r="I218" s="94"/>
      <c r="J218" s="94"/>
      <c r="K218" s="94"/>
    </row>
    <row r="219" spans="2:11">
      <c r="B219" s="94"/>
      <c r="C219" s="94"/>
      <c r="D219" s="113"/>
      <c r="E219" s="113"/>
      <c r="F219" s="113"/>
      <c r="G219" s="113"/>
      <c r="H219" s="113"/>
      <c r="I219" s="94"/>
      <c r="J219" s="94"/>
      <c r="K219" s="94"/>
    </row>
    <row r="220" spans="2:11">
      <c r="B220" s="94"/>
      <c r="C220" s="94"/>
      <c r="D220" s="113"/>
      <c r="E220" s="113"/>
      <c r="F220" s="113"/>
      <c r="G220" s="113"/>
      <c r="H220" s="113"/>
      <c r="I220" s="94"/>
      <c r="J220" s="94"/>
      <c r="K220" s="94"/>
    </row>
    <row r="221" spans="2:11">
      <c r="B221" s="94"/>
      <c r="C221" s="94"/>
      <c r="D221" s="113"/>
      <c r="E221" s="113"/>
      <c r="F221" s="113"/>
      <c r="G221" s="113"/>
      <c r="H221" s="113"/>
      <c r="I221" s="94"/>
      <c r="J221" s="94"/>
      <c r="K221" s="94"/>
    </row>
    <row r="222" spans="2:11">
      <c r="B222" s="94"/>
      <c r="C222" s="94"/>
      <c r="D222" s="113"/>
      <c r="E222" s="113"/>
      <c r="F222" s="113"/>
      <c r="G222" s="113"/>
      <c r="H222" s="113"/>
      <c r="I222" s="94"/>
      <c r="J222" s="94"/>
      <c r="K222" s="94"/>
    </row>
    <row r="223" spans="2:11">
      <c r="B223" s="94"/>
      <c r="C223" s="94"/>
      <c r="D223" s="113"/>
      <c r="E223" s="113"/>
      <c r="F223" s="113"/>
      <c r="G223" s="113"/>
      <c r="H223" s="113"/>
      <c r="I223" s="94"/>
      <c r="J223" s="94"/>
      <c r="K223" s="94"/>
    </row>
    <row r="224" spans="2:11">
      <c r="B224" s="94"/>
      <c r="C224" s="94"/>
      <c r="D224" s="113"/>
      <c r="E224" s="113"/>
      <c r="F224" s="113"/>
      <c r="G224" s="113"/>
      <c r="H224" s="113"/>
      <c r="I224" s="94"/>
      <c r="J224" s="94"/>
      <c r="K224" s="94"/>
    </row>
    <row r="225" spans="2:11">
      <c r="B225" s="94"/>
      <c r="C225" s="94"/>
      <c r="D225" s="113"/>
      <c r="E225" s="113"/>
      <c r="F225" s="113"/>
      <c r="G225" s="113"/>
      <c r="H225" s="113"/>
      <c r="I225" s="94"/>
      <c r="J225" s="94"/>
      <c r="K225" s="94"/>
    </row>
    <row r="226" spans="2:11">
      <c r="B226" s="94"/>
      <c r="C226" s="94"/>
      <c r="D226" s="113"/>
      <c r="E226" s="113"/>
      <c r="F226" s="113"/>
      <c r="G226" s="113"/>
      <c r="H226" s="113"/>
      <c r="I226" s="94"/>
      <c r="J226" s="94"/>
      <c r="K226" s="94"/>
    </row>
    <row r="227" spans="2:11">
      <c r="B227" s="94"/>
      <c r="C227" s="94"/>
      <c r="D227" s="113"/>
      <c r="E227" s="113"/>
      <c r="F227" s="113"/>
      <c r="G227" s="113"/>
      <c r="H227" s="113"/>
      <c r="I227" s="94"/>
      <c r="J227" s="94"/>
      <c r="K227" s="94"/>
    </row>
    <row r="228" spans="2:11">
      <c r="B228" s="94"/>
      <c r="C228" s="94"/>
      <c r="D228" s="113"/>
      <c r="E228" s="113"/>
      <c r="F228" s="113"/>
      <c r="G228" s="113"/>
      <c r="H228" s="113"/>
      <c r="I228" s="94"/>
      <c r="J228" s="94"/>
      <c r="K228" s="94"/>
    </row>
    <row r="229" spans="2:11">
      <c r="B229" s="94"/>
      <c r="C229" s="94"/>
      <c r="D229" s="113"/>
      <c r="E229" s="113"/>
      <c r="F229" s="113"/>
      <c r="G229" s="113"/>
      <c r="H229" s="113"/>
      <c r="I229" s="94"/>
      <c r="J229" s="94"/>
      <c r="K229" s="94"/>
    </row>
    <row r="230" spans="2:11">
      <c r="B230" s="94"/>
      <c r="C230" s="94"/>
      <c r="D230" s="113"/>
      <c r="E230" s="113"/>
      <c r="F230" s="113"/>
      <c r="G230" s="113"/>
      <c r="H230" s="113"/>
      <c r="I230" s="94"/>
      <c r="J230" s="94"/>
      <c r="K230" s="94"/>
    </row>
    <row r="231" spans="2:11">
      <c r="B231" s="94"/>
      <c r="C231" s="94"/>
      <c r="D231" s="113"/>
      <c r="E231" s="113"/>
      <c r="F231" s="113"/>
      <c r="G231" s="113"/>
      <c r="H231" s="113"/>
      <c r="I231" s="94"/>
      <c r="J231" s="94"/>
      <c r="K231" s="94"/>
    </row>
    <row r="232" spans="2:11">
      <c r="B232" s="94"/>
      <c r="C232" s="94"/>
      <c r="D232" s="113"/>
      <c r="E232" s="113"/>
      <c r="F232" s="113"/>
      <c r="G232" s="113"/>
      <c r="H232" s="113"/>
      <c r="I232" s="94"/>
      <c r="J232" s="94"/>
      <c r="K232" s="94"/>
    </row>
    <row r="233" spans="2:11">
      <c r="B233" s="94"/>
      <c r="C233" s="94"/>
      <c r="D233" s="113"/>
      <c r="E233" s="113"/>
      <c r="F233" s="113"/>
      <c r="G233" s="113"/>
      <c r="H233" s="113"/>
      <c r="I233" s="94"/>
      <c r="J233" s="94"/>
      <c r="K233" s="94"/>
    </row>
    <row r="234" spans="2:11">
      <c r="B234" s="94"/>
      <c r="C234" s="94"/>
      <c r="D234" s="113"/>
      <c r="E234" s="113"/>
      <c r="F234" s="113"/>
      <c r="G234" s="113"/>
      <c r="H234" s="113"/>
      <c r="I234" s="94"/>
      <c r="J234" s="94"/>
      <c r="K234" s="94"/>
    </row>
    <row r="235" spans="2:11">
      <c r="B235" s="94"/>
      <c r="C235" s="94"/>
      <c r="D235" s="113"/>
      <c r="E235" s="113"/>
      <c r="F235" s="113"/>
      <c r="G235" s="113"/>
      <c r="H235" s="113"/>
      <c r="I235" s="94"/>
      <c r="J235" s="94"/>
      <c r="K235" s="94"/>
    </row>
    <row r="236" spans="2:11">
      <c r="B236" s="94"/>
      <c r="C236" s="94"/>
      <c r="D236" s="113"/>
      <c r="E236" s="113"/>
      <c r="F236" s="113"/>
      <c r="G236" s="113"/>
      <c r="H236" s="113"/>
      <c r="I236" s="94"/>
      <c r="J236" s="94"/>
      <c r="K236" s="94"/>
    </row>
    <row r="237" spans="2:11">
      <c r="B237" s="94"/>
      <c r="C237" s="94"/>
      <c r="D237" s="113"/>
      <c r="E237" s="113"/>
      <c r="F237" s="113"/>
      <c r="G237" s="113"/>
      <c r="H237" s="113"/>
      <c r="I237" s="94"/>
      <c r="J237" s="94"/>
      <c r="K237" s="94"/>
    </row>
    <row r="238" spans="2:11">
      <c r="B238" s="94"/>
      <c r="C238" s="94"/>
      <c r="D238" s="113"/>
      <c r="E238" s="113"/>
      <c r="F238" s="113"/>
      <c r="G238" s="113"/>
      <c r="H238" s="113"/>
      <c r="I238" s="94"/>
      <c r="J238" s="94"/>
      <c r="K238" s="94"/>
    </row>
    <row r="239" spans="2:11">
      <c r="B239" s="94"/>
      <c r="C239" s="94"/>
      <c r="D239" s="113"/>
      <c r="E239" s="113"/>
      <c r="F239" s="113"/>
      <c r="G239" s="113"/>
      <c r="H239" s="113"/>
      <c r="I239" s="94"/>
      <c r="J239" s="94"/>
      <c r="K239" s="94"/>
    </row>
    <row r="240" spans="2:11">
      <c r="B240" s="94"/>
      <c r="C240" s="94"/>
      <c r="D240" s="113"/>
      <c r="E240" s="113"/>
      <c r="F240" s="113"/>
      <c r="G240" s="113"/>
      <c r="H240" s="113"/>
      <c r="I240" s="94"/>
      <c r="J240" s="94"/>
      <c r="K240" s="94"/>
    </row>
    <row r="241" spans="2:11">
      <c r="B241" s="94"/>
      <c r="C241" s="94"/>
      <c r="D241" s="113"/>
      <c r="E241" s="113"/>
      <c r="F241" s="113"/>
      <c r="G241" s="113"/>
      <c r="H241" s="113"/>
      <c r="I241" s="94"/>
      <c r="J241" s="94"/>
      <c r="K241" s="94"/>
    </row>
    <row r="242" spans="2:11">
      <c r="B242" s="94"/>
      <c r="C242" s="94"/>
      <c r="D242" s="113"/>
      <c r="E242" s="113"/>
      <c r="F242" s="113"/>
      <c r="G242" s="113"/>
      <c r="H242" s="113"/>
      <c r="I242" s="94"/>
      <c r="J242" s="94"/>
      <c r="K242" s="94"/>
    </row>
    <row r="243" spans="2:11">
      <c r="B243" s="94"/>
      <c r="C243" s="94"/>
      <c r="D243" s="113"/>
      <c r="E243" s="113"/>
      <c r="F243" s="113"/>
      <c r="G243" s="113"/>
      <c r="H243" s="113"/>
      <c r="I243" s="94"/>
      <c r="J243" s="94"/>
      <c r="K243" s="94"/>
    </row>
    <row r="244" spans="2:11">
      <c r="B244" s="94"/>
      <c r="C244" s="94"/>
      <c r="D244" s="113"/>
      <c r="E244" s="113"/>
      <c r="F244" s="113"/>
      <c r="G244" s="113"/>
      <c r="H244" s="113"/>
      <c r="I244" s="94"/>
      <c r="J244" s="94"/>
      <c r="K244" s="94"/>
    </row>
    <row r="245" spans="2:11">
      <c r="B245" s="94"/>
      <c r="C245" s="94"/>
      <c r="D245" s="113"/>
      <c r="E245" s="113"/>
      <c r="F245" s="113"/>
      <c r="G245" s="113"/>
      <c r="H245" s="113"/>
      <c r="I245" s="94"/>
      <c r="J245" s="94"/>
      <c r="K245" s="94"/>
    </row>
    <row r="246" spans="2:11">
      <c r="B246" s="94"/>
      <c r="C246" s="94"/>
      <c r="D246" s="113"/>
      <c r="E246" s="113"/>
      <c r="F246" s="113"/>
      <c r="G246" s="113"/>
      <c r="H246" s="113"/>
      <c r="I246" s="94"/>
      <c r="J246" s="94"/>
      <c r="K246" s="94"/>
    </row>
    <row r="247" spans="2:11">
      <c r="B247" s="94"/>
      <c r="C247" s="94"/>
      <c r="D247" s="113"/>
      <c r="E247" s="113"/>
      <c r="F247" s="113"/>
      <c r="G247" s="113"/>
      <c r="H247" s="113"/>
      <c r="I247" s="94"/>
      <c r="J247" s="94"/>
      <c r="K247" s="94"/>
    </row>
    <row r="248" spans="2:11">
      <c r="B248" s="94"/>
      <c r="C248" s="94"/>
      <c r="D248" s="113"/>
      <c r="E248" s="113"/>
      <c r="F248" s="113"/>
      <c r="G248" s="113"/>
      <c r="H248" s="113"/>
      <c r="I248" s="94"/>
      <c r="J248" s="94"/>
      <c r="K248" s="94"/>
    </row>
    <row r="249" spans="2:11">
      <c r="B249" s="94"/>
      <c r="C249" s="94"/>
      <c r="D249" s="113"/>
      <c r="E249" s="113"/>
      <c r="F249" s="113"/>
      <c r="G249" s="113"/>
      <c r="H249" s="113"/>
      <c r="I249" s="94"/>
      <c r="J249" s="94"/>
      <c r="K249" s="94"/>
    </row>
    <row r="250" spans="2:11">
      <c r="B250" s="94"/>
      <c r="C250" s="94"/>
      <c r="D250" s="113"/>
      <c r="E250" s="113"/>
      <c r="F250" s="113"/>
      <c r="G250" s="113"/>
      <c r="H250" s="113"/>
      <c r="I250" s="94"/>
      <c r="J250" s="94"/>
      <c r="K250" s="94"/>
    </row>
    <row r="251" spans="2:11">
      <c r="B251" s="94"/>
      <c r="C251" s="94"/>
      <c r="D251" s="113"/>
      <c r="E251" s="113"/>
      <c r="F251" s="113"/>
      <c r="G251" s="113"/>
      <c r="H251" s="113"/>
      <c r="I251" s="94"/>
      <c r="J251" s="94"/>
      <c r="K251" s="94"/>
    </row>
    <row r="252" spans="2:11">
      <c r="B252" s="94"/>
      <c r="C252" s="94"/>
      <c r="D252" s="113"/>
      <c r="E252" s="113"/>
      <c r="F252" s="113"/>
      <c r="G252" s="113"/>
      <c r="H252" s="113"/>
      <c r="I252" s="94"/>
      <c r="J252" s="94"/>
      <c r="K252" s="94"/>
    </row>
    <row r="253" spans="2:11">
      <c r="B253" s="94"/>
      <c r="C253" s="94"/>
      <c r="D253" s="113"/>
      <c r="E253" s="113"/>
      <c r="F253" s="113"/>
      <c r="G253" s="113"/>
      <c r="H253" s="113"/>
      <c r="I253" s="94"/>
      <c r="J253" s="94"/>
      <c r="K253" s="94"/>
    </row>
    <row r="254" spans="2:11">
      <c r="B254" s="94"/>
      <c r="C254" s="94"/>
      <c r="D254" s="113"/>
      <c r="E254" s="113"/>
      <c r="F254" s="113"/>
      <c r="G254" s="113"/>
      <c r="H254" s="113"/>
      <c r="I254" s="94"/>
      <c r="J254" s="94"/>
      <c r="K254" s="94"/>
    </row>
    <row r="255" spans="2:11">
      <c r="B255" s="94"/>
      <c r="C255" s="94"/>
      <c r="D255" s="113"/>
      <c r="E255" s="113"/>
      <c r="F255" s="113"/>
      <c r="G255" s="113"/>
      <c r="H255" s="113"/>
      <c r="I255" s="94"/>
      <c r="J255" s="94"/>
      <c r="K255" s="94"/>
    </row>
    <row r="256" spans="2:11">
      <c r="B256" s="94"/>
      <c r="C256" s="94"/>
      <c r="D256" s="113"/>
      <c r="E256" s="113"/>
      <c r="F256" s="113"/>
      <c r="G256" s="113"/>
      <c r="H256" s="113"/>
      <c r="I256" s="94"/>
      <c r="J256" s="94"/>
      <c r="K256" s="94"/>
    </row>
    <row r="257" spans="2:11">
      <c r="B257" s="94"/>
      <c r="C257" s="94"/>
      <c r="D257" s="113"/>
      <c r="E257" s="113"/>
      <c r="F257" s="113"/>
      <c r="G257" s="113"/>
      <c r="H257" s="113"/>
      <c r="I257" s="94"/>
      <c r="J257" s="94"/>
      <c r="K257" s="94"/>
    </row>
    <row r="258" spans="2:11">
      <c r="B258" s="94"/>
      <c r="C258" s="94"/>
      <c r="D258" s="113"/>
      <c r="E258" s="113"/>
      <c r="F258" s="113"/>
      <c r="G258" s="113"/>
      <c r="H258" s="113"/>
      <c r="I258" s="94"/>
      <c r="J258" s="94"/>
      <c r="K258" s="94"/>
    </row>
    <row r="259" spans="2:11">
      <c r="B259" s="94"/>
      <c r="C259" s="94"/>
      <c r="D259" s="113"/>
      <c r="E259" s="113"/>
      <c r="F259" s="113"/>
      <c r="G259" s="113"/>
      <c r="H259" s="113"/>
      <c r="I259" s="94"/>
      <c r="J259" s="94"/>
      <c r="K259" s="94"/>
    </row>
    <row r="260" spans="2:11">
      <c r="B260" s="94"/>
      <c r="C260" s="94"/>
      <c r="D260" s="113"/>
      <c r="E260" s="113"/>
      <c r="F260" s="113"/>
      <c r="G260" s="113"/>
      <c r="H260" s="113"/>
      <c r="I260" s="94"/>
      <c r="J260" s="94"/>
      <c r="K260" s="94"/>
    </row>
    <row r="261" spans="2:11">
      <c r="B261" s="94"/>
      <c r="C261" s="94"/>
      <c r="D261" s="113"/>
      <c r="E261" s="113"/>
      <c r="F261" s="113"/>
      <c r="G261" s="113"/>
      <c r="H261" s="113"/>
      <c r="I261" s="94"/>
      <c r="J261" s="94"/>
      <c r="K261" s="94"/>
    </row>
    <row r="262" spans="2:11">
      <c r="B262" s="94"/>
      <c r="C262" s="94"/>
      <c r="D262" s="113"/>
      <c r="E262" s="113"/>
      <c r="F262" s="113"/>
      <c r="G262" s="113"/>
      <c r="H262" s="113"/>
      <c r="I262" s="94"/>
      <c r="J262" s="94"/>
      <c r="K262" s="94"/>
    </row>
    <row r="263" spans="2:11">
      <c r="B263" s="94"/>
      <c r="C263" s="94"/>
      <c r="D263" s="113"/>
      <c r="E263" s="113"/>
      <c r="F263" s="113"/>
      <c r="G263" s="113"/>
      <c r="H263" s="113"/>
      <c r="I263" s="94"/>
      <c r="J263" s="94"/>
      <c r="K263" s="94"/>
    </row>
    <row r="264" spans="2:11">
      <c r="B264" s="94"/>
      <c r="C264" s="94"/>
      <c r="D264" s="113"/>
      <c r="E264" s="113"/>
      <c r="F264" s="113"/>
      <c r="G264" s="113"/>
      <c r="H264" s="113"/>
      <c r="I264" s="94"/>
      <c r="J264" s="94"/>
      <c r="K264" s="94"/>
    </row>
    <row r="265" spans="2:11">
      <c r="B265" s="94"/>
      <c r="C265" s="94"/>
      <c r="D265" s="113"/>
      <c r="E265" s="113"/>
      <c r="F265" s="113"/>
      <c r="G265" s="113"/>
      <c r="H265" s="113"/>
      <c r="I265" s="94"/>
      <c r="J265" s="94"/>
      <c r="K265" s="94"/>
    </row>
    <row r="266" spans="2:11">
      <c r="B266" s="94"/>
      <c r="C266" s="94"/>
      <c r="D266" s="113"/>
      <c r="E266" s="113"/>
      <c r="F266" s="113"/>
      <c r="G266" s="113"/>
      <c r="H266" s="113"/>
      <c r="I266" s="94"/>
      <c r="J266" s="94"/>
      <c r="K266" s="94"/>
    </row>
    <row r="267" spans="2:11">
      <c r="B267" s="94"/>
      <c r="C267" s="94"/>
      <c r="D267" s="113"/>
      <c r="E267" s="113"/>
      <c r="F267" s="113"/>
      <c r="G267" s="113"/>
      <c r="H267" s="113"/>
      <c r="I267" s="94"/>
      <c r="J267" s="94"/>
      <c r="K267" s="94"/>
    </row>
    <row r="268" spans="2:11">
      <c r="B268" s="94"/>
      <c r="C268" s="94"/>
      <c r="D268" s="113"/>
      <c r="E268" s="113"/>
      <c r="F268" s="113"/>
      <c r="G268" s="113"/>
      <c r="H268" s="113"/>
      <c r="I268" s="94"/>
      <c r="J268" s="94"/>
      <c r="K268" s="94"/>
    </row>
    <row r="269" spans="2:11">
      <c r="B269" s="94"/>
      <c r="C269" s="94"/>
      <c r="D269" s="113"/>
      <c r="E269" s="113"/>
      <c r="F269" s="113"/>
      <c r="G269" s="113"/>
      <c r="H269" s="113"/>
      <c r="I269" s="94"/>
      <c r="J269" s="94"/>
      <c r="K269" s="94"/>
    </row>
    <row r="270" spans="2:11">
      <c r="B270" s="94"/>
      <c r="C270" s="94"/>
      <c r="D270" s="113"/>
      <c r="E270" s="113"/>
      <c r="F270" s="113"/>
      <c r="G270" s="113"/>
      <c r="H270" s="113"/>
      <c r="I270" s="94"/>
      <c r="J270" s="94"/>
      <c r="K270" s="94"/>
    </row>
    <row r="271" spans="2:11">
      <c r="B271" s="94"/>
      <c r="C271" s="94"/>
      <c r="D271" s="113"/>
      <c r="E271" s="113"/>
      <c r="F271" s="113"/>
      <c r="G271" s="113"/>
      <c r="H271" s="113"/>
      <c r="I271" s="94"/>
      <c r="J271" s="94"/>
      <c r="K271" s="94"/>
    </row>
    <row r="272" spans="2:11">
      <c r="B272" s="94"/>
      <c r="C272" s="94"/>
      <c r="D272" s="113"/>
      <c r="E272" s="113"/>
      <c r="F272" s="113"/>
      <c r="G272" s="113"/>
      <c r="H272" s="113"/>
      <c r="I272" s="94"/>
      <c r="J272" s="94"/>
      <c r="K272" s="94"/>
    </row>
    <row r="273" spans="2:11">
      <c r="B273" s="94"/>
      <c r="C273" s="94"/>
      <c r="D273" s="113"/>
      <c r="E273" s="113"/>
      <c r="F273" s="113"/>
      <c r="G273" s="113"/>
      <c r="H273" s="113"/>
      <c r="I273" s="94"/>
      <c r="J273" s="94"/>
      <c r="K273" s="94"/>
    </row>
    <row r="274" spans="2:11">
      <c r="B274" s="94"/>
      <c r="C274" s="94"/>
      <c r="D274" s="113"/>
      <c r="E274" s="113"/>
      <c r="F274" s="113"/>
      <c r="G274" s="113"/>
      <c r="H274" s="113"/>
      <c r="I274" s="94"/>
      <c r="J274" s="94"/>
      <c r="K274" s="94"/>
    </row>
    <row r="275" spans="2:11">
      <c r="B275" s="94"/>
      <c r="C275" s="94"/>
      <c r="D275" s="113"/>
      <c r="E275" s="113"/>
      <c r="F275" s="113"/>
      <c r="G275" s="113"/>
      <c r="H275" s="113"/>
      <c r="I275" s="94"/>
      <c r="J275" s="94"/>
      <c r="K275" s="94"/>
    </row>
    <row r="276" spans="2:11">
      <c r="B276" s="94"/>
      <c r="C276" s="94"/>
      <c r="D276" s="113"/>
      <c r="E276" s="113"/>
      <c r="F276" s="113"/>
      <c r="G276" s="113"/>
      <c r="H276" s="113"/>
      <c r="I276" s="94"/>
      <c r="J276" s="94"/>
      <c r="K276" s="94"/>
    </row>
    <row r="277" spans="2:11">
      <c r="B277" s="94"/>
      <c r="C277" s="94"/>
      <c r="D277" s="113"/>
      <c r="E277" s="113"/>
      <c r="F277" s="113"/>
      <c r="G277" s="113"/>
      <c r="H277" s="113"/>
      <c r="I277" s="94"/>
      <c r="J277" s="94"/>
      <c r="K277" s="94"/>
    </row>
    <row r="278" spans="2:11">
      <c r="B278" s="94"/>
      <c r="C278" s="94"/>
      <c r="D278" s="113"/>
      <c r="E278" s="113"/>
      <c r="F278" s="113"/>
      <c r="G278" s="113"/>
      <c r="H278" s="113"/>
      <c r="I278" s="94"/>
      <c r="J278" s="94"/>
      <c r="K278" s="94"/>
    </row>
    <row r="279" spans="2:11">
      <c r="B279" s="94"/>
      <c r="C279" s="94"/>
      <c r="D279" s="113"/>
      <c r="E279" s="113"/>
      <c r="F279" s="113"/>
      <c r="G279" s="113"/>
      <c r="H279" s="113"/>
      <c r="I279" s="94"/>
      <c r="J279" s="94"/>
      <c r="K279" s="94"/>
    </row>
    <row r="280" spans="2:11">
      <c r="B280" s="94"/>
      <c r="C280" s="94"/>
      <c r="D280" s="113"/>
      <c r="E280" s="113"/>
      <c r="F280" s="113"/>
      <c r="G280" s="113"/>
      <c r="H280" s="113"/>
      <c r="I280" s="94"/>
      <c r="J280" s="94"/>
      <c r="K280" s="94"/>
    </row>
    <row r="281" spans="2:11">
      <c r="B281" s="94"/>
      <c r="C281" s="94"/>
      <c r="D281" s="113"/>
      <c r="E281" s="113"/>
      <c r="F281" s="113"/>
      <c r="G281" s="113"/>
      <c r="H281" s="113"/>
      <c r="I281" s="94"/>
      <c r="J281" s="94"/>
      <c r="K281" s="94"/>
    </row>
    <row r="282" spans="2:11">
      <c r="B282" s="94"/>
      <c r="C282" s="94"/>
      <c r="D282" s="113"/>
      <c r="E282" s="113"/>
      <c r="F282" s="113"/>
      <c r="G282" s="113"/>
      <c r="H282" s="113"/>
      <c r="I282" s="94"/>
      <c r="J282" s="94"/>
      <c r="K282" s="94"/>
    </row>
    <row r="283" spans="2:11">
      <c r="B283" s="94"/>
      <c r="C283" s="94"/>
      <c r="D283" s="113"/>
      <c r="E283" s="113"/>
      <c r="F283" s="113"/>
      <c r="G283" s="113"/>
      <c r="H283" s="113"/>
      <c r="I283" s="94"/>
      <c r="J283" s="94"/>
      <c r="K283" s="94"/>
    </row>
    <row r="284" spans="2:11">
      <c r="B284" s="94"/>
      <c r="C284" s="94"/>
      <c r="D284" s="113"/>
      <c r="E284" s="113"/>
      <c r="F284" s="113"/>
      <c r="G284" s="113"/>
      <c r="H284" s="113"/>
      <c r="I284" s="94"/>
      <c r="J284" s="94"/>
      <c r="K284" s="94"/>
    </row>
    <row r="285" spans="2:11">
      <c r="B285" s="94"/>
      <c r="C285" s="94"/>
      <c r="D285" s="113"/>
      <c r="E285" s="113"/>
      <c r="F285" s="113"/>
      <c r="G285" s="113"/>
      <c r="H285" s="113"/>
      <c r="I285" s="94"/>
      <c r="J285" s="94"/>
      <c r="K285" s="94"/>
    </row>
    <row r="286" spans="2:11">
      <c r="B286" s="94"/>
      <c r="C286" s="94"/>
      <c r="D286" s="113"/>
      <c r="E286" s="113"/>
      <c r="F286" s="113"/>
      <c r="G286" s="113"/>
      <c r="H286" s="113"/>
      <c r="I286" s="94"/>
      <c r="J286" s="94"/>
      <c r="K286" s="94"/>
    </row>
    <row r="287" spans="2:11">
      <c r="B287" s="94"/>
      <c r="C287" s="94"/>
      <c r="D287" s="113"/>
      <c r="E287" s="113"/>
      <c r="F287" s="113"/>
      <c r="G287" s="113"/>
      <c r="H287" s="113"/>
      <c r="I287" s="94"/>
      <c r="J287" s="94"/>
      <c r="K287" s="94"/>
    </row>
    <row r="288" spans="2:11">
      <c r="B288" s="94"/>
      <c r="C288" s="94"/>
      <c r="D288" s="113"/>
      <c r="E288" s="113"/>
      <c r="F288" s="113"/>
      <c r="G288" s="113"/>
      <c r="H288" s="113"/>
      <c r="I288" s="94"/>
      <c r="J288" s="94"/>
      <c r="K288" s="94"/>
    </row>
    <row r="289" spans="2:11">
      <c r="B289" s="94"/>
      <c r="C289" s="94"/>
      <c r="D289" s="113"/>
      <c r="E289" s="113"/>
      <c r="F289" s="113"/>
      <c r="G289" s="113"/>
      <c r="H289" s="113"/>
      <c r="I289" s="94"/>
      <c r="J289" s="94"/>
      <c r="K289" s="94"/>
    </row>
    <row r="290" spans="2:11">
      <c r="B290" s="94"/>
      <c r="C290" s="94"/>
      <c r="D290" s="113"/>
      <c r="E290" s="113"/>
      <c r="F290" s="113"/>
      <c r="G290" s="113"/>
      <c r="H290" s="113"/>
      <c r="I290" s="94"/>
      <c r="J290" s="94"/>
      <c r="K290" s="94"/>
    </row>
    <row r="291" spans="2:11">
      <c r="B291" s="94"/>
      <c r="C291" s="94"/>
      <c r="D291" s="113"/>
      <c r="E291" s="113"/>
      <c r="F291" s="113"/>
      <c r="G291" s="113"/>
      <c r="H291" s="113"/>
      <c r="I291" s="94"/>
      <c r="J291" s="94"/>
      <c r="K291" s="94"/>
    </row>
    <row r="292" spans="2:11">
      <c r="B292" s="94"/>
      <c r="C292" s="94"/>
      <c r="D292" s="113"/>
      <c r="E292" s="113"/>
      <c r="F292" s="113"/>
      <c r="G292" s="113"/>
      <c r="H292" s="113"/>
      <c r="I292" s="94"/>
      <c r="J292" s="94"/>
      <c r="K292" s="94"/>
    </row>
    <row r="293" spans="2:11">
      <c r="B293" s="94"/>
      <c r="C293" s="94"/>
      <c r="D293" s="113"/>
      <c r="E293" s="113"/>
      <c r="F293" s="113"/>
      <c r="G293" s="113"/>
      <c r="H293" s="113"/>
      <c r="I293" s="94"/>
      <c r="J293" s="94"/>
      <c r="K293" s="94"/>
    </row>
    <row r="294" spans="2:11">
      <c r="B294" s="94"/>
      <c r="C294" s="94"/>
      <c r="D294" s="113"/>
      <c r="E294" s="113"/>
      <c r="F294" s="113"/>
      <c r="G294" s="113"/>
      <c r="H294" s="113"/>
      <c r="I294" s="94"/>
      <c r="J294" s="94"/>
      <c r="K294" s="94"/>
    </row>
    <row r="295" spans="2:11">
      <c r="B295" s="94"/>
      <c r="C295" s="94"/>
      <c r="D295" s="113"/>
      <c r="E295" s="113"/>
      <c r="F295" s="113"/>
      <c r="G295" s="113"/>
      <c r="H295" s="113"/>
      <c r="I295" s="94"/>
      <c r="J295" s="94"/>
      <c r="K295" s="94"/>
    </row>
    <row r="296" spans="2:11">
      <c r="B296" s="94"/>
      <c r="C296" s="94"/>
      <c r="D296" s="113"/>
      <c r="E296" s="113"/>
      <c r="F296" s="113"/>
      <c r="G296" s="113"/>
      <c r="H296" s="113"/>
      <c r="I296" s="94"/>
      <c r="J296" s="94"/>
      <c r="K296" s="94"/>
    </row>
    <row r="297" spans="2:11">
      <c r="B297" s="94"/>
      <c r="C297" s="94"/>
      <c r="D297" s="113"/>
      <c r="E297" s="113"/>
      <c r="F297" s="113"/>
      <c r="G297" s="113"/>
      <c r="H297" s="113"/>
      <c r="I297" s="94"/>
      <c r="J297" s="94"/>
      <c r="K297" s="94"/>
    </row>
    <row r="298" spans="2:11">
      <c r="B298" s="94"/>
      <c r="C298" s="94"/>
      <c r="D298" s="113"/>
      <c r="E298" s="113"/>
      <c r="F298" s="113"/>
      <c r="G298" s="113"/>
      <c r="H298" s="113"/>
      <c r="I298" s="94"/>
      <c r="J298" s="94"/>
      <c r="K298" s="94"/>
    </row>
    <row r="299" spans="2:11">
      <c r="B299" s="94"/>
      <c r="C299" s="94"/>
      <c r="D299" s="113"/>
      <c r="E299" s="113"/>
      <c r="F299" s="113"/>
      <c r="G299" s="113"/>
      <c r="H299" s="113"/>
      <c r="I299" s="94"/>
      <c r="J299" s="94"/>
      <c r="K299" s="94"/>
    </row>
    <row r="300" spans="2:11">
      <c r="B300" s="94"/>
      <c r="C300" s="94"/>
      <c r="D300" s="113"/>
      <c r="E300" s="113"/>
      <c r="F300" s="113"/>
      <c r="G300" s="113"/>
      <c r="H300" s="113"/>
      <c r="I300" s="94"/>
      <c r="J300" s="94"/>
      <c r="K300" s="94"/>
    </row>
    <row r="301" spans="2:11">
      <c r="B301" s="94"/>
      <c r="C301" s="94"/>
      <c r="D301" s="113"/>
      <c r="E301" s="113"/>
      <c r="F301" s="113"/>
      <c r="G301" s="113"/>
      <c r="H301" s="113"/>
      <c r="I301" s="94"/>
      <c r="J301" s="94"/>
      <c r="K301" s="94"/>
    </row>
    <row r="302" spans="2:11">
      <c r="B302" s="94"/>
      <c r="C302" s="94"/>
      <c r="D302" s="113"/>
      <c r="E302" s="113"/>
      <c r="F302" s="113"/>
      <c r="G302" s="113"/>
      <c r="H302" s="113"/>
      <c r="I302" s="94"/>
      <c r="J302" s="94"/>
      <c r="K302" s="94"/>
    </row>
    <row r="303" spans="2:11">
      <c r="B303" s="94"/>
      <c r="C303" s="94"/>
      <c r="D303" s="113"/>
      <c r="E303" s="113"/>
      <c r="F303" s="113"/>
      <c r="G303" s="113"/>
      <c r="H303" s="113"/>
      <c r="I303" s="94"/>
      <c r="J303" s="94"/>
      <c r="K303" s="94"/>
    </row>
    <row r="304" spans="2:11">
      <c r="B304" s="1"/>
      <c r="D304" s="3"/>
      <c r="E304" s="3"/>
      <c r="F304" s="3"/>
      <c r="G304" s="3"/>
      <c r="H304" s="3"/>
    </row>
    <row r="305" spans="4:8" s="1" customFormat="1">
      <c r="D305" s="3"/>
      <c r="E305" s="3"/>
      <c r="F305" s="3"/>
      <c r="G305" s="3"/>
      <c r="H305" s="3"/>
    </row>
    <row r="306" spans="4:8" s="1" customFormat="1">
      <c r="D306" s="3"/>
      <c r="E306" s="3"/>
      <c r="F306" s="3"/>
      <c r="G306" s="3"/>
      <c r="H306" s="3"/>
    </row>
    <row r="307" spans="4:8" s="1" customFormat="1">
      <c r="D307" s="3"/>
      <c r="E307" s="3"/>
      <c r="F307" s="3"/>
      <c r="G307" s="3"/>
      <c r="H307" s="3"/>
    </row>
    <row r="308" spans="4:8" s="1" customFormat="1">
      <c r="D308" s="3"/>
      <c r="E308" s="3"/>
      <c r="F308" s="3"/>
      <c r="G308" s="3"/>
      <c r="H308" s="3"/>
    </row>
    <row r="309" spans="4:8" s="1" customFormat="1">
      <c r="D309" s="3"/>
      <c r="E309" s="3"/>
      <c r="F309" s="3"/>
      <c r="G309" s="3"/>
      <c r="H309" s="3"/>
    </row>
    <row r="310" spans="4:8" s="1" customFormat="1">
      <c r="D310" s="3"/>
      <c r="E310" s="3"/>
      <c r="F310" s="3"/>
      <c r="G310" s="3"/>
      <c r="H310" s="3"/>
    </row>
    <row r="311" spans="4:8" s="1" customFormat="1">
      <c r="D311" s="3"/>
      <c r="E311" s="3"/>
      <c r="F311" s="3"/>
      <c r="G311" s="3"/>
      <c r="H311" s="3"/>
    </row>
    <row r="312" spans="4:8" s="1" customFormat="1">
      <c r="D312" s="3"/>
      <c r="E312" s="3"/>
      <c r="F312" s="3"/>
      <c r="G312" s="3"/>
      <c r="H312" s="3"/>
    </row>
    <row r="313" spans="4:8" s="1" customFormat="1">
      <c r="D313" s="3"/>
      <c r="E313" s="3"/>
      <c r="F313" s="3"/>
      <c r="G313" s="3"/>
      <c r="H313" s="3"/>
    </row>
    <row r="314" spans="4:8" s="1" customFormat="1">
      <c r="D314" s="3"/>
      <c r="E314" s="3"/>
      <c r="F314" s="3"/>
      <c r="G314" s="3"/>
      <c r="H314" s="3"/>
    </row>
    <row r="315" spans="4:8" s="1" customFormat="1">
      <c r="D315" s="3"/>
      <c r="E315" s="3"/>
      <c r="F315" s="3"/>
      <c r="G315" s="3"/>
      <c r="H315" s="3"/>
    </row>
    <row r="316" spans="4:8" s="1" customFormat="1">
      <c r="D316" s="3"/>
      <c r="E316" s="3"/>
      <c r="F316" s="3"/>
      <c r="G316" s="3"/>
      <c r="H316" s="3"/>
    </row>
    <row r="317" spans="4:8" s="1" customFormat="1">
      <c r="D317" s="3"/>
      <c r="E317" s="3"/>
      <c r="F317" s="3"/>
      <c r="G317" s="3"/>
      <c r="H317" s="3"/>
    </row>
    <row r="318" spans="4:8" s="1" customFormat="1">
      <c r="D318" s="3"/>
      <c r="E318" s="3"/>
      <c r="F318" s="3"/>
      <c r="G318" s="3"/>
      <c r="H318" s="3"/>
    </row>
    <row r="319" spans="4:8" s="1" customFormat="1">
      <c r="D319" s="3"/>
      <c r="E319" s="3"/>
      <c r="F319" s="3"/>
      <c r="G319" s="3"/>
      <c r="H319" s="3"/>
    </row>
    <row r="320" spans="4:8" s="1" customFormat="1">
      <c r="D320" s="3"/>
      <c r="E320" s="3"/>
      <c r="F320" s="3"/>
      <c r="G320" s="3"/>
      <c r="H320" s="3"/>
    </row>
    <row r="321" spans="4:8" s="1" customFormat="1">
      <c r="D321" s="3"/>
      <c r="E321" s="3"/>
      <c r="F321" s="3"/>
      <c r="G321" s="3"/>
      <c r="H321" s="3"/>
    </row>
    <row r="322" spans="4:8" s="1" customFormat="1">
      <c r="D322" s="3"/>
      <c r="E322" s="3"/>
      <c r="F322" s="3"/>
      <c r="G322" s="3"/>
      <c r="H322" s="3"/>
    </row>
    <row r="323" spans="4:8" s="1" customFormat="1">
      <c r="D323" s="3"/>
      <c r="E323" s="3"/>
      <c r="F323" s="3"/>
      <c r="G323" s="3"/>
      <c r="H323" s="3"/>
    </row>
    <row r="324" spans="4:8" s="1" customFormat="1">
      <c r="D324" s="3"/>
      <c r="E324" s="3"/>
      <c r="F324" s="3"/>
      <c r="G324" s="3"/>
      <c r="H324" s="3"/>
    </row>
    <row r="325" spans="4:8" s="1" customFormat="1">
      <c r="D325" s="3"/>
      <c r="E325" s="3"/>
      <c r="F325" s="3"/>
      <c r="G325" s="3"/>
      <c r="H325" s="3"/>
    </row>
    <row r="326" spans="4:8" s="1" customFormat="1">
      <c r="D326" s="3"/>
      <c r="E326" s="3"/>
      <c r="F326" s="3"/>
      <c r="G326" s="3"/>
      <c r="H326" s="3"/>
    </row>
    <row r="327" spans="4:8" s="1" customFormat="1">
      <c r="D327" s="3"/>
      <c r="E327" s="3"/>
      <c r="F327" s="3"/>
      <c r="G327" s="3"/>
      <c r="H327" s="3"/>
    </row>
    <row r="328" spans="4:8" s="1" customFormat="1">
      <c r="D328" s="3"/>
      <c r="E328" s="3"/>
      <c r="F328" s="3"/>
      <c r="G328" s="3"/>
      <c r="H328" s="3"/>
    </row>
    <row r="329" spans="4:8" s="1" customFormat="1">
      <c r="D329" s="3"/>
      <c r="E329" s="3"/>
      <c r="F329" s="3"/>
      <c r="G329" s="3"/>
      <c r="H329" s="3"/>
    </row>
    <row r="330" spans="4:8" s="1" customFormat="1">
      <c r="D330" s="3"/>
      <c r="E330" s="3"/>
      <c r="F330" s="3"/>
      <c r="G330" s="3"/>
      <c r="H330" s="3"/>
    </row>
    <row r="331" spans="4:8" s="1" customFormat="1">
      <c r="D331" s="3"/>
      <c r="E331" s="3"/>
      <c r="F331" s="3"/>
      <c r="G331" s="3"/>
      <c r="H331" s="3"/>
    </row>
    <row r="332" spans="4:8" s="1" customFormat="1">
      <c r="D332" s="3"/>
      <c r="E332" s="3"/>
      <c r="F332" s="3"/>
      <c r="G332" s="3"/>
      <c r="H332" s="3"/>
    </row>
    <row r="333" spans="4:8" s="1" customFormat="1">
      <c r="D333" s="3"/>
      <c r="E333" s="3"/>
      <c r="F333" s="3"/>
      <c r="G333" s="3"/>
      <c r="H333" s="3"/>
    </row>
    <row r="334" spans="4:8" s="1" customFormat="1">
      <c r="D334" s="3"/>
      <c r="E334" s="3"/>
      <c r="F334" s="3"/>
      <c r="G334" s="3"/>
      <c r="H334" s="3"/>
    </row>
    <row r="335" spans="4:8" s="1" customFormat="1">
      <c r="D335" s="3"/>
      <c r="E335" s="3"/>
      <c r="F335" s="3"/>
      <c r="G335" s="3"/>
      <c r="H335" s="3"/>
    </row>
    <row r="336" spans="4:8" s="1" customFormat="1">
      <c r="D336" s="3"/>
      <c r="E336" s="3"/>
      <c r="F336" s="3"/>
      <c r="G336" s="3"/>
      <c r="H336" s="3"/>
    </row>
    <row r="337" spans="4:8" s="1" customFormat="1">
      <c r="D337" s="3"/>
      <c r="E337" s="3"/>
      <c r="F337" s="3"/>
      <c r="G337" s="3"/>
      <c r="H337" s="3"/>
    </row>
    <row r="338" spans="4:8" s="1" customFormat="1">
      <c r="D338" s="3"/>
      <c r="E338" s="3"/>
      <c r="F338" s="3"/>
      <c r="G338" s="3"/>
      <c r="H338" s="3"/>
    </row>
    <row r="339" spans="4:8" s="1" customFormat="1">
      <c r="D339" s="3"/>
      <c r="E339" s="3"/>
      <c r="F339" s="3"/>
      <c r="G339" s="3"/>
      <c r="H339" s="3"/>
    </row>
    <row r="340" spans="4:8" s="1" customFormat="1">
      <c r="D340" s="3"/>
      <c r="E340" s="3"/>
      <c r="F340" s="3"/>
      <c r="G340" s="3"/>
      <c r="H340" s="3"/>
    </row>
    <row r="341" spans="4:8" s="1" customFormat="1">
      <c r="D341" s="3"/>
      <c r="E341" s="3"/>
      <c r="F341" s="3"/>
      <c r="G341" s="3"/>
      <c r="H341" s="3"/>
    </row>
    <row r="342" spans="4:8" s="1" customFormat="1">
      <c r="D342" s="3"/>
      <c r="E342" s="3"/>
      <c r="F342" s="3"/>
      <c r="G342" s="3"/>
      <c r="H342" s="3"/>
    </row>
    <row r="343" spans="4:8" s="1" customFormat="1">
      <c r="D343" s="3"/>
      <c r="E343" s="3"/>
      <c r="F343" s="3"/>
      <c r="G343" s="3"/>
      <c r="H343" s="3"/>
    </row>
    <row r="344" spans="4:8" s="1" customFormat="1">
      <c r="D344" s="3"/>
      <c r="E344" s="3"/>
      <c r="F344" s="3"/>
      <c r="G344" s="3"/>
      <c r="H344" s="3"/>
    </row>
    <row r="345" spans="4:8" s="1" customFormat="1">
      <c r="D345" s="3"/>
      <c r="E345" s="3"/>
      <c r="F345" s="3"/>
      <c r="G345" s="3"/>
      <c r="H345" s="3"/>
    </row>
    <row r="346" spans="4:8" s="1" customFormat="1">
      <c r="D346" s="3"/>
      <c r="E346" s="3"/>
      <c r="F346" s="3"/>
      <c r="G346" s="3"/>
      <c r="H346" s="3"/>
    </row>
    <row r="347" spans="4:8" s="1" customFormat="1">
      <c r="D347" s="3"/>
      <c r="E347" s="3"/>
      <c r="F347" s="3"/>
      <c r="G347" s="3"/>
      <c r="H347" s="3"/>
    </row>
    <row r="348" spans="4:8" s="1" customFormat="1">
      <c r="D348" s="3"/>
      <c r="E348" s="3"/>
      <c r="F348" s="3"/>
      <c r="G348" s="3"/>
      <c r="H348" s="3"/>
    </row>
    <row r="349" spans="4:8" s="1" customFormat="1">
      <c r="D349" s="3"/>
      <c r="E349" s="3"/>
      <c r="F349" s="3"/>
      <c r="G349" s="3"/>
      <c r="H349" s="3"/>
    </row>
    <row r="350" spans="4:8" s="1" customFormat="1">
      <c r="D350" s="3"/>
      <c r="E350" s="3"/>
      <c r="F350" s="3"/>
      <c r="G350" s="3"/>
      <c r="H350" s="3"/>
    </row>
    <row r="351" spans="4:8" s="1" customFormat="1">
      <c r="D351" s="3"/>
      <c r="E351" s="3"/>
      <c r="F351" s="3"/>
      <c r="G351" s="3"/>
      <c r="H351" s="3"/>
    </row>
    <row r="352" spans="4:8" s="1" customFormat="1">
      <c r="D352" s="3"/>
      <c r="E352" s="3"/>
      <c r="F352" s="3"/>
      <c r="G352" s="3"/>
      <c r="H352" s="3"/>
    </row>
    <row r="353" spans="4:8" s="1" customFormat="1">
      <c r="D353" s="3"/>
      <c r="E353" s="3"/>
      <c r="F353" s="3"/>
      <c r="G353" s="3"/>
      <c r="H353" s="3"/>
    </row>
    <row r="354" spans="4:8" s="1" customFormat="1">
      <c r="D354" s="3"/>
      <c r="E354" s="3"/>
      <c r="F354" s="3"/>
      <c r="G354" s="3"/>
      <c r="H354" s="3"/>
    </row>
    <row r="355" spans="4:8" s="1" customFormat="1">
      <c r="D355" s="3"/>
      <c r="E355" s="3"/>
      <c r="F355" s="3"/>
      <c r="G355" s="3"/>
      <c r="H355" s="3"/>
    </row>
    <row r="356" spans="4:8" s="1" customFormat="1">
      <c r="D356" s="3"/>
      <c r="E356" s="3"/>
      <c r="F356" s="3"/>
      <c r="G356" s="3"/>
      <c r="H356" s="3"/>
    </row>
    <row r="357" spans="4:8" s="1" customFormat="1">
      <c r="D357" s="3"/>
      <c r="E357" s="3"/>
      <c r="F357" s="3"/>
      <c r="G357" s="3"/>
      <c r="H357" s="3"/>
    </row>
    <row r="358" spans="4:8" s="1" customFormat="1">
      <c r="D358" s="3"/>
      <c r="E358" s="3"/>
      <c r="F358" s="3"/>
      <c r="G358" s="3"/>
      <c r="H358" s="3"/>
    </row>
    <row r="359" spans="4:8" s="1" customFormat="1">
      <c r="D359" s="3"/>
      <c r="E359" s="3"/>
      <c r="F359" s="3"/>
      <c r="G359" s="3"/>
      <c r="H359" s="3"/>
    </row>
    <row r="360" spans="4:8" s="1" customFormat="1">
      <c r="D360" s="3"/>
      <c r="E360" s="3"/>
      <c r="F360" s="3"/>
      <c r="G360" s="3"/>
      <c r="H360" s="3"/>
    </row>
    <row r="361" spans="4:8" s="1" customFormat="1">
      <c r="D361" s="3"/>
      <c r="E361" s="3"/>
      <c r="F361" s="3"/>
      <c r="G361" s="3"/>
      <c r="H361" s="3"/>
    </row>
    <row r="362" spans="4:8" s="1" customFormat="1">
      <c r="D362" s="3"/>
      <c r="E362" s="3"/>
      <c r="F362" s="3"/>
      <c r="G362" s="3"/>
      <c r="H362" s="3"/>
    </row>
    <row r="363" spans="4:8" s="1" customFormat="1">
      <c r="D363" s="3"/>
      <c r="E363" s="3"/>
      <c r="F363" s="3"/>
      <c r="G363" s="3"/>
      <c r="H363" s="3"/>
    </row>
    <row r="364" spans="4:8" s="1" customFormat="1">
      <c r="D364" s="3"/>
      <c r="E364" s="3"/>
      <c r="F364" s="3"/>
      <c r="G364" s="3"/>
      <c r="H364" s="3"/>
    </row>
    <row r="365" spans="4:8" s="1" customFormat="1">
      <c r="D365" s="3"/>
      <c r="E365" s="3"/>
      <c r="F365" s="3"/>
      <c r="G365" s="3"/>
      <c r="H365" s="3"/>
    </row>
    <row r="366" spans="4:8" s="1" customFormat="1">
      <c r="D366" s="3"/>
      <c r="E366" s="3"/>
      <c r="F366" s="3"/>
      <c r="G366" s="3"/>
      <c r="H366" s="3"/>
    </row>
    <row r="367" spans="4:8" s="1" customFormat="1">
      <c r="D367" s="3"/>
      <c r="E367" s="3"/>
      <c r="F367" s="3"/>
      <c r="G367" s="3"/>
      <c r="H367" s="3"/>
    </row>
    <row r="368" spans="4:8" s="1" customFormat="1">
      <c r="D368" s="3"/>
      <c r="E368" s="3"/>
      <c r="F368" s="3"/>
      <c r="G368" s="3"/>
      <c r="H368" s="3"/>
    </row>
    <row r="369" spans="4:8" s="1" customFormat="1">
      <c r="D369" s="3"/>
      <c r="E369" s="3"/>
      <c r="F369" s="3"/>
      <c r="G369" s="3"/>
      <c r="H369" s="3"/>
    </row>
    <row r="370" spans="4:8" s="1" customFormat="1">
      <c r="D370" s="3"/>
      <c r="E370" s="3"/>
      <c r="F370" s="3"/>
      <c r="G370" s="3"/>
      <c r="H370" s="3"/>
    </row>
    <row r="371" spans="4:8" s="1" customFormat="1">
      <c r="D371" s="3"/>
      <c r="E371" s="3"/>
      <c r="F371" s="3"/>
      <c r="G371" s="3"/>
      <c r="H371" s="3"/>
    </row>
    <row r="372" spans="4:8" s="1" customFormat="1">
      <c r="D372" s="3"/>
      <c r="E372" s="3"/>
      <c r="F372" s="3"/>
      <c r="G372" s="3"/>
      <c r="H372" s="3"/>
    </row>
    <row r="373" spans="4:8" s="1" customFormat="1">
      <c r="D373" s="3"/>
      <c r="E373" s="3"/>
      <c r="F373" s="3"/>
      <c r="G373" s="3"/>
      <c r="H373" s="3"/>
    </row>
    <row r="374" spans="4:8" s="1" customFormat="1">
      <c r="D374" s="3"/>
      <c r="E374" s="3"/>
      <c r="F374" s="3"/>
      <c r="G374" s="3"/>
      <c r="H374" s="3"/>
    </row>
    <row r="375" spans="4:8" s="1" customFormat="1">
      <c r="D375" s="3"/>
      <c r="E375" s="3"/>
      <c r="F375" s="3"/>
      <c r="G375" s="3"/>
      <c r="H375" s="3"/>
    </row>
    <row r="376" spans="4:8" s="1" customFormat="1">
      <c r="D376" s="3"/>
      <c r="E376" s="3"/>
      <c r="F376" s="3"/>
      <c r="G376" s="3"/>
      <c r="H376" s="3"/>
    </row>
    <row r="377" spans="4:8" s="1" customFormat="1">
      <c r="D377" s="3"/>
      <c r="E377" s="3"/>
      <c r="F377" s="3"/>
      <c r="G377" s="3"/>
      <c r="H377" s="3"/>
    </row>
    <row r="378" spans="4:8" s="1" customFormat="1">
      <c r="D378" s="3"/>
      <c r="E378" s="3"/>
      <c r="F378" s="3"/>
      <c r="G378" s="3"/>
      <c r="H378" s="3"/>
    </row>
    <row r="379" spans="4:8" s="1" customFormat="1">
      <c r="D379" s="3"/>
      <c r="E379" s="3"/>
      <c r="F379" s="3"/>
      <c r="G379" s="3"/>
      <c r="H379" s="3"/>
    </row>
    <row r="380" spans="4:8" s="1" customFormat="1">
      <c r="D380" s="3"/>
      <c r="E380" s="3"/>
      <c r="F380" s="3"/>
      <c r="G380" s="3"/>
      <c r="H380" s="3"/>
    </row>
    <row r="381" spans="4:8" s="1" customFormat="1">
      <c r="D381" s="3"/>
      <c r="E381" s="3"/>
      <c r="F381" s="3"/>
      <c r="G381" s="3"/>
      <c r="H381" s="3"/>
    </row>
    <row r="382" spans="4:8" s="1" customFormat="1">
      <c r="D382" s="3"/>
      <c r="E382" s="3"/>
      <c r="F382" s="3"/>
      <c r="G382" s="3"/>
      <c r="H382" s="3"/>
    </row>
    <row r="383" spans="4:8" s="1" customFormat="1">
      <c r="D383" s="3"/>
      <c r="E383" s="3"/>
      <c r="F383" s="3"/>
      <c r="G383" s="3"/>
      <c r="H383" s="3"/>
    </row>
    <row r="384" spans="4:8" s="1" customFormat="1">
      <c r="D384" s="3"/>
      <c r="E384" s="3"/>
      <c r="F384" s="3"/>
      <c r="G384" s="3"/>
      <c r="H384" s="3"/>
    </row>
    <row r="385" spans="4:8" s="1" customFormat="1">
      <c r="D385" s="3"/>
      <c r="E385" s="3"/>
      <c r="F385" s="3"/>
      <c r="G385" s="3"/>
      <c r="H385" s="3"/>
    </row>
    <row r="386" spans="4:8" s="1" customFormat="1">
      <c r="D386" s="3"/>
      <c r="E386" s="3"/>
      <c r="F386" s="3"/>
      <c r="G386" s="3"/>
      <c r="H386" s="3"/>
    </row>
    <row r="387" spans="4:8" s="1" customFormat="1">
      <c r="D387" s="3"/>
      <c r="E387" s="3"/>
      <c r="F387" s="3"/>
      <c r="G387" s="3"/>
      <c r="H387" s="3"/>
    </row>
    <row r="388" spans="4:8" s="1" customFormat="1">
      <c r="D388" s="3"/>
      <c r="E388" s="3"/>
      <c r="F388" s="3"/>
      <c r="G388" s="3"/>
      <c r="H388" s="3"/>
    </row>
    <row r="389" spans="4:8" s="1" customFormat="1">
      <c r="D389" s="3"/>
      <c r="E389" s="3"/>
      <c r="F389" s="3"/>
      <c r="G389" s="3"/>
      <c r="H389" s="3"/>
    </row>
    <row r="390" spans="4:8" s="1" customFormat="1">
      <c r="D390" s="3"/>
      <c r="E390" s="3"/>
      <c r="F390" s="3"/>
      <c r="G390" s="3"/>
      <c r="H390" s="3"/>
    </row>
    <row r="391" spans="4:8" s="1" customFormat="1">
      <c r="D391" s="3"/>
      <c r="E391" s="3"/>
      <c r="F391" s="3"/>
      <c r="G391" s="3"/>
      <c r="H391" s="3"/>
    </row>
    <row r="392" spans="4:8" s="1" customFormat="1">
      <c r="D392" s="3"/>
      <c r="E392" s="3"/>
      <c r="F392" s="3"/>
      <c r="G392" s="3"/>
      <c r="H392" s="3"/>
    </row>
    <row r="393" spans="4:8" s="1" customFormat="1">
      <c r="D393" s="3"/>
      <c r="E393" s="3"/>
      <c r="F393" s="3"/>
      <c r="G393" s="3"/>
      <c r="H393" s="3"/>
    </row>
    <row r="394" spans="4:8" s="1" customFormat="1">
      <c r="D394" s="3"/>
      <c r="E394" s="3"/>
      <c r="F394" s="3"/>
      <c r="G394" s="3"/>
      <c r="H394" s="3"/>
    </row>
    <row r="395" spans="4:8" s="1" customFormat="1">
      <c r="D395" s="3"/>
      <c r="E395" s="3"/>
      <c r="F395" s="3"/>
      <c r="G395" s="3"/>
      <c r="H395" s="3"/>
    </row>
    <row r="396" spans="4:8" s="1" customFormat="1">
      <c r="D396" s="3"/>
      <c r="E396" s="3"/>
      <c r="F396" s="3"/>
      <c r="G396" s="3"/>
      <c r="H396" s="3"/>
    </row>
    <row r="397" spans="4:8" s="1" customFormat="1">
      <c r="D397" s="3"/>
      <c r="E397" s="3"/>
      <c r="F397" s="3"/>
      <c r="G397" s="3"/>
      <c r="H397" s="3"/>
    </row>
    <row r="398" spans="4:8" s="1" customFormat="1">
      <c r="D398" s="3"/>
      <c r="E398" s="3"/>
      <c r="F398" s="3"/>
      <c r="G398" s="3"/>
      <c r="H398" s="3"/>
    </row>
    <row r="399" spans="4:8" s="1" customFormat="1">
      <c r="D399" s="3"/>
      <c r="E399" s="3"/>
      <c r="F399" s="3"/>
      <c r="G399" s="3"/>
      <c r="H399" s="3"/>
    </row>
    <row r="400" spans="4:8" s="1" customFormat="1">
      <c r="D400" s="3"/>
      <c r="E400" s="3"/>
      <c r="F400" s="3"/>
      <c r="G400" s="3"/>
      <c r="H400" s="3"/>
    </row>
    <row r="401" spans="4:8" s="1" customFormat="1">
      <c r="D401" s="3"/>
      <c r="E401" s="3"/>
      <c r="F401" s="3"/>
      <c r="G401" s="3"/>
      <c r="H401" s="3"/>
    </row>
    <row r="402" spans="4:8" s="1" customFormat="1">
      <c r="D402" s="3"/>
      <c r="E402" s="3"/>
      <c r="F402" s="3"/>
      <c r="G402" s="3"/>
      <c r="H402" s="3"/>
    </row>
    <row r="403" spans="4:8" s="1" customFormat="1">
      <c r="D403" s="3"/>
      <c r="E403" s="3"/>
      <c r="F403" s="3"/>
      <c r="G403" s="3"/>
      <c r="H403" s="3"/>
    </row>
    <row r="404" spans="4:8" s="1" customFormat="1">
      <c r="D404" s="3"/>
      <c r="E404" s="3"/>
      <c r="F404" s="3"/>
      <c r="G404" s="3"/>
      <c r="H404" s="3"/>
    </row>
    <row r="405" spans="4:8" s="1" customFormat="1">
      <c r="D405" s="3"/>
      <c r="E405" s="3"/>
      <c r="F405" s="3"/>
      <c r="G405" s="3"/>
      <c r="H405" s="3"/>
    </row>
    <row r="406" spans="4:8" s="1" customFormat="1">
      <c r="D406" s="3"/>
      <c r="E406" s="3"/>
      <c r="F406" s="3"/>
      <c r="G406" s="3"/>
      <c r="H406" s="3"/>
    </row>
    <row r="407" spans="4:8" s="1" customFormat="1">
      <c r="D407" s="3"/>
      <c r="E407" s="3"/>
      <c r="F407" s="3"/>
      <c r="G407" s="3"/>
      <c r="H407" s="3"/>
    </row>
    <row r="408" spans="4:8" s="1" customFormat="1">
      <c r="D408" s="3"/>
      <c r="E408" s="3"/>
      <c r="F408" s="3"/>
      <c r="G408" s="3"/>
      <c r="H408" s="3"/>
    </row>
    <row r="409" spans="4:8" s="1" customFormat="1">
      <c r="D409" s="3"/>
      <c r="E409" s="3"/>
      <c r="F409" s="3"/>
      <c r="G409" s="3"/>
      <c r="H409" s="3"/>
    </row>
    <row r="410" spans="4:8" s="1" customFormat="1">
      <c r="D410" s="3"/>
      <c r="E410" s="3"/>
      <c r="F410" s="3"/>
      <c r="G410" s="3"/>
      <c r="H410" s="3"/>
    </row>
    <row r="411" spans="4:8" s="1" customFormat="1">
      <c r="D411" s="3"/>
      <c r="E411" s="3"/>
      <c r="F411" s="3"/>
      <c r="G411" s="3"/>
      <c r="H411" s="3"/>
    </row>
    <row r="412" spans="4:8" s="1" customFormat="1">
      <c r="D412" s="3"/>
      <c r="E412" s="3"/>
      <c r="F412" s="3"/>
      <c r="G412" s="3"/>
      <c r="H412" s="3"/>
    </row>
    <row r="413" spans="4:8" s="1" customFormat="1">
      <c r="D413" s="3"/>
      <c r="E413" s="3"/>
      <c r="F413" s="3"/>
      <c r="G413" s="3"/>
      <c r="H413" s="3"/>
    </row>
    <row r="414" spans="4:8" s="1" customFormat="1">
      <c r="D414" s="3"/>
      <c r="E414" s="3"/>
      <c r="F414" s="3"/>
      <c r="G414" s="3"/>
      <c r="H414" s="3"/>
    </row>
    <row r="415" spans="4:8" s="1" customFormat="1">
      <c r="D415" s="3"/>
      <c r="E415" s="3"/>
      <c r="F415" s="3"/>
      <c r="G415" s="3"/>
      <c r="H415" s="3"/>
    </row>
    <row r="416" spans="4:8" s="1" customFormat="1">
      <c r="D416" s="3"/>
      <c r="E416" s="3"/>
      <c r="F416" s="3"/>
      <c r="G416" s="3"/>
      <c r="H416" s="3"/>
    </row>
    <row r="417" spans="4:8" s="1" customFormat="1">
      <c r="D417" s="3"/>
      <c r="E417" s="3"/>
      <c r="F417" s="3"/>
      <c r="G417" s="3"/>
      <c r="H417" s="3"/>
    </row>
    <row r="418" spans="4:8" s="1" customFormat="1">
      <c r="D418" s="3"/>
      <c r="E418" s="3"/>
      <c r="F418" s="3"/>
      <c r="G418" s="3"/>
      <c r="H418" s="3"/>
    </row>
    <row r="419" spans="4:8" s="1" customFormat="1">
      <c r="D419" s="3"/>
      <c r="E419" s="3"/>
      <c r="F419" s="3"/>
      <c r="G419" s="3"/>
      <c r="H419" s="3"/>
    </row>
    <row r="420" spans="4:8" s="1" customFormat="1">
      <c r="D420" s="3"/>
      <c r="E420" s="3"/>
      <c r="F420" s="3"/>
      <c r="G420" s="3"/>
      <c r="H420" s="3"/>
    </row>
    <row r="421" spans="4:8" s="1" customFormat="1">
      <c r="D421" s="3"/>
      <c r="E421" s="3"/>
      <c r="F421" s="3"/>
      <c r="G421" s="3"/>
      <c r="H421" s="3"/>
    </row>
    <row r="422" spans="4:8" s="1" customFormat="1">
      <c r="D422" s="3"/>
      <c r="E422" s="3"/>
      <c r="F422" s="3"/>
      <c r="G422" s="3"/>
      <c r="H422" s="3"/>
    </row>
    <row r="423" spans="4:8" s="1" customFormat="1">
      <c r="D423" s="3"/>
      <c r="E423" s="3"/>
      <c r="F423" s="3"/>
      <c r="G423" s="3"/>
      <c r="H423" s="3"/>
    </row>
    <row r="424" spans="4:8" s="1" customFormat="1">
      <c r="D424" s="3"/>
      <c r="E424" s="3"/>
      <c r="F424" s="3"/>
      <c r="G424" s="3"/>
      <c r="H424" s="3"/>
    </row>
    <row r="425" spans="4:8" s="1" customFormat="1">
      <c r="D425" s="3"/>
      <c r="E425" s="3"/>
      <c r="F425" s="3"/>
      <c r="G425" s="3"/>
      <c r="H425" s="3"/>
    </row>
    <row r="426" spans="4:8" s="1" customFormat="1">
      <c r="D426" s="3"/>
      <c r="E426" s="3"/>
      <c r="F426" s="3"/>
      <c r="G426" s="3"/>
      <c r="H426" s="3"/>
    </row>
    <row r="427" spans="4:8" s="1" customFormat="1">
      <c r="D427" s="3"/>
      <c r="E427" s="3"/>
      <c r="F427" s="3"/>
      <c r="G427" s="3"/>
      <c r="H427" s="3"/>
    </row>
    <row r="428" spans="4:8" s="1" customFormat="1">
      <c r="D428" s="3"/>
      <c r="E428" s="3"/>
      <c r="F428" s="3"/>
      <c r="G428" s="3"/>
      <c r="H428" s="3"/>
    </row>
    <row r="429" spans="4:8" s="1" customFormat="1">
      <c r="D429" s="3"/>
      <c r="E429" s="3"/>
      <c r="F429" s="3"/>
      <c r="G429" s="3"/>
      <c r="H429" s="3"/>
    </row>
    <row r="430" spans="4:8" s="1" customFormat="1">
      <c r="D430" s="3"/>
      <c r="E430" s="3"/>
      <c r="F430" s="3"/>
      <c r="G430" s="3"/>
      <c r="H430" s="3"/>
    </row>
    <row r="431" spans="4:8" s="1" customFormat="1">
      <c r="D431" s="3"/>
      <c r="E431" s="3"/>
      <c r="F431" s="3"/>
      <c r="G431" s="3"/>
      <c r="H431" s="3"/>
    </row>
    <row r="432" spans="4:8" s="1" customFormat="1">
      <c r="D432" s="3"/>
      <c r="E432" s="3"/>
      <c r="F432" s="3"/>
      <c r="G432" s="3"/>
      <c r="H432" s="3"/>
    </row>
    <row r="433" spans="4:8" s="1" customFormat="1">
      <c r="D433" s="3"/>
      <c r="E433" s="3"/>
      <c r="F433" s="3"/>
      <c r="G433" s="3"/>
      <c r="H433" s="3"/>
    </row>
    <row r="434" spans="4:8" s="1" customFormat="1">
      <c r="D434" s="3"/>
      <c r="E434" s="3"/>
      <c r="F434" s="3"/>
      <c r="G434" s="3"/>
      <c r="H434" s="3"/>
    </row>
    <row r="435" spans="4:8" s="1" customFormat="1">
      <c r="D435" s="3"/>
      <c r="E435" s="3"/>
      <c r="F435" s="3"/>
      <c r="G435" s="3"/>
      <c r="H435" s="3"/>
    </row>
    <row r="436" spans="4:8" s="1" customFormat="1">
      <c r="D436" s="3"/>
      <c r="E436" s="3"/>
      <c r="F436" s="3"/>
      <c r="G436" s="3"/>
      <c r="H436" s="3"/>
    </row>
    <row r="437" spans="4:8" s="1" customFormat="1">
      <c r="D437" s="3"/>
      <c r="E437" s="3"/>
      <c r="F437" s="3"/>
      <c r="G437" s="3"/>
      <c r="H437" s="3"/>
    </row>
    <row r="438" spans="4:8" s="1" customFormat="1">
      <c r="D438" s="3"/>
      <c r="E438" s="3"/>
      <c r="F438" s="3"/>
      <c r="G438" s="3"/>
      <c r="H438" s="3"/>
    </row>
    <row r="439" spans="4:8" s="1" customFormat="1">
      <c r="D439" s="3"/>
      <c r="E439" s="3"/>
      <c r="F439" s="3"/>
      <c r="G439" s="3"/>
      <c r="H439" s="3"/>
    </row>
    <row r="440" spans="4:8" s="1" customFormat="1">
      <c r="D440" s="3"/>
      <c r="E440" s="3"/>
      <c r="F440" s="3"/>
      <c r="G440" s="3"/>
      <c r="H440" s="3"/>
    </row>
    <row r="441" spans="4:8" s="1" customFormat="1">
      <c r="D441" s="3"/>
      <c r="E441" s="3"/>
      <c r="F441" s="3"/>
      <c r="G441" s="3"/>
      <c r="H441" s="3"/>
    </row>
    <row r="442" spans="4:8" s="1" customFormat="1">
      <c r="D442" s="3"/>
      <c r="E442" s="3"/>
      <c r="F442" s="3"/>
      <c r="G442" s="3"/>
      <c r="H442" s="3"/>
    </row>
    <row r="443" spans="4:8" s="1" customFormat="1">
      <c r="D443" s="3"/>
      <c r="E443" s="3"/>
      <c r="F443" s="3"/>
      <c r="G443" s="3"/>
      <c r="H443" s="3"/>
    </row>
    <row r="444" spans="4:8" s="1" customFormat="1">
      <c r="D444" s="3"/>
      <c r="E444" s="3"/>
      <c r="F444" s="3"/>
      <c r="G444" s="3"/>
      <c r="H444" s="3"/>
    </row>
    <row r="445" spans="4:8" s="1" customFormat="1">
      <c r="D445" s="3"/>
      <c r="E445" s="3"/>
      <c r="F445" s="3"/>
      <c r="G445" s="3"/>
      <c r="H445" s="3"/>
    </row>
    <row r="446" spans="4:8" s="1" customFormat="1">
      <c r="D446" s="3"/>
      <c r="E446" s="3"/>
      <c r="F446" s="3"/>
      <c r="G446" s="3"/>
      <c r="H446" s="3"/>
    </row>
    <row r="447" spans="4:8" s="1" customFormat="1">
      <c r="D447" s="3"/>
      <c r="E447" s="3"/>
      <c r="F447" s="3"/>
      <c r="G447" s="3"/>
      <c r="H447" s="3"/>
    </row>
    <row r="448" spans="4:8" s="1" customFormat="1">
      <c r="D448" s="3"/>
      <c r="E448" s="3"/>
      <c r="F448" s="3"/>
      <c r="G448" s="3"/>
      <c r="H448" s="3"/>
    </row>
    <row r="449" spans="4:8" s="1" customFormat="1">
      <c r="D449" s="3"/>
      <c r="E449" s="3"/>
      <c r="F449" s="3"/>
      <c r="G449" s="3"/>
      <c r="H449" s="3"/>
    </row>
    <row r="450" spans="4:8" s="1" customFormat="1">
      <c r="D450" s="3"/>
      <c r="E450" s="3"/>
      <c r="F450" s="3"/>
      <c r="G450" s="3"/>
      <c r="H450" s="3"/>
    </row>
    <row r="451" spans="4:8" s="1" customFormat="1">
      <c r="D451" s="3"/>
      <c r="E451" s="3"/>
      <c r="F451" s="3"/>
      <c r="G451" s="3"/>
      <c r="H451" s="3"/>
    </row>
    <row r="452" spans="4:8" s="1" customFormat="1">
      <c r="D452" s="3"/>
      <c r="E452" s="3"/>
      <c r="F452" s="3"/>
      <c r="G452" s="3"/>
      <c r="H452" s="3"/>
    </row>
    <row r="453" spans="4:8" s="1" customFormat="1">
      <c r="D453" s="3"/>
      <c r="E453" s="3"/>
      <c r="F453" s="3"/>
      <c r="G453" s="3"/>
      <c r="H453" s="3"/>
    </row>
    <row r="454" spans="4:8" s="1" customFormat="1">
      <c r="D454" s="3"/>
      <c r="E454" s="3"/>
      <c r="F454" s="3"/>
      <c r="G454" s="3"/>
      <c r="H454" s="3"/>
    </row>
    <row r="455" spans="4:8" s="1" customFormat="1">
      <c r="D455" s="3"/>
      <c r="E455" s="3"/>
      <c r="F455" s="3"/>
      <c r="G455" s="3"/>
      <c r="H455" s="3"/>
    </row>
    <row r="456" spans="4:8" s="1" customFormat="1">
      <c r="D456" s="3"/>
      <c r="E456" s="3"/>
      <c r="F456" s="3"/>
      <c r="G456" s="3"/>
      <c r="H456" s="3"/>
    </row>
    <row r="457" spans="4:8" s="1" customFormat="1">
      <c r="D457" s="3"/>
      <c r="E457" s="3"/>
      <c r="F457" s="3"/>
      <c r="G457" s="3"/>
      <c r="H457" s="3"/>
    </row>
    <row r="458" spans="4:8" s="1" customFormat="1">
      <c r="D458" s="3"/>
      <c r="E458" s="3"/>
      <c r="F458" s="3"/>
      <c r="G458" s="3"/>
      <c r="H458" s="3"/>
    </row>
    <row r="459" spans="4:8" s="1" customFormat="1">
      <c r="D459" s="3"/>
      <c r="E459" s="3"/>
      <c r="F459" s="3"/>
      <c r="G459" s="3"/>
      <c r="H459" s="3"/>
    </row>
    <row r="460" spans="4:8" s="1" customFormat="1">
      <c r="D460" s="3"/>
      <c r="E460" s="3"/>
      <c r="F460" s="3"/>
      <c r="G460" s="3"/>
      <c r="H460" s="3"/>
    </row>
    <row r="461" spans="4:8" s="1" customFormat="1">
      <c r="D461" s="3"/>
      <c r="E461" s="3"/>
      <c r="F461" s="3"/>
      <c r="G461" s="3"/>
      <c r="H461" s="3"/>
    </row>
    <row r="462" spans="4:8" s="1" customFormat="1">
      <c r="D462" s="3"/>
      <c r="E462" s="3"/>
      <c r="F462" s="3"/>
      <c r="G462" s="3"/>
      <c r="H462" s="3"/>
    </row>
    <row r="463" spans="4:8" s="1" customFormat="1">
      <c r="D463" s="3"/>
      <c r="E463" s="3"/>
      <c r="F463" s="3"/>
      <c r="G463" s="3"/>
      <c r="H463" s="3"/>
    </row>
    <row r="464" spans="4:8" s="1" customFormat="1">
      <c r="D464" s="3"/>
      <c r="E464" s="3"/>
      <c r="F464" s="3"/>
      <c r="G464" s="3"/>
      <c r="H464" s="3"/>
    </row>
    <row r="465" spans="4:8" s="1" customFormat="1">
      <c r="D465" s="3"/>
      <c r="E465" s="3"/>
      <c r="F465" s="3"/>
      <c r="G465" s="3"/>
      <c r="H465" s="3"/>
    </row>
    <row r="466" spans="4:8" s="1" customFormat="1">
      <c r="D466" s="3"/>
      <c r="E466" s="3"/>
      <c r="F466" s="3"/>
      <c r="G466" s="3"/>
      <c r="H466" s="3"/>
    </row>
    <row r="467" spans="4:8" s="1" customFormat="1">
      <c r="D467" s="3"/>
      <c r="E467" s="3"/>
      <c r="F467" s="3"/>
      <c r="G467" s="3"/>
      <c r="H467" s="3"/>
    </row>
    <row r="468" spans="4:8" s="1" customFormat="1">
      <c r="D468" s="3"/>
      <c r="E468" s="3"/>
      <c r="F468" s="3"/>
      <c r="G468" s="3"/>
      <c r="H468" s="3"/>
    </row>
    <row r="469" spans="4:8" s="1" customFormat="1">
      <c r="D469" s="3"/>
      <c r="E469" s="3"/>
      <c r="F469" s="3"/>
      <c r="G469" s="3"/>
      <c r="H469" s="3"/>
    </row>
    <row r="470" spans="4:8" s="1" customFormat="1">
      <c r="D470" s="3"/>
      <c r="E470" s="3"/>
      <c r="F470" s="3"/>
      <c r="G470" s="3"/>
      <c r="H470" s="3"/>
    </row>
    <row r="471" spans="4:8" s="1" customFormat="1">
      <c r="D471" s="3"/>
      <c r="E471" s="3"/>
      <c r="F471" s="3"/>
      <c r="G471" s="3"/>
      <c r="H471" s="3"/>
    </row>
    <row r="472" spans="4:8" s="1" customFormat="1">
      <c r="D472" s="3"/>
      <c r="E472" s="3"/>
      <c r="F472" s="3"/>
      <c r="G472" s="3"/>
      <c r="H472" s="3"/>
    </row>
    <row r="473" spans="4:8" s="1" customFormat="1">
      <c r="D473" s="3"/>
      <c r="E473" s="3"/>
      <c r="F473" s="3"/>
      <c r="G473" s="3"/>
      <c r="H473" s="3"/>
    </row>
    <row r="474" spans="4:8" s="1" customFormat="1">
      <c r="D474" s="3"/>
      <c r="E474" s="3"/>
      <c r="F474" s="3"/>
      <c r="G474" s="3"/>
      <c r="H474" s="3"/>
    </row>
    <row r="475" spans="4:8" s="1" customFormat="1">
      <c r="D475" s="3"/>
      <c r="E475" s="3"/>
      <c r="F475" s="3"/>
      <c r="G475" s="3"/>
      <c r="H475" s="3"/>
    </row>
    <row r="476" spans="4:8" s="1" customFormat="1">
      <c r="D476" s="3"/>
      <c r="E476" s="3"/>
      <c r="F476" s="3"/>
      <c r="G476" s="3"/>
      <c r="H476" s="3"/>
    </row>
    <row r="477" spans="4:8" s="1" customFormat="1">
      <c r="D477" s="3"/>
      <c r="E477" s="3"/>
      <c r="F477" s="3"/>
      <c r="G477" s="3"/>
      <c r="H477" s="3"/>
    </row>
    <row r="478" spans="4:8" s="1" customFormat="1">
      <c r="D478" s="3"/>
      <c r="E478" s="3"/>
      <c r="F478" s="3"/>
      <c r="G478" s="3"/>
      <c r="H478" s="3"/>
    </row>
    <row r="479" spans="4:8" s="1" customFormat="1">
      <c r="D479" s="3"/>
      <c r="E479" s="3"/>
      <c r="F479" s="3"/>
      <c r="G479" s="3"/>
      <c r="H479" s="3"/>
    </row>
    <row r="480" spans="4:8" s="1" customFormat="1">
      <c r="D480" s="3"/>
      <c r="E480" s="3"/>
      <c r="F480" s="3"/>
      <c r="G480" s="3"/>
      <c r="H480" s="3"/>
    </row>
    <row r="481" spans="4:8" s="1" customFormat="1">
      <c r="D481" s="3"/>
      <c r="E481" s="3"/>
      <c r="F481" s="3"/>
      <c r="G481" s="3"/>
      <c r="H481" s="3"/>
    </row>
    <row r="482" spans="4:8" s="1" customFormat="1">
      <c r="D482" s="3"/>
      <c r="E482" s="3"/>
      <c r="F482" s="3"/>
      <c r="G482" s="3"/>
      <c r="H482" s="3"/>
    </row>
    <row r="483" spans="4:8" s="1" customFormat="1">
      <c r="D483" s="3"/>
      <c r="E483" s="3"/>
      <c r="F483" s="3"/>
      <c r="G483" s="3"/>
      <c r="H483" s="3"/>
    </row>
    <row r="484" spans="4:8" s="1" customFormat="1">
      <c r="D484" s="3"/>
      <c r="E484" s="3"/>
      <c r="F484" s="3"/>
      <c r="G484" s="3"/>
      <c r="H484" s="3"/>
    </row>
    <row r="485" spans="4:8" s="1" customFormat="1">
      <c r="D485" s="3"/>
      <c r="E485" s="3"/>
      <c r="F485" s="3"/>
      <c r="G485" s="3"/>
      <c r="H485" s="3"/>
    </row>
    <row r="486" spans="4:8" s="1" customFormat="1">
      <c r="D486" s="3"/>
      <c r="E486" s="3"/>
      <c r="F486" s="3"/>
      <c r="G486" s="3"/>
      <c r="H486" s="3"/>
    </row>
    <row r="487" spans="4:8" s="1" customFormat="1">
      <c r="D487" s="3"/>
      <c r="E487" s="3"/>
      <c r="F487" s="3"/>
      <c r="G487" s="3"/>
      <c r="H487" s="3"/>
    </row>
    <row r="488" spans="4:8" s="1" customFormat="1">
      <c r="D488" s="3"/>
      <c r="E488" s="3"/>
      <c r="F488" s="3"/>
      <c r="G488" s="3"/>
      <c r="H488" s="3"/>
    </row>
    <row r="489" spans="4:8" s="1" customFormat="1">
      <c r="D489" s="3"/>
      <c r="E489" s="3"/>
      <c r="F489" s="3"/>
      <c r="G489" s="3"/>
      <c r="H489" s="3"/>
    </row>
    <row r="490" spans="4:8" s="1" customFormat="1">
      <c r="D490" s="3"/>
      <c r="E490" s="3"/>
      <c r="F490" s="3"/>
      <c r="G490" s="3"/>
      <c r="H490" s="3"/>
    </row>
    <row r="491" spans="4:8" s="1" customFormat="1">
      <c r="D491" s="3"/>
      <c r="E491" s="3"/>
      <c r="F491" s="3"/>
      <c r="G491" s="3"/>
      <c r="H491" s="3"/>
    </row>
    <row r="492" spans="4:8" s="1" customFormat="1">
      <c r="D492" s="3"/>
      <c r="E492" s="3"/>
      <c r="F492" s="3"/>
      <c r="G492" s="3"/>
      <c r="H492" s="3"/>
    </row>
    <row r="493" spans="4:8" s="1" customFormat="1">
      <c r="D493" s="3"/>
      <c r="E493" s="3"/>
      <c r="F493" s="3"/>
      <c r="G493" s="3"/>
      <c r="H493" s="3"/>
    </row>
    <row r="494" spans="4:8" s="1" customFormat="1">
      <c r="D494" s="3"/>
      <c r="E494" s="3"/>
      <c r="F494" s="3"/>
      <c r="G494" s="3"/>
      <c r="H494" s="3"/>
    </row>
    <row r="495" spans="4:8" s="1" customFormat="1">
      <c r="D495" s="3"/>
      <c r="E495" s="3"/>
      <c r="F495" s="3"/>
      <c r="G495" s="3"/>
      <c r="H495" s="3"/>
    </row>
    <row r="496" spans="4:8" s="1" customFormat="1">
      <c r="D496" s="3"/>
      <c r="E496" s="3"/>
      <c r="F496" s="3"/>
      <c r="G496" s="3"/>
      <c r="H496" s="3"/>
    </row>
    <row r="497" spans="4:8" s="1" customFormat="1">
      <c r="D497" s="3"/>
      <c r="E497" s="3"/>
      <c r="F497" s="3"/>
      <c r="G497" s="3"/>
      <c r="H497" s="3"/>
    </row>
    <row r="498" spans="4:8" s="1" customFormat="1">
      <c r="D498" s="3"/>
      <c r="E498" s="3"/>
      <c r="F498" s="3"/>
      <c r="G498" s="3"/>
      <c r="H498" s="3"/>
    </row>
    <row r="499" spans="4:8" s="1" customFormat="1">
      <c r="D499" s="3"/>
      <c r="E499" s="3"/>
      <c r="F499" s="3"/>
      <c r="G499" s="3"/>
      <c r="H499" s="3"/>
    </row>
    <row r="500" spans="4:8" s="1" customFormat="1">
      <c r="D500" s="3"/>
      <c r="E500" s="3"/>
      <c r="F500" s="3"/>
      <c r="G500" s="3"/>
      <c r="H500" s="3"/>
    </row>
    <row r="501" spans="4:8" s="1" customFormat="1">
      <c r="D501" s="3"/>
      <c r="E501" s="3"/>
      <c r="F501" s="3"/>
      <c r="G501" s="3"/>
      <c r="H501" s="3"/>
    </row>
    <row r="502" spans="4:8" s="1" customFormat="1">
      <c r="D502" s="3"/>
      <c r="E502" s="3"/>
      <c r="F502" s="3"/>
      <c r="G502" s="3"/>
      <c r="H502" s="3"/>
    </row>
    <row r="503" spans="4:8" s="1" customFormat="1">
      <c r="D503" s="3"/>
      <c r="E503" s="3"/>
      <c r="F503" s="3"/>
      <c r="G503" s="3"/>
      <c r="H503" s="3"/>
    </row>
    <row r="504" spans="4:8" s="1" customFormat="1">
      <c r="D504" s="3"/>
      <c r="E504" s="3"/>
      <c r="F504" s="3"/>
      <c r="G504" s="3"/>
      <c r="H504" s="3"/>
    </row>
    <row r="505" spans="4:8" s="1" customFormat="1">
      <c r="D505" s="3"/>
      <c r="E505" s="3"/>
      <c r="F505" s="3"/>
      <c r="G505" s="3"/>
      <c r="H505" s="3"/>
    </row>
    <row r="506" spans="4:8" s="1" customFormat="1">
      <c r="D506" s="3"/>
      <c r="E506" s="3"/>
      <c r="F506" s="3"/>
      <c r="G506" s="3"/>
      <c r="H506" s="3"/>
    </row>
    <row r="507" spans="4:8" s="1" customFormat="1">
      <c r="D507" s="3"/>
      <c r="E507" s="3"/>
      <c r="F507" s="3"/>
      <c r="G507" s="3"/>
      <c r="H507" s="3"/>
    </row>
    <row r="508" spans="4:8" s="1" customFormat="1">
      <c r="D508" s="3"/>
      <c r="E508" s="3"/>
      <c r="F508" s="3"/>
      <c r="G508" s="3"/>
      <c r="H508" s="3"/>
    </row>
    <row r="509" spans="4:8" s="1" customFormat="1">
      <c r="D509" s="3"/>
      <c r="E509" s="3"/>
      <c r="F509" s="3"/>
      <c r="G509" s="3"/>
      <c r="H509" s="3"/>
    </row>
    <row r="510" spans="4:8" s="1" customFormat="1">
      <c r="D510" s="3"/>
      <c r="E510" s="3"/>
      <c r="F510" s="3"/>
      <c r="G510" s="3"/>
      <c r="H510" s="3"/>
    </row>
    <row r="511" spans="4:8" s="1" customFormat="1">
      <c r="D511" s="3"/>
      <c r="E511" s="3"/>
      <c r="F511" s="3"/>
      <c r="G511" s="3"/>
      <c r="H511" s="3"/>
    </row>
    <row r="512" spans="4:8" s="1" customFormat="1">
      <c r="D512" s="3"/>
      <c r="E512" s="3"/>
      <c r="F512" s="3"/>
      <c r="G512" s="3"/>
      <c r="H512" s="3"/>
    </row>
    <row r="513" spans="4:8" s="1" customFormat="1">
      <c r="D513" s="3"/>
      <c r="E513" s="3"/>
      <c r="F513" s="3"/>
      <c r="G513" s="3"/>
      <c r="H513" s="3"/>
    </row>
    <row r="514" spans="4:8" s="1" customFormat="1">
      <c r="D514" s="3"/>
      <c r="E514" s="3"/>
      <c r="F514" s="3"/>
      <c r="G514" s="3"/>
      <c r="H514" s="3"/>
    </row>
    <row r="515" spans="4:8" s="1" customFormat="1">
      <c r="D515" s="3"/>
      <c r="E515" s="3"/>
      <c r="F515" s="3"/>
      <c r="G515" s="3"/>
      <c r="H515" s="3"/>
    </row>
    <row r="516" spans="4:8" s="1" customFormat="1">
      <c r="D516" s="3"/>
      <c r="E516" s="3"/>
      <c r="F516" s="3"/>
      <c r="G516" s="3"/>
      <c r="H516" s="3"/>
    </row>
    <row r="517" spans="4:8" s="1" customFormat="1">
      <c r="D517" s="3"/>
      <c r="E517" s="3"/>
      <c r="F517" s="3"/>
      <c r="G517" s="3"/>
      <c r="H517" s="3"/>
    </row>
    <row r="518" spans="4:8" s="1" customFormat="1">
      <c r="D518" s="3"/>
      <c r="E518" s="3"/>
      <c r="F518" s="3"/>
      <c r="G518" s="3"/>
      <c r="H518" s="3"/>
    </row>
    <row r="519" spans="4:8" s="1" customFormat="1">
      <c r="D519" s="3"/>
      <c r="E519" s="3"/>
      <c r="F519" s="3"/>
      <c r="G519" s="3"/>
      <c r="H519" s="3"/>
    </row>
    <row r="520" spans="4:8" s="1" customFormat="1">
      <c r="D520" s="3"/>
      <c r="E520" s="3"/>
      <c r="F520" s="3"/>
      <c r="G520" s="3"/>
      <c r="H520" s="3"/>
    </row>
    <row r="521" spans="4:8" s="1" customFormat="1">
      <c r="D521" s="3"/>
      <c r="E521" s="3"/>
      <c r="F521" s="3"/>
      <c r="G521" s="3"/>
      <c r="H521" s="3"/>
    </row>
    <row r="522" spans="4:8" s="1" customFormat="1">
      <c r="D522" s="3"/>
      <c r="E522" s="3"/>
      <c r="F522" s="3"/>
      <c r="G522" s="3"/>
      <c r="H522" s="3"/>
    </row>
    <row r="523" spans="4:8" s="1" customFormat="1">
      <c r="D523" s="3"/>
      <c r="E523" s="3"/>
      <c r="F523" s="3"/>
      <c r="G523" s="3"/>
      <c r="H523" s="3"/>
    </row>
    <row r="524" spans="4:8" s="1" customFormat="1">
      <c r="D524" s="3"/>
      <c r="E524" s="3"/>
      <c r="F524" s="3"/>
      <c r="G524" s="3"/>
      <c r="H524" s="3"/>
    </row>
    <row r="525" spans="4:8" s="1" customFormat="1">
      <c r="D525" s="3"/>
      <c r="E525" s="3"/>
      <c r="F525" s="3"/>
      <c r="G525" s="3"/>
      <c r="H525" s="3"/>
    </row>
    <row r="526" spans="4:8" s="1" customFormat="1">
      <c r="D526" s="3"/>
      <c r="E526" s="3"/>
      <c r="F526" s="3"/>
      <c r="G526" s="3"/>
      <c r="H526" s="3"/>
    </row>
    <row r="527" spans="4:8" s="1" customFormat="1">
      <c r="D527" s="3"/>
      <c r="E527" s="3"/>
      <c r="F527" s="3"/>
      <c r="G527" s="3"/>
      <c r="H527" s="3"/>
    </row>
    <row r="528" spans="4:8" s="1" customFormat="1">
      <c r="D528" s="3"/>
      <c r="E528" s="3"/>
      <c r="F528" s="3"/>
      <c r="G528" s="3"/>
      <c r="H528" s="3"/>
    </row>
    <row r="529" spans="4:8" s="1" customFormat="1">
      <c r="D529" s="3"/>
      <c r="E529" s="3"/>
      <c r="F529" s="3"/>
      <c r="G529" s="3"/>
      <c r="H529" s="3"/>
    </row>
    <row r="530" spans="4:8" s="1" customFormat="1">
      <c r="D530" s="3"/>
      <c r="E530" s="3"/>
      <c r="F530" s="3"/>
      <c r="G530" s="3"/>
      <c r="H530" s="3"/>
    </row>
    <row r="531" spans="4:8" s="1" customFormat="1">
      <c r="D531" s="3"/>
      <c r="E531" s="3"/>
      <c r="F531" s="3"/>
      <c r="G531" s="3"/>
      <c r="H531" s="3"/>
    </row>
    <row r="532" spans="4:8" s="1" customFormat="1">
      <c r="D532" s="3"/>
      <c r="E532" s="3"/>
      <c r="F532" s="3"/>
      <c r="G532" s="3"/>
      <c r="H532" s="3"/>
    </row>
    <row r="533" spans="4:8" s="1" customFormat="1">
      <c r="D533" s="3"/>
      <c r="E533" s="3"/>
      <c r="F533" s="3"/>
      <c r="G533" s="3"/>
      <c r="H533" s="3"/>
    </row>
    <row r="534" spans="4:8" s="1" customFormat="1">
      <c r="D534" s="3"/>
      <c r="E534" s="3"/>
      <c r="F534" s="3"/>
      <c r="G534" s="3"/>
      <c r="H534" s="3"/>
    </row>
    <row r="535" spans="4:8" s="1" customFormat="1">
      <c r="D535" s="3"/>
      <c r="E535" s="3"/>
      <c r="F535" s="3"/>
      <c r="G535" s="3"/>
      <c r="H535" s="3"/>
    </row>
    <row r="536" spans="4:8" s="1" customFormat="1">
      <c r="D536" s="3"/>
      <c r="E536" s="3"/>
      <c r="F536" s="3"/>
      <c r="G536" s="3"/>
      <c r="H536" s="3"/>
    </row>
    <row r="537" spans="4:8" s="1" customFormat="1">
      <c r="D537" s="3"/>
      <c r="E537" s="3"/>
      <c r="F537" s="3"/>
      <c r="G537" s="3"/>
      <c r="H537" s="3"/>
    </row>
    <row r="538" spans="4:8" s="1" customFormat="1">
      <c r="D538" s="3"/>
      <c r="E538" s="3"/>
      <c r="F538" s="3"/>
      <c r="G538" s="3"/>
      <c r="H538" s="3"/>
    </row>
    <row r="539" spans="4:8" s="1" customFormat="1">
      <c r="D539" s="3"/>
      <c r="E539" s="3"/>
      <c r="F539" s="3"/>
      <c r="G539" s="3"/>
      <c r="H539" s="3"/>
    </row>
    <row r="540" spans="4:8" s="1" customFormat="1">
      <c r="D540" s="3"/>
      <c r="E540" s="3"/>
      <c r="F540" s="3"/>
      <c r="G540" s="3"/>
      <c r="H540" s="3"/>
    </row>
    <row r="541" spans="4:8" s="1" customFormat="1">
      <c r="D541" s="3"/>
      <c r="E541" s="3"/>
      <c r="F541" s="3"/>
      <c r="G541" s="3"/>
      <c r="H541" s="3"/>
    </row>
    <row r="542" spans="4:8" s="1" customFormat="1">
      <c r="D542" s="3"/>
      <c r="E542" s="3"/>
      <c r="F542" s="3"/>
      <c r="G542" s="3"/>
      <c r="H542" s="3"/>
    </row>
    <row r="543" spans="4:8" s="1" customFormat="1">
      <c r="D543" s="3"/>
      <c r="E543" s="3"/>
      <c r="F543" s="3"/>
      <c r="G543" s="3"/>
      <c r="H543" s="3"/>
    </row>
    <row r="544" spans="4:8" s="1" customFormat="1">
      <c r="D544" s="3"/>
      <c r="E544" s="3"/>
      <c r="F544" s="3"/>
      <c r="G544" s="3"/>
      <c r="H544" s="3"/>
    </row>
    <row r="545" spans="4:8" s="1" customFormat="1">
      <c r="D545" s="3"/>
      <c r="E545" s="3"/>
      <c r="F545" s="3"/>
      <c r="G545" s="3"/>
      <c r="H545" s="3"/>
    </row>
    <row r="546" spans="4:8" s="1" customFormat="1">
      <c r="D546" s="3"/>
      <c r="E546" s="3"/>
      <c r="F546" s="3"/>
      <c r="G546" s="3"/>
      <c r="H546" s="3"/>
    </row>
    <row r="547" spans="4:8" s="1" customFormat="1">
      <c r="D547" s="3"/>
      <c r="E547" s="3"/>
      <c r="F547" s="3"/>
      <c r="G547" s="3"/>
      <c r="H547" s="3"/>
    </row>
    <row r="548" spans="4:8" s="1" customFormat="1">
      <c r="D548" s="3"/>
      <c r="E548" s="3"/>
      <c r="F548" s="3"/>
      <c r="G548" s="3"/>
      <c r="H548" s="3"/>
    </row>
    <row r="549" spans="4:8" s="1" customFormat="1">
      <c r="D549" s="3"/>
      <c r="E549" s="3"/>
      <c r="F549" s="3"/>
      <c r="G549" s="3"/>
      <c r="H549" s="3"/>
    </row>
    <row r="550" spans="4:8" s="1" customFormat="1">
      <c r="D550" s="3"/>
      <c r="E550" s="3"/>
      <c r="F550" s="3"/>
      <c r="G550" s="3"/>
      <c r="H550" s="3"/>
    </row>
    <row r="551" spans="4:8" s="1" customFormat="1">
      <c r="D551" s="3"/>
      <c r="E551" s="3"/>
      <c r="F551" s="3"/>
      <c r="G551" s="3"/>
      <c r="H551" s="3"/>
    </row>
    <row r="552" spans="4:8" s="1" customFormat="1">
      <c r="D552" s="3"/>
      <c r="E552" s="3"/>
      <c r="F552" s="3"/>
      <c r="G552" s="3"/>
      <c r="H552" s="3"/>
    </row>
    <row r="553" spans="4:8" s="1" customFormat="1">
      <c r="D553" s="3"/>
      <c r="E553" s="3"/>
      <c r="F553" s="3"/>
      <c r="G553" s="3"/>
      <c r="H553" s="3"/>
    </row>
    <row r="554" spans="4:8" s="1" customFormat="1">
      <c r="D554" s="3"/>
      <c r="E554" s="3"/>
      <c r="F554" s="3"/>
      <c r="G554" s="3"/>
      <c r="H554" s="3"/>
    </row>
    <row r="555" spans="4:8" s="1" customFormat="1">
      <c r="D555" s="3"/>
      <c r="E555" s="3"/>
      <c r="F555" s="3"/>
      <c r="G555" s="3"/>
      <c r="H555" s="3"/>
    </row>
    <row r="556" spans="4:8" s="1" customFormat="1">
      <c r="D556" s="3"/>
      <c r="E556" s="3"/>
      <c r="F556" s="3"/>
      <c r="G556" s="3"/>
      <c r="H556" s="3"/>
    </row>
    <row r="557" spans="4:8" s="1" customFormat="1">
      <c r="D557" s="3"/>
      <c r="E557" s="3"/>
      <c r="F557" s="3"/>
      <c r="G557" s="3"/>
      <c r="H557" s="3"/>
    </row>
    <row r="558" spans="4:8" s="1" customFormat="1">
      <c r="D558" s="3"/>
      <c r="E558" s="3"/>
      <c r="F558" s="3"/>
      <c r="G558" s="3"/>
      <c r="H558" s="3"/>
    </row>
    <row r="559" spans="4:8" s="1" customFormat="1">
      <c r="D559" s="3"/>
      <c r="E559" s="3"/>
      <c r="F559" s="3"/>
      <c r="G559" s="3"/>
      <c r="H559" s="3"/>
    </row>
    <row r="560" spans="4:8" s="1" customFormat="1">
      <c r="D560" s="3"/>
      <c r="E560" s="3"/>
      <c r="F560" s="3"/>
      <c r="G560" s="3"/>
      <c r="H560" s="3"/>
    </row>
    <row r="561" spans="4:8" s="1" customFormat="1">
      <c r="D561" s="3"/>
      <c r="E561" s="3"/>
      <c r="F561" s="3"/>
      <c r="G561" s="3"/>
      <c r="H561" s="3"/>
    </row>
    <row r="562" spans="4:8" s="1" customFormat="1">
      <c r="D562" s="3"/>
      <c r="E562" s="3"/>
      <c r="F562" s="3"/>
      <c r="G562" s="3"/>
      <c r="H562" s="3"/>
    </row>
    <row r="563" spans="4:8" s="1" customFormat="1">
      <c r="D563" s="3"/>
      <c r="E563" s="3"/>
      <c r="F563" s="3"/>
      <c r="G563" s="3"/>
      <c r="H563" s="3"/>
    </row>
    <row r="564" spans="4:8" s="1" customFormat="1">
      <c r="D564" s="3"/>
      <c r="E564" s="3"/>
      <c r="F564" s="3"/>
      <c r="G564" s="3"/>
      <c r="H564" s="3"/>
    </row>
    <row r="565" spans="4:8" s="1" customFormat="1">
      <c r="D565" s="3"/>
      <c r="E565" s="3"/>
      <c r="F565" s="3"/>
      <c r="G565" s="3"/>
      <c r="H565" s="3"/>
    </row>
    <row r="566" spans="4:8" s="1" customFormat="1">
      <c r="D566" s="3"/>
      <c r="E566" s="3"/>
      <c r="F566" s="3"/>
      <c r="G566" s="3"/>
      <c r="H566" s="3"/>
    </row>
    <row r="567" spans="4:8" s="1" customFormat="1">
      <c r="D567" s="3"/>
      <c r="E567" s="3"/>
      <c r="F567" s="3"/>
      <c r="G567" s="3"/>
      <c r="H567" s="3"/>
    </row>
    <row r="568" spans="4:8" s="1" customFormat="1">
      <c r="D568" s="3"/>
      <c r="E568" s="3"/>
      <c r="F568" s="3"/>
      <c r="G568" s="3"/>
      <c r="H568" s="3"/>
    </row>
    <row r="569" spans="4:8" s="1" customFormat="1">
      <c r="D569" s="3"/>
      <c r="E569" s="3"/>
      <c r="F569" s="3"/>
      <c r="G569" s="3"/>
      <c r="H569" s="3"/>
    </row>
    <row r="570" spans="4:8" s="1" customFormat="1">
      <c r="D570" s="3"/>
      <c r="E570" s="3"/>
      <c r="F570" s="3"/>
      <c r="G570" s="3"/>
      <c r="H570" s="3"/>
    </row>
    <row r="571" spans="4:8" s="1" customFormat="1">
      <c r="D571" s="3"/>
      <c r="E571" s="3"/>
      <c r="F571" s="3"/>
      <c r="G571" s="3"/>
      <c r="H571" s="3"/>
    </row>
    <row r="572" spans="4:8" s="1" customFormat="1">
      <c r="D572" s="3"/>
      <c r="E572" s="3"/>
      <c r="F572" s="3"/>
      <c r="G572" s="3"/>
      <c r="H572" s="3"/>
    </row>
    <row r="573" spans="4:8" s="1" customFormat="1">
      <c r="D573" s="3"/>
      <c r="E573" s="3"/>
      <c r="F573" s="3"/>
      <c r="G573" s="3"/>
      <c r="H573" s="3"/>
    </row>
    <row r="574" spans="4:8" s="1" customFormat="1">
      <c r="D574" s="3"/>
      <c r="E574" s="3"/>
      <c r="F574" s="3"/>
      <c r="G574" s="3"/>
      <c r="H574" s="3"/>
    </row>
    <row r="575" spans="4:8" s="1" customFormat="1">
      <c r="D575" s="3"/>
      <c r="E575" s="3"/>
      <c r="F575" s="3"/>
      <c r="G575" s="3"/>
      <c r="H575" s="3"/>
    </row>
    <row r="576" spans="4:8" s="1" customFormat="1">
      <c r="D576" s="3"/>
      <c r="E576" s="3"/>
      <c r="F576" s="3"/>
      <c r="G576" s="3"/>
      <c r="H576" s="3"/>
    </row>
    <row r="577" spans="4:8" s="1" customFormat="1">
      <c r="D577" s="3"/>
      <c r="E577" s="3"/>
      <c r="F577" s="3"/>
      <c r="G577" s="3"/>
      <c r="H577" s="3"/>
    </row>
    <row r="578" spans="4:8" s="1" customFormat="1">
      <c r="D578" s="3"/>
      <c r="E578" s="3"/>
      <c r="F578" s="3"/>
      <c r="G578" s="3"/>
      <c r="H578" s="3"/>
    </row>
    <row r="579" spans="4:8" s="1" customFormat="1">
      <c r="D579" s="3"/>
      <c r="E579" s="3"/>
      <c r="F579" s="3"/>
      <c r="G579" s="3"/>
      <c r="H579" s="3"/>
    </row>
    <row r="580" spans="4:8" s="1" customFormat="1">
      <c r="D580" s="3"/>
      <c r="E580" s="3"/>
      <c r="F580" s="3"/>
      <c r="G580" s="3"/>
      <c r="H580" s="3"/>
    </row>
    <row r="581" spans="4:8" s="1" customFormat="1">
      <c r="D581" s="3"/>
      <c r="E581" s="3"/>
      <c r="F581" s="3"/>
      <c r="G581" s="3"/>
      <c r="H581" s="3"/>
    </row>
    <row r="582" spans="4:8" s="1" customFormat="1">
      <c r="D582" s="3"/>
      <c r="E582" s="3"/>
      <c r="F582" s="3"/>
      <c r="G582" s="3"/>
      <c r="H582" s="3"/>
    </row>
    <row r="583" spans="4:8" s="1" customFormat="1">
      <c r="D583" s="3"/>
      <c r="E583" s="3"/>
      <c r="F583" s="3"/>
      <c r="G583" s="3"/>
      <c r="H583" s="3"/>
    </row>
    <row r="584" spans="4:8" s="1" customFormat="1">
      <c r="D584" s="3"/>
      <c r="E584" s="3"/>
      <c r="F584" s="3"/>
      <c r="G584" s="3"/>
      <c r="H584" s="3"/>
    </row>
    <row r="585" spans="4:8" s="1" customFormat="1">
      <c r="D585" s="3"/>
      <c r="E585" s="3"/>
      <c r="F585" s="3"/>
      <c r="G585" s="3"/>
      <c r="H585" s="3"/>
    </row>
    <row r="586" spans="4:8" s="1" customFormat="1">
      <c r="D586" s="3"/>
      <c r="E586" s="3"/>
      <c r="F586" s="3"/>
      <c r="G586" s="3"/>
      <c r="H586" s="3"/>
    </row>
    <row r="587" spans="4:8" s="1" customFormat="1">
      <c r="D587" s="3"/>
      <c r="E587" s="3"/>
      <c r="F587" s="3"/>
      <c r="G587" s="3"/>
      <c r="H587" s="3"/>
    </row>
    <row r="588" spans="4:8" s="1" customFormat="1">
      <c r="D588" s="3"/>
      <c r="E588" s="3"/>
      <c r="F588" s="3"/>
      <c r="G588" s="3"/>
      <c r="H588" s="3"/>
    </row>
    <row r="589" spans="4:8" s="1" customFormat="1">
      <c r="D589" s="3"/>
      <c r="E589" s="3"/>
      <c r="F589" s="3"/>
      <c r="G589" s="3"/>
      <c r="H589" s="3"/>
    </row>
    <row r="590" spans="4:8" s="1" customFormat="1">
      <c r="D590" s="3"/>
      <c r="E590" s="3"/>
      <c r="F590" s="3"/>
      <c r="G590" s="3"/>
      <c r="H590" s="3"/>
    </row>
    <row r="591" spans="4:8" s="1" customFormat="1">
      <c r="D591" s="3"/>
      <c r="E591" s="3"/>
      <c r="F591" s="3"/>
      <c r="G591" s="3"/>
      <c r="H591" s="3"/>
    </row>
    <row r="592" spans="4:8" s="1" customFormat="1">
      <c r="D592" s="3"/>
      <c r="E592" s="3"/>
      <c r="F592" s="3"/>
      <c r="G592" s="3"/>
      <c r="H592" s="3"/>
    </row>
    <row r="593" spans="4:8" s="1" customFormat="1">
      <c r="D593" s="3"/>
      <c r="E593" s="3"/>
      <c r="F593" s="3"/>
      <c r="G593" s="3"/>
      <c r="H593" s="3"/>
    </row>
    <row r="594" spans="4:8" s="1" customFormat="1">
      <c r="D594" s="3"/>
      <c r="E594" s="3"/>
      <c r="F594" s="3"/>
      <c r="G594" s="3"/>
      <c r="H594" s="3"/>
    </row>
    <row r="595" spans="4:8" s="1" customFormat="1">
      <c r="D595" s="3"/>
      <c r="E595" s="3"/>
      <c r="F595" s="3"/>
      <c r="G595" s="3"/>
      <c r="H595" s="3"/>
    </row>
    <row r="596" spans="4:8" s="1" customFormat="1">
      <c r="D596" s="3"/>
      <c r="E596" s="3"/>
      <c r="F596" s="3"/>
      <c r="G596" s="3"/>
      <c r="H596" s="3"/>
    </row>
    <row r="597" spans="4:8" s="1" customFormat="1">
      <c r="D597" s="3"/>
      <c r="E597" s="3"/>
      <c r="F597" s="3"/>
      <c r="G597" s="3"/>
      <c r="H597" s="3"/>
    </row>
    <row r="598" spans="4:8" s="1" customFormat="1">
      <c r="D598" s="3"/>
      <c r="E598" s="3"/>
      <c r="F598" s="3"/>
      <c r="G598" s="3"/>
      <c r="H598" s="3"/>
    </row>
    <row r="599" spans="4:8" s="1" customFormat="1">
      <c r="D599" s="3"/>
      <c r="E599" s="3"/>
      <c r="F599" s="3"/>
      <c r="G599" s="3"/>
      <c r="H599" s="3"/>
    </row>
    <row r="600" spans="4:8" s="1" customFormat="1">
      <c r="D600" s="3"/>
      <c r="E600" s="3"/>
      <c r="F600" s="3"/>
      <c r="G600" s="3"/>
      <c r="H600" s="3"/>
    </row>
    <row r="601" spans="4:8" s="1" customFormat="1">
      <c r="D601" s="3"/>
      <c r="E601" s="3"/>
      <c r="F601" s="3"/>
      <c r="G601" s="3"/>
      <c r="H601" s="3"/>
    </row>
    <row r="602" spans="4:8" s="1" customFormat="1">
      <c r="D602" s="3"/>
      <c r="E602" s="3"/>
      <c r="F602" s="3"/>
      <c r="G602" s="3"/>
      <c r="H602" s="3"/>
    </row>
    <row r="603" spans="4:8" s="1" customFormat="1">
      <c r="D603" s="3"/>
      <c r="E603" s="3"/>
      <c r="F603" s="3"/>
      <c r="G603" s="3"/>
      <c r="H603" s="3"/>
    </row>
    <row r="604" spans="4:8" s="1" customFormat="1">
      <c r="D604" s="3"/>
      <c r="E604" s="3"/>
      <c r="F604" s="3"/>
      <c r="G604" s="3"/>
      <c r="H604" s="3"/>
    </row>
    <row r="605" spans="4:8" s="1" customFormat="1">
      <c r="D605" s="3"/>
      <c r="E605" s="3"/>
      <c r="F605" s="3"/>
      <c r="G605" s="3"/>
      <c r="H605" s="3"/>
    </row>
    <row r="606" spans="4:8" s="1" customFormat="1">
      <c r="E606" s="20"/>
      <c r="G606" s="20"/>
    </row>
    <row r="607" spans="4:8" s="1" customFormat="1">
      <c r="E607" s="20"/>
      <c r="G607" s="20"/>
    </row>
    <row r="608" spans="4:8" s="1" customFormat="1">
      <c r="E608" s="20"/>
      <c r="G608" s="20"/>
    </row>
    <row r="609" spans="5:7" s="1" customFormat="1">
      <c r="E609" s="20"/>
      <c r="G609" s="20"/>
    </row>
    <row r="610" spans="5:7" s="1" customFormat="1">
      <c r="E610" s="20"/>
      <c r="G610" s="20"/>
    </row>
    <row r="611" spans="5:7" s="1" customFormat="1">
      <c r="E611" s="20"/>
      <c r="G611" s="20"/>
    </row>
    <row r="612" spans="5:7" s="1" customFormat="1"/>
    <row r="613" spans="5:7" s="1" customFormat="1"/>
    <row r="614" spans="5:7" s="1" customFormat="1"/>
    <row r="615" spans="5:7" s="1" customFormat="1"/>
    <row r="616" spans="5:7" s="1" customFormat="1"/>
    <row r="617" spans="5:7" s="1" customFormat="1"/>
  </sheetData>
  <sheetProtection sheet="1" objects="1" scenarios="1"/>
  <mergeCells count="1">
    <mergeCell ref="B6:K6"/>
  </mergeCells>
  <phoneticPr fontId="4" type="noConversion"/>
  <conditionalFormatting sqref="B12">
    <cfRule type="cellIs" dxfId="1" priority="2" operator="equal">
      <formula>"NR3"</formula>
    </cfRule>
  </conditionalFormatting>
  <conditionalFormatting sqref="B12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A1:A16 D1:H11 C5:C11 B1:B11 B14:H16 I1:XFD16 A17:XFD1048576"/>
    <dataValidation type="list" allowBlank="1" showInputMessage="1" showErrorMessage="1" sqref="G12:G13">
      <formula1>#REF!</formula1>
    </dataValidation>
    <dataValidation type="list" allowBlank="1" showInputMessage="1" showErrorMessage="1" sqref="E12:E13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72.140625" style="2" bestFit="1" customWidth="1"/>
    <col min="3" max="3" width="50.42578125" style="1" bestFit="1" customWidth="1"/>
    <col min="4" max="4" width="11.85546875" style="1" customWidth="1"/>
    <col min="5" max="16384" width="9.140625" style="1"/>
  </cols>
  <sheetData>
    <row r="1" spans="2:6">
      <c r="B1" s="46" t="s">
        <v>142</v>
      </c>
      <c r="C1" s="46" t="s" vm="1">
        <v>224</v>
      </c>
    </row>
    <row r="2" spans="2:6">
      <c r="B2" s="46" t="s">
        <v>141</v>
      </c>
      <c r="C2" s="46" t="s">
        <v>225</v>
      </c>
    </row>
    <row r="3" spans="2:6">
      <c r="B3" s="46" t="s">
        <v>143</v>
      </c>
      <c r="C3" s="46" t="s">
        <v>226</v>
      </c>
    </row>
    <row r="4" spans="2:6">
      <c r="B4" s="46" t="s">
        <v>144</v>
      </c>
      <c r="C4" s="46">
        <v>2145</v>
      </c>
    </row>
    <row r="6" spans="2:6" ht="26.25" customHeight="1">
      <c r="B6" s="135" t="s">
        <v>176</v>
      </c>
      <c r="C6" s="136"/>
      <c r="D6" s="137"/>
    </row>
    <row r="7" spans="2:6" s="3" customFormat="1" ht="31.5">
      <c r="B7" s="47" t="s">
        <v>113</v>
      </c>
      <c r="C7" s="52" t="s">
        <v>105</v>
      </c>
      <c r="D7" s="53" t="s">
        <v>104</v>
      </c>
    </row>
    <row r="8" spans="2:6" s="3" customFormat="1">
      <c r="B8" s="14"/>
      <c r="C8" s="31" t="s">
        <v>203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0" t="s">
        <v>3312</v>
      </c>
      <c r="C10" s="83">
        <v>79073.367369496817</v>
      </c>
      <c r="D10" s="80"/>
    </row>
    <row r="11" spans="2:6">
      <c r="B11" s="79" t="s">
        <v>27</v>
      </c>
      <c r="C11" s="83">
        <v>16124.299185922253</v>
      </c>
      <c r="D11" s="99"/>
    </row>
    <row r="12" spans="2:6">
      <c r="B12" s="86" t="s">
        <v>3316</v>
      </c>
      <c r="C12" s="90">
        <v>401.41</v>
      </c>
      <c r="D12" s="101">
        <v>46772</v>
      </c>
      <c r="E12" s="3"/>
      <c r="F12" s="3"/>
    </row>
    <row r="13" spans="2:6">
      <c r="B13" s="86" t="s">
        <v>3317</v>
      </c>
      <c r="C13" s="90">
        <v>183.87</v>
      </c>
      <c r="D13" s="101">
        <v>48274</v>
      </c>
      <c r="E13" s="3"/>
      <c r="F13" s="3"/>
    </row>
    <row r="14" spans="2:6">
      <c r="B14" s="86" t="s">
        <v>3318</v>
      </c>
      <c r="C14" s="90">
        <v>107.34</v>
      </c>
      <c r="D14" s="101">
        <v>48274</v>
      </c>
    </row>
    <row r="15" spans="2:6">
      <c r="B15" s="86" t="s">
        <v>3319</v>
      </c>
      <c r="C15" s="90">
        <v>592.51</v>
      </c>
      <c r="D15" s="101">
        <v>47969</v>
      </c>
      <c r="E15" s="3"/>
      <c r="F15" s="3"/>
    </row>
    <row r="16" spans="2:6">
      <c r="B16" s="86" t="s">
        <v>3320</v>
      </c>
      <c r="C16" s="90">
        <v>107.93</v>
      </c>
      <c r="D16" s="101">
        <v>47209</v>
      </c>
      <c r="E16" s="3"/>
      <c r="F16" s="3"/>
    </row>
    <row r="17" spans="2:4">
      <c r="B17" s="86" t="s">
        <v>3321</v>
      </c>
      <c r="C17" s="90">
        <v>455.61</v>
      </c>
      <c r="D17" s="101">
        <v>48297</v>
      </c>
    </row>
    <row r="18" spans="2:4">
      <c r="B18" s="86" t="s">
        <v>3322</v>
      </c>
      <c r="C18" s="90">
        <v>4.21</v>
      </c>
      <c r="D18" s="101">
        <v>47907</v>
      </c>
    </row>
    <row r="19" spans="2:4">
      <c r="B19" s="86" t="s">
        <v>3323</v>
      </c>
      <c r="C19" s="90">
        <v>200.73</v>
      </c>
      <c r="D19" s="101">
        <v>47848</v>
      </c>
    </row>
    <row r="20" spans="2:4">
      <c r="B20" s="86" t="s">
        <v>3324</v>
      </c>
      <c r="C20" s="90">
        <v>3.77</v>
      </c>
      <c r="D20" s="101">
        <v>47848</v>
      </c>
    </row>
    <row r="21" spans="2:4">
      <c r="B21" s="86" t="s">
        <v>3325</v>
      </c>
      <c r="C21" s="90">
        <v>211.87</v>
      </c>
      <c r="D21" s="101">
        <v>47209</v>
      </c>
    </row>
    <row r="22" spans="2:4">
      <c r="B22" s="86" t="s">
        <v>3326</v>
      </c>
      <c r="C22" s="90">
        <v>86.18</v>
      </c>
      <c r="D22" s="101">
        <v>47467</v>
      </c>
    </row>
    <row r="23" spans="2:4">
      <c r="B23" s="86" t="s">
        <v>3327</v>
      </c>
      <c r="C23" s="90">
        <v>720.84</v>
      </c>
      <c r="D23" s="101">
        <v>48700</v>
      </c>
    </row>
    <row r="24" spans="2:4">
      <c r="B24" s="86" t="s">
        <v>3328</v>
      </c>
      <c r="C24" s="90">
        <v>98.53</v>
      </c>
      <c r="D24" s="101">
        <v>46132</v>
      </c>
    </row>
    <row r="25" spans="2:4">
      <c r="B25" s="86" t="s">
        <v>3329</v>
      </c>
      <c r="C25" s="90">
        <v>270.18</v>
      </c>
      <c r="D25" s="101">
        <v>46539</v>
      </c>
    </row>
    <row r="26" spans="2:4">
      <c r="B26" s="86" t="s">
        <v>3330</v>
      </c>
      <c r="C26" s="90">
        <v>385.1</v>
      </c>
      <c r="D26" s="101">
        <v>48233</v>
      </c>
    </row>
    <row r="27" spans="2:4">
      <c r="B27" s="86" t="s">
        <v>3331</v>
      </c>
      <c r="C27" s="90">
        <v>117.85</v>
      </c>
      <c r="D27" s="101">
        <v>48212</v>
      </c>
    </row>
    <row r="28" spans="2:4">
      <c r="B28" s="86" t="s">
        <v>3332</v>
      </c>
      <c r="C28" s="90">
        <v>4.62</v>
      </c>
      <c r="D28" s="101">
        <v>47566</v>
      </c>
    </row>
    <row r="29" spans="2:4">
      <c r="B29" s="86" t="s">
        <v>3333</v>
      </c>
      <c r="C29" s="90">
        <v>97.08</v>
      </c>
      <c r="D29" s="101">
        <v>48212</v>
      </c>
    </row>
    <row r="30" spans="2:4">
      <c r="B30" s="86" t="s">
        <v>3334</v>
      </c>
      <c r="C30" s="90">
        <v>3.39</v>
      </c>
      <c r="D30" s="101">
        <v>48297</v>
      </c>
    </row>
    <row r="31" spans="2:4">
      <c r="B31" s="86" t="s">
        <v>3335</v>
      </c>
      <c r="C31" s="90">
        <v>251.36</v>
      </c>
      <c r="D31" s="101">
        <v>46631</v>
      </c>
    </row>
    <row r="32" spans="2:4">
      <c r="B32" s="86" t="s">
        <v>3336</v>
      </c>
      <c r="C32" s="90">
        <v>86.35</v>
      </c>
      <c r="D32" s="101">
        <v>48214</v>
      </c>
    </row>
    <row r="33" spans="2:4">
      <c r="B33" s="86" t="s">
        <v>3337</v>
      </c>
      <c r="C33" s="90">
        <v>147.53</v>
      </c>
      <c r="D33" s="101">
        <v>48214</v>
      </c>
    </row>
    <row r="34" spans="2:4">
      <c r="B34" s="86" t="s">
        <v>3338</v>
      </c>
      <c r="C34" s="90">
        <v>821.03</v>
      </c>
      <c r="D34" s="101">
        <v>46661</v>
      </c>
    </row>
    <row r="35" spans="2:4">
      <c r="B35" s="86" t="s">
        <v>3339</v>
      </c>
      <c r="C35" s="90">
        <v>834.68</v>
      </c>
      <c r="D35" s="101">
        <v>46661</v>
      </c>
    </row>
    <row r="36" spans="2:4">
      <c r="B36" s="86" t="s">
        <v>3471</v>
      </c>
      <c r="C36" s="90">
        <v>1042.0071975290318</v>
      </c>
      <c r="D36" s="101">
        <v>46698</v>
      </c>
    </row>
    <row r="37" spans="2:4">
      <c r="B37" s="86" t="s">
        <v>3472</v>
      </c>
      <c r="C37" s="90">
        <v>1307.6464799999999</v>
      </c>
      <c r="D37" s="101">
        <v>46022</v>
      </c>
    </row>
    <row r="38" spans="2:4">
      <c r="B38" s="86" t="s">
        <v>3473</v>
      </c>
      <c r="C38" s="90">
        <v>88.259406231038</v>
      </c>
      <c r="D38" s="101">
        <v>45016</v>
      </c>
    </row>
    <row r="39" spans="2:4">
      <c r="B39" s="86" t="s">
        <v>3474</v>
      </c>
      <c r="C39" s="90">
        <v>54.089037549339999</v>
      </c>
      <c r="D39" s="101">
        <v>45981</v>
      </c>
    </row>
    <row r="40" spans="2:4">
      <c r="B40" s="86" t="s">
        <v>3475</v>
      </c>
      <c r="C40" s="90">
        <v>2913.314054981397</v>
      </c>
      <c r="D40" s="101">
        <v>46871</v>
      </c>
    </row>
    <row r="41" spans="2:4">
      <c r="B41" s="86" t="s">
        <v>3476</v>
      </c>
      <c r="C41" s="90">
        <v>83.121077952466393</v>
      </c>
      <c r="D41" s="101">
        <v>48482</v>
      </c>
    </row>
    <row r="42" spans="2:4">
      <c r="B42" s="86" t="s">
        <v>3477</v>
      </c>
      <c r="C42" s="90">
        <v>304.1038931567756</v>
      </c>
      <c r="D42" s="101">
        <v>51774</v>
      </c>
    </row>
    <row r="43" spans="2:4">
      <c r="B43" s="86" t="s">
        <v>3478</v>
      </c>
      <c r="C43" s="90">
        <v>531.95038718932597</v>
      </c>
      <c r="D43" s="101">
        <v>46253</v>
      </c>
    </row>
    <row r="44" spans="2:4">
      <c r="B44" s="86" t="s">
        <v>3479</v>
      </c>
      <c r="C44" s="90">
        <v>984.45827749470402</v>
      </c>
      <c r="D44" s="101">
        <v>46022</v>
      </c>
    </row>
    <row r="45" spans="2:4">
      <c r="B45" s="86" t="s">
        <v>3480</v>
      </c>
      <c r="C45" s="90">
        <v>30.960994536359998</v>
      </c>
      <c r="D45" s="101">
        <v>48844</v>
      </c>
    </row>
    <row r="46" spans="2:4">
      <c r="B46" s="86" t="s">
        <v>3481</v>
      </c>
      <c r="C46" s="90">
        <v>59.050926580248401</v>
      </c>
      <c r="D46" s="101">
        <v>45016</v>
      </c>
    </row>
    <row r="47" spans="2:4">
      <c r="B47" s="86" t="s">
        <v>3482</v>
      </c>
      <c r="C47" s="90">
        <v>1777.2038018664539</v>
      </c>
      <c r="D47" s="101">
        <v>45935</v>
      </c>
    </row>
    <row r="48" spans="2:4">
      <c r="B48" s="86" t="s">
        <v>3483</v>
      </c>
      <c r="C48" s="90">
        <v>122.10565085510959</v>
      </c>
      <c r="D48" s="101">
        <v>52047</v>
      </c>
    </row>
    <row r="49" spans="2:4">
      <c r="B49" s="86" t="s">
        <v>3484</v>
      </c>
      <c r="C49" s="90">
        <v>632.05799999999999</v>
      </c>
      <c r="D49" s="101">
        <v>45363</v>
      </c>
    </row>
    <row r="50" spans="2:4">
      <c r="B50" s="79" t="s">
        <v>42</v>
      </c>
      <c r="C50" s="83">
        <v>62949.068183574564</v>
      </c>
      <c r="D50" s="99"/>
    </row>
    <row r="51" spans="2:4">
      <c r="B51" s="86" t="s">
        <v>3340</v>
      </c>
      <c r="C51" s="90">
        <v>814.45</v>
      </c>
      <c r="D51" s="101">
        <v>47201</v>
      </c>
    </row>
    <row r="52" spans="2:4">
      <c r="B52" s="86" t="s">
        <v>3341</v>
      </c>
      <c r="C52" s="90">
        <v>21.57</v>
      </c>
      <c r="D52" s="101">
        <v>47270</v>
      </c>
    </row>
    <row r="53" spans="2:4">
      <c r="B53" s="86" t="s">
        <v>3342</v>
      </c>
      <c r="C53" s="90">
        <v>774.42</v>
      </c>
      <c r="D53" s="101">
        <v>48366</v>
      </c>
    </row>
    <row r="54" spans="2:4">
      <c r="B54" s="86" t="s">
        <v>3343</v>
      </c>
      <c r="C54" s="90">
        <v>132.63</v>
      </c>
      <c r="D54" s="101">
        <v>47467</v>
      </c>
    </row>
    <row r="55" spans="2:4">
      <c r="B55" s="86" t="s">
        <v>3344</v>
      </c>
      <c r="C55" s="90">
        <v>160.68</v>
      </c>
      <c r="D55" s="101">
        <v>47848</v>
      </c>
    </row>
    <row r="56" spans="2:4">
      <c r="B56" s="86" t="s">
        <v>3345</v>
      </c>
      <c r="C56" s="90">
        <v>299.07</v>
      </c>
      <c r="D56" s="101">
        <v>46601</v>
      </c>
    </row>
    <row r="57" spans="2:4">
      <c r="B57" s="86" t="s">
        <v>3346</v>
      </c>
      <c r="C57" s="90">
        <v>124.42</v>
      </c>
      <c r="D57" s="101">
        <v>46371</v>
      </c>
    </row>
    <row r="58" spans="2:4">
      <c r="B58" s="86" t="s">
        <v>3347</v>
      </c>
      <c r="C58" s="90">
        <v>397.25</v>
      </c>
      <c r="D58" s="101">
        <v>47209</v>
      </c>
    </row>
    <row r="59" spans="2:4">
      <c r="B59" s="86" t="s">
        <v>3348</v>
      </c>
      <c r="C59" s="90">
        <v>46.85</v>
      </c>
      <c r="D59" s="101">
        <v>47209</v>
      </c>
    </row>
    <row r="60" spans="2:4">
      <c r="B60" s="86" t="s">
        <v>3349</v>
      </c>
      <c r="C60" s="90">
        <v>245.95</v>
      </c>
      <c r="D60" s="101">
        <v>45778</v>
      </c>
    </row>
    <row r="61" spans="2:4">
      <c r="B61" s="86" t="s">
        <v>3350</v>
      </c>
      <c r="C61" s="90">
        <v>833.97</v>
      </c>
      <c r="D61" s="101">
        <v>46997</v>
      </c>
    </row>
    <row r="62" spans="2:4">
      <c r="B62" s="86" t="s">
        <v>3351</v>
      </c>
      <c r="C62" s="90">
        <v>977.45</v>
      </c>
      <c r="D62" s="101">
        <v>46997</v>
      </c>
    </row>
    <row r="63" spans="2:4">
      <c r="B63" s="86" t="s">
        <v>3352</v>
      </c>
      <c r="C63" s="90">
        <v>461.52</v>
      </c>
      <c r="D63" s="101">
        <v>45343</v>
      </c>
    </row>
    <row r="64" spans="2:4">
      <c r="B64" s="86" t="s">
        <v>3353</v>
      </c>
      <c r="C64" s="90">
        <v>688.31</v>
      </c>
      <c r="D64" s="101">
        <v>47082</v>
      </c>
    </row>
    <row r="65" spans="2:4">
      <c r="B65" s="86" t="s">
        <v>3354</v>
      </c>
      <c r="C65" s="90">
        <v>1142.3</v>
      </c>
      <c r="D65" s="101">
        <v>47398</v>
      </c>
    </row>
    <row r="66" spans="2:4">
      <c r="B66" s="86" t="s">
        <v>3355</v>
      </c>
      <c r="C66" s="90">
        <v>635.76</v>
      </c>
      <c r="D66" s="101">
        <v>48054</v>
      </c>
    </row>
    <row r="67" spans="2:4">
      <c r="B67" s="86" t="s">
        <v>3356</v>
      </c>
      <c r="C67" s="90">
        <v>194.22</v>
      </c>
      <c r="D67" s="101">
        <v>47119</v>
      </c>
    </row>
    <row r="68" spans="2:4">
      <c r="B68" s="86" t="s">
        <v>3357</v>
      </c>
      <c r="C68" s="90">
        <v>549.22</v>
      </c>
      <c r="D68" s="101">
        <v>48757</v>
      </c>
    </row>
    <row r="69" spans="2:4">
      <c r="B69" s="86" t="s">
        <v>3358</v>
      </c>
      <c r="C69" s="90">
        <v>157.13999999999999</v>
      </c>
      <c r="D69" s="101">
        <v>46326</v>
      </c>
    </row>
    <row r="70" spans="2:4">
      <c r="B70" s="86" t="s">
        <v>3359</v>
      </c>
      <c r="C70" s="90">
        <v>1239.47</v>
      </c>
      <c r="D70" s="101">
        <v>47301</v>
      </c>
    </row>
    <row r="71" spans="2:4">
      <c r="B71" s="86" t="s">
        <v>3360</v>
      </c>
      <c r="C71" s="90">
        <v>779.91</v>
      </c>
      <c r="D71" s="101">
        <v>47301</v>
      </c>
    </row>
    <row r="72" spans="2:4">
      <c r="B72" s="86" t="s">
        <v>3361</v>
      </c>
      <c r="C72" s="90">
        <v>40.96</v>
      </c>
      <c r="D72" s="101">
        <v>47119</v>
      </c>
    </row>
    <row r="73" spans="2:4">
      <c r="B73" s="86" t="s">
        <v>3362</v>
      </c>
      <c r="C73" s="90">
        <v>1.37</v>
      </c>
      <c r="D73" s="101">
        <v>48122</v>
      </c>
    </row>
    <row r="74" spans="2:4">
      <c r="B74" s="86" t="s">
        <v>3363</v>
      </c>
      <c r="C74" s="90">
        <v>379.68</v>
      </c>
      <c r="D74" s="101">
        <v>48395</v>
      </c>
    </row>
    <row r="75" spans="2:4">
      <c r="B75" s="86" t="s">
        <v>3364</v>
      </c>
      <c r="C75" s="90">
        <v>164.87</v>
      </c>
      <c r="D75" s="101">
        <v>47119</v>
      </c>
    </row>
    <row r="76" spans="2:4">
      <c r="B76" s="86" t="s">
        <v>3365</v>
      </c>
      <c r="C76" s="90">
        <v>178.08</v>
      </c>
      <c r="D76" s="101">
        <v>45087</v>
      </c>
    </row>
    <row r="77" spans="2:4">
      <c r="B77" s="86" t="s">
        <v>3366</v>
      </c>
      <c r="C77" s="90">
        <v>961.74</v>
      </c>
      <c r="D77" s="101">
        <v>48365</v>
      </c>
    </row>
    <row r="78" spans="2:4">
      <c r="B78" s="86" t="s">
        <v>3367</v>
      </c>
      <c r="C78" s="90">
        <v>285.89</v>
      </c>
      <c r="D78" s="101">
        <v>47119</v>
      </c>
    </row>
    <row r="79" spans="2:4">
      <c r="B79" s="86" t="s">
        <v>3368</v>
      </c>
      <c r="C79" s="90">
        <v>24.83</v>
      </c>
      <c r="D79" s="101">
        <v>47119</v>
      </c>
    </row>
    <row r="80" spans="2:4">
      <c r="B80" s="86" t="s">
        <v>3369</v>
      </c>
      <c r="C80" s="90">
        <v>404.1</v>
      </c>
      <c r="D80" s="101">
        <v>46742</v>
      </c>
    </row>
    <row r="81" spans="2:4">
      <c r="B81" s="86" t="s">
        <v>3370</v>
      </c>
      <c r="C81" s="90">
        <v>37.090000000000003</v>
      </c>
      <c r="D81" s="101">
        <v>46742</v>
      </c>
    </row>
    <row r="82" spans="2:4">
      <c r="B82" s="86" t="s">
        <v>3371</v>
      </c>
      <c r="C82" s="90">
        <v>189.84</v>
      </c>
      <c r="D82" s="101">
        <v>48395</v>
      </c>
    </row>
    <row r="83" spans="2:4">
      <c r="B83" s="86" t="s">
        <v>3372</v>
      </c>
      <c r="C83" s="90">
        <v>544.72</v>
      </c>
      <c r="D83" s="101">
        <v>46753</v>
      </c>
    </row>
    <row r="84" spans="2:4">
      <c r="B84" s="86" t="s">
        <v>3373</v>
      </c>
      <c r="C84" s="90">
        <v>73.44</v>
      </c>
      <c r="D84" s="101">
        <v>45047</v>
      </c>
    </row>
    <row r="85" spans="2:4">
      <c r="B85" s="86" t="s">
        <v>3374</v>
      </c>
      <c r="C85" s="90">
        <v>480.5</v>
      </c>
      <c r="D85" s="101">
        <v>47463</v>
      </c>
    </row>
    <row r="86" spans="2:4">
      <c r="B86" s="86" t="s">
        <v>3375</v>
      </c>
      <c r="C86" s="90">
        <v>974.85</v>
      </c>
      <c r="D86" s="101">
        <v>49427</v>
      </c>
    </row>
    <row r="87" spans="2:4">
      <c r="B87" s="86" t="s">
        <v>3376</v>
      </c>
      <c r="C87" s="90">
        <v>1198.78</v>
      </c>
      <c r="D87" s="101">
        <v>50041</v>
      </c>
    </row>
    <row r="88" spans="2:4">
      <c r="B88" s="86" t="s">
        <v>3377</v>
      </c>
      <c r="C88" s="90">
        <v>1864.26</v>
      </c>
      <c r="D88" s="101">
        <v>50405</v>
      </c>
    </row>
    <row r="89" spans="2:4">
      <c r="B89" s="86" t="s">
        <v>3378</v>
      </c>
      <c r="C89" s="90">
        <v>285.61</v>
      </c>
      <c r="D89" s="101">
        <v>46971</v>
      </c>
    </row>
    <row r="90" spans="2:4">
      <c r="B90" s="86" t="s">
        <v>3379</v>
      </c>
      <c r="C90" s="90">
        <v>967.14</v>
      </c>
      <c r="D90" s="101">
        <v>45557</v>
      </c>
    </row>
    <row r="91" spans="2:4">
      <c r="B91" s="86" t="s">
        <v>3380</v>
      </c>
      <c r="C91" s="90">
        <v>1076.01</v>
      </c>
      <c r="D91" s="101">
        <v>46149</v>
      </c>
    </row>
    <row r="92" spans="2:4">
      <c r="B92" s="86" t="s">
        <v>3381</v>
      </c>
      <c r="C92" s="90">
        <v>311.92</v>
      </c>
      <c r="D92" s="101">
        <v>46012</v>
      </c>
    </row>
    <row r="93" spans="2:4">
      <c r="B93" s="86" t="s">
        <v>3382</v>
      </c>
      <c r="C93" s="90">
        <v>703.76</v>
      </c>
      <c r="D93" s="101">
        <v>47849</v>
      </c>
    </row>
    <row r="94" spans="2:4">
      <c r="B94" s="86" t="s">
        <v>3383</v>
      </c>
      <c r="C94" s="90">
        <v>2168.64</v>
      </c>
      <c r="D94" s="101">
        <v>47665</v>
      </c>
    </row>
    <row r="95" spans="2:4">
      <c r="B95" s="86" t="s">
        <v>3384</v>
      </c>
      <c r="C95" s="90">
        <v>14.28</v>
      </c>
      <c r="D95" s="101">
        <v>46326</v>
      </c>
    </row>
    <row r="96" spans="2:4">
      <c r="B96" s="86" t="s">
        <v>3385</v>
      </c>
      <c r="C96" s="90">
        <v>1.23</v>
      </c>
      <c r="D96" s="101">
        <v>46326</v>
      </c>
    </row>
    <row r="97" spans="2:4">
      <c r="B97" s="86" t="s">
        <v>3386</v>
      </c>
      <c r="C97" s="90">
        <v>8.16</v>
      </c>
      <c r="D97" s="101">
        <v>46326</v>
      </c>
    </row>
    <row r="98" spans="2:4">
      <c r="B98" s="86" t="s">
        <v>3387</v>
      </c>
      <c r="C98" s="90">
        <v>8.24</v>
      </c>
      <c r="D98" s="101">
        <v>46326</v>
      </c>
    </row>
    <row r="99" spans="2:4">
      <c r="B99" s="86" t="s">
        <v>3388</v>
      </c>
      <c r="C99" s="90">
        <v>17.89</v>
      </c>
      <c r="D99" s="101">
        <v>46326</v>
      </c>
    </row>
    <row r="100" spans="2:4">
      <c r="B100" s="86" t="s">
        <v>3389</v>
      </c>
      <c r="C100" s="90">
        <v>7.87</v>
      </c>
      <c r="D100" s="101">
        <v>46326</v>
      </c>
    </row>
    <row r="101" spans="2:4">
      <c r="B101" s="86" t="s">
        <v>3390</v>
      </c>
      <c r="C101" s="90">
        <v>1383.72</v>
      </c>
      <c r="D101" s="101">
        <v>46752</v>
      </c>
    </row>
    <row r="102" spans="2:4">
      <c r="B102" s="86" t="s">
        <v>3391</v>
      </c>
      <c r="C102" s="90">
        <v>327.57</v>
      </c>
      <c r="D102" s="101">
        <v>47756</v>
      </c>
    </row>
    <row r="103" spans="2:4">
      <c r="B103" s="86" t="s">
        <v>3392</v>
      </c>
      <c r="C103" s="90">
        <v>597.94000000000005</v>
      </c>
      <c r="D103" s="101">
        <v>48332</v>
      </c>
    </row>
    <row r="104" spans="2:4">
      <c r="B104" s="86" t="s">
        <v>3393</v>
      </c>
      <c r="C104" s="90">
        <v>1632.83</v>
      </c>
      <c r="D104" s="101">
        <v>47715</v>
      </c>
    </row>
    <row r="105" spans="2:4">
      <c r="B105" s="86" t="s">
        <v>3394</v>
      </c>
      <c r="C105" s="90">
        <v>1111.1199999999999</v>
      </c>
      <c r="D105" s="101">
        <v>47715</v>
      </c>
    </row>
    <row r="106" spans="2:4">
      <c r="B106" s="86" t="s">
        <v>3395</v>
      </c>
      <c r="C106" s="90">
        <v>140.11000000000001</v>
      </c>
      <c r="D106" s="101">
        <v>47715</v>
      </c>
    </row>
    <row r="107" spans="2:4">
      <c r="B107" s="86" t="s">
        <v>3396</v>
      </c>
      <c r="C107" s="90">
        <v>553.5</v>
      </c>
      <c r="D107" s="101">
        <v>47715</v>
      </c>
    </row>
    <row r="108" spans="2:4">
      <c r="B108" s="86" t="s">
        <v>3397</v>
      </c>
      <c r="C108" s="90">
        <v>70.17</v>
      </c>
      <c r="D108" s="101">
        <v>48466</v>
      </c>
    </row>
    <row r="109" spans="2:4">
      <c r="B109" s="86" t="s">
        <v>3398</v>
      </c>
      <c r="C109" s="90">
        <v>52.76</v>
      </c>
      <c r="D109" s="101">
        <v>48466</v>
      </c>
    </row>
    <row r="110" spans="2:4">
      <c r="B110" s="86" t="s">
        <v>3399</v>
      </c>
      <c r="C110" s="90">
        <v>663.77</v>
      </c>
      <c r="D110" s="101">
        <v>48446</v>
      </c>
    </row>
    <row r="111" spans="2:4">
      <c r="B111" s="86" t="s">
        <v>3400</v>
      </c>
      <c r="C111" s="90">
        <v>5.98</v>
      </c>
      <c r="D111" s="101">
        <v>48446</v>
      </c>
    </row>
    <row r="112" spans="2:4">
      <c r="B112" s="86" t="s">
        <v>3401</v>
      </c>
      <c r="C112" s="90">
        <v>3.37</v>
      </c>
      <c r="D112" s="101">
        <v>47741</v>
      </c>
    </row>
    <row r="113" spans="2:4">
      <c r="B113" s="86" t="s">
        <v>3402</v>
      </c>
      <c r="C113" s="90">
        <v>27.78</v>
      </c>
      <c r="D113" s="101">
        <v>48319</v>
      </c>
    </row>
    <row r="114" spans="2:4">
      <c r="B114" s="86" t="s">
        <v>3403</v>
      </c>
      <c r="C114" s="90">
        <v>613.01</v>
      </c>
      <c r="D114" s="101">
        <v>47392</v>
      </c>
    </row>
    <row r="115" spans="2:4">
      <c r="B115" s="86" t="s">
        <v>3404</v>
      </c>
      <c r="C115" s="90">
        <v>1.83</v>
      </c>
      <c r="D115" s="101">
        <v>47453</v>
      </c>
    </row>
    <row r="116" spans="2:4">
      <c r="B116" s="86" t="s">
        <v>3405</v>
      </c>
      <c r="C116" s="90">
        <v>68.040000000000006</v>
      </c>
      <c r="D116" s="101">
        <v>47262</v>
      </c>
    </row>
    <row r="117" spans="2:4">
      <c r="B117" s="86" t="s">
        <v>3406</v>
      </c>
      <c r="C117" s="90">
        <v>191.04</v>
      </c>
      <c r="D117" s="101">
        <v>45777</v>
      </c>
    </row>
    <row r="118" spans="2:4">
      <c r="B118" s="86" t="s">
        <v>3407</v>
      </c>
      <c r="C118" s="90">
        <v>878.03</v>
      </c>
      <c r="D118" s="101">
        <v>45930</v>
      </c>
    </row>
    <row r="119" spans="2:4">
      <c r="B119" s="86" t="s">
        <v>3408</v>
      </c>
      <c r="C119" s="90">
        <v>3182.24</v>
      </c>
      <c r="D119" s="101">
        <v>47665</v>
      </c>
    </row>
    <row r="120" spans="2:4">
      <c r="B120" s="86" t="s">
        <v>3409</v>
      </c>
      <c r="C120" s="90">
        <v>291.02</v>
      </c>
      <c r="D120" s="101">
        <v>45485</v>
      </c>
    </row>
    <row r="121" spans="2:4">
      <c r="B121" s="86" t="s">
        <v>3410</v>
      </c>
      <c r="C121" s="90">
        <v>1011.18</v>
      </c>
      <c r="D121" s="101">
        <v>46417</v>
      </c>
    </row>
    <row r="122" spans="2:4">
      <c r="B122" s="86" t="s">
        <v>3411</v>
      </c>
      <c r="C122" s="90">
        <v>460.95</v>
      </c>
      <c r="D122" s="101">
        <v>47178</v>
      </c>
    </row>
    <row r="123" spans="2:4">
      <c r="B123" s="86" t="s">
        <v>3412</v>
      </c>
      <c r="C123" s="90">
        <v>26.46</v>
      </c>
      <c r="D123" s="101">
        <v>47447</v>
      </c>
    </row>
    <row r="124" spans="2:4">
      <c r="B124" s="86" t="s">
        <v>3413</v>
      </c>
      <c r="C124" s="90">
        <v>657.66</v>
      </c>
      <c r="D124" s="101">
        <v>47987</v>
      </c>
    </row>
    <row r="125" spans="2:4">
      <c r="B125" s="86" t="s">
        <v>3414</v>
      </c>
      <c r="C125" s="90">
        <v>1888.31</v>
      </c>
      <c r="D125" s="101">
        <v>47735</v>
      </c>
    </row>
    <row r="126" spans="2:4">
      <c r="B126" s="86" t="s">
        <v>3415</v>
      </c>
      <c r="C126" s="90">
        <v>55.16</v>
      </c>
      <c r="D126" s="101">
        <v>48151</v>
      </c>
    </row>
    <row r="127" spans="2:4">
      <c r="B127" s="86" t="s">
        <v>3416</v>
      </c>
      <c r="C127" s="90">
        <v>383.39</v>
      </c>
      <c r="D127" s="101">
        <v>47848</v>
      </c>
    </row>
    <row r="128" spans="2:4">
      <c r="B128" s="86" t="s">
        <v>3417</v>
      </c>
      <c r="C128" s="90">
        <v>79.150000000000006</v>
      </c>
      <c r="D128" s="101">
        <v>45710</v>
      </c>
    </row>
    <row r="129" spans="2:4">
      <c r="B129" s="86" t="s">
        <v>3418</v>
      </c>
      <c r="C129" s="90">
        <v>954.2</v>
      </c>
      <c r="D129" s="101">
        <v>46573</v>
      </c>
    </row>
    <row r="130" spans="2:4">
      <c r="B130" s="86" t="s">
        <v>3419</v>
      </c>
      <c r="C130" s="90">
        <v>839.38</v>
      </c>
      <c r="D130" s="101">
        <v>47832</v>
      </c>
    </row>
    <row r="131" spans="2:4">
      <c r="B131" s="86" t="s">
        <v>3420</v>
      </c>
      <c r="C131" s="90">
        <v>165.6</v>
      </c>
      <c r="D131" s="101">
        <v>46524</v>
      </c>
    </row>
    <row r="132" spans="2:4">
      <c r="B132" s="86" t="s">
        <v>3421</v>
      </c>
      <c r="C132" s="90">
        <v>1018.61</v>
      </c>
      <c r="D132" s="101">
        <v>48121</v>
      </c>
    </row>
    <row r="133" spans="2:4">
      <c r="B133" s="86" t="s">
        <v>3422</v>
      </c>
      <c r="C133" s="90">
        <v>330.48</v>
      </c>
      <c r="D133" s="101">
        <v>48121</v>
      </c>
    </row>
    <row r="134" spans="2:4">
      <c r="B134" s="86" t="s">
        <v>3423</v>
      </c>
      <c r="C134" s="90">
        <v>18.46</v>
      </c>
      <c r="D134" s="101">
        <v>47255</v>
      </c>
    </row>
    <row r="135" spans="2:4">
      <c r="B135" s="86" t="s">
        <v>3424</v>
      </c>
      <c r="C135" s="90">
        <v>182.73</v>
      </c>
      <c r="D135" s="101">
        <v>48029</v>
      </c>
    </row>
    <row r="136" spans="2:4">
      <c r="B136" s="86" t="s">
        <v>3425</v>
      </c>
      <c r="C136" s="90">
        <v>130.24</v>
      </c>
      <c r="D136" s="101">
        <v>48294</v>
      </c>
    </row>
    <row r="137" spans="2:4">
      <c r="B137" s="86" t="s">
        <v>3426</v>
      </c>
      <c r="C137" s="90">
        <v>329.38</v>
      </c>
      <c r="D137" s="101">
        <v>46572</v>
      </c>
    </row>
    <row r="138" spans="2:4">
      <c r="B138" s="86" t="s">
        <v>3427</v>
      </c>
      <c r="C138" s="90">
        <v>413.36</v>
      </c>
      <c r="D138" s="101">
        <v>46844</v>
      </c>
    </row>
    <row r="139" spans="2:4">
      <c r="B139" s="86" t="s">
        <v>3428</v>
      </c>
      <c r="C139" s="90">
        <v>221.65</v>
      </c>
      <c r="D139" s="101">
        <v>50405</v>
      </c>
    </row>
    <row r="140" spans="2:4">
      <c r="B140" s="86" t="s">
        <v>3429</v>
      </c>
      <c r="C140" s="90">
        <v>320.88</v>
      </c>
      <c r="D140" s="101">
        <v>45869</v>
      </c>
    </row>
    <row r="141" spans="2:4">
      <c r="B141" s="86" t="s">
        <v>3430</v>
      </c>
      <c r="C141" s="90">
        <v>250.81</v>
      </c>
      <c r="D141" s="101">
        <v>46938</v>
      </c>
    </row>
    <row r="142" spans="2:4">
      <c r="B142" s="86" t="s">
        <v>3431</v>
      </c>
      <c r="C142" s="90">
        <v>394.11</v>
      </c>
      <c r="D142" s="101">
        <v>46201</v>
      </c>
    </row>
    <row r="143" spans="2:4">
      <c r="B143" s="86" t="s">
        <v>3432</v>
      </c>
      <c r="C143" s="90">
        <v>381.56</v>
      </c>
      <c r="D143" s="101">
        <v>45107</v>
      </c>
    </row>
    <row r="144" spans="2:4">
      <c r="B144" s="86" t="s">
        <v>3433</v>
      </c>
      <c r="C144" s="90">
        <v>783.73</v>
      </c>
      <c r="D144" s="101">
        <v>46660</v>
      </c>
    </row>
    <row r="145" spans="2:4">
      <c r="B145" s="86" t="s">
        <v>3434</v>
      </c>
      <c r="C145" s="90">
        <v>256.2</v>
      </c>
      <c r="D145" s="101">
        <v>47301</v>
      </c>
    </row>
    <row r="146" spans="2:4">
      <c r="B146" s="86" t="s">
        <v>3435</v>
      </c>
      <c r="C146" s="90">
        <v>929.21</v>
      </c>
      <c r="D146" s="101">
        <v>48176</v>
      </c>
    </row>
    <row r="147" spans="2:4">
      <c r="B147" s="86" t="s">
        <v>3436</v>
      </c>
      <c r="C147" s="90">
        <v>67.290000000000006</v>
      </c>
      <c r="D147" s="101">
        <v>48213</v>
      </c>
    </row>
    <row r="148" spans="2:4">
      <c r="B148" s="86" t="s">
        <v>3437</v>
      </c>
      <c r="C148" s="90">
        <v>344.69</v>
      </c>
      <c r="D148" s="101">
        <v>47992</v>
      </c>
    </row>
    <row r="149" spans="2:4">
      <c r="B149" s="86" t="s">
        <v>3438</v>
      </c>
      <c r="C149" s="90">
        <v>338.09</v>
      </c>
      <c r="D149" s="101">
        <v>46601</v>
      </c>
    </row>
    <row r="150" spans="2:4">
      <c r="B150" s="86" t="s">
        <v>3439</v>
      </c>
      <c r="C150" s="90">
        <v>103.57</v>
      </c>
      <c r="D150" s="101">
        <v>46722</v>
      </c>
    </row>
    <row r="151" spans="2:4">
      <c r="B151" s="86" t="s">
        <v>3440</v>
      </c>
      <c r="C151" s="90">
        <v>205.68</v>
      </c>
      <c r="D151" s="101">
        <v>46794</v>
      </c>
    </row>
    <row r="152" spans="2:4">
      <c r="B152" s="86" t="s">
        <v>3441</v>
      </c>
      <c r="C152" s="90">
        <v>317.83</v>
      </c>
      <c r="D152" s="101">
        <v>47407</v>
      </c>
    </row>
    <row r="153" spans="2:4">
      <c r="B153" s="86" t="s">
        <v>3442</v>
      </c>
      <c r="C153" s="90">
        <v>956.4</v>
      </c>
      <c r="D153" s="101">
        <v>48234</v>
      </c>
    </row>
    <row r="154" spans="2:4">
      <c r="B154" s="86" t="s">
        <v>3443</v>
      </c>
      <c r="C154" s="90">
        <v>137.63999999999999</v>
      </c>
      <c r="D154" s="101">
        <v>47467</v>
      </c>
    </row>
    <row r="155" spans="2:4">
      <c r="B155" s="86" t="s">
        <v>3444</v>
      </c>
      <c r="C155" s="90">
        <v>631.04999999999995</v>
      </c>
      <c r="D155" s="101">
        <v>47599</v>
      </c>
    </row>
    <row r="156" spans="2:4">
      <c r="B156" s="86" t="s">
        <v>3445</v>
      </c>
      <c r="C156" s="90">
        <v>2.52</v>
      </c>
      <c r="D156" s="101">
        <v>46082</v>
      </c>
    </row>
    <row r="157" spans="2:4">
      <c r="B157" s="86" t="s">
        <v>3446</v>
      </c>
      <c r="C157" s="90">
        <v>444.13</v>
      </c>
      <c r="D157" s="101">
        <v>47236</v>
      </c>
    </row>
    <row r="158" spans="2:4">
      <c r="B158" s="86" t="s">
        <v>3447</v>
      </c>
      <c r="C158" s="90">
        <v>848.92</v>
      </c>
      <c r="D158" s="101">
        <v>46465</v>
      </c>
    </row>
    <row r="159" spans="2:4">
      <c r="B159" s="86" t="s">
        <v>3448</v>
      </c>
      <c r="C159" s="90">
        <v>86.9</v>
      </c>
      <c r="D159" s="101">
        <v>48723</v>
      </c>
    </row>
    <row r="160" spans="2:4">
      <c r="B160" s="86" t="s">
        <v>3449</v>
      </c>
      <c r="C160" s="90">
        <v>90.22</v>
      </c>
      <c r="D160" s="101">
        <v>47031</v>
      </c>
    </row>
    <row r="161" spans="2:4">
      <c r="B161" s="86" t="s">
        <v>3450</v>
      </c>
      <c r="C161" s="90">
        <v>283.58</v>
      </c>
      <c r="D161" s="101">
        <v>48268</v>
      </c>
    </row>
    <row r="162" spans="2:4">
      <c r="B162" s="86" t="s">
        <v>3451</v>
      </c>
      <c r="C162" s="90">
        <v>150.01</v>
      </c>
      <c r="D162" s="101">
        <v>46054</v>
      </c>
    </row>
    <row r="163" spans="2:4">
      <c r="B163" s="86" t="s">
        <v>3452</v>
      </c>
      <c r="C163" s="90">
        <v>110.07</v>
      </c>
      <c r="D163" s="101">
        <v>47107</v>
      </c>
    </row>
    <row r="164" spans="2:4">
      <c r="B164" s="86" t="s">
        <v>3453</v>
      </c>
      <c r="C164" s="90">
        <v>49.88</v>
      </c>
      <c r="D164" s="101">
        <v>48213</v>
      </c>
    </row>
    <row r="165" spans="2:4">
      <c r="B165" s="86" t="s">
        <v>3454</v>
      </c>
      <c r="C165" s="90">
        <v>42.34</v>
      </c>
      <c r="D165" s="101">
        <v>45869</v>
      </c>
    </row>
    <row r="166" spans="2:4">
      <c r="B166" s="86" t="s">
        <v>3455</v>
      </c>
      <c r="C166" s="90">
        <v>274.17</v>
      </c>
      <c r="D166" s="101">
        <v>47848</v>
      </c>
    </row>
    <row r="167" spans="2:4">
      <c r="B167" s="86" t="s">
        <v>3456</v>
      </c>
      <c r="C167" s="90">
        <v>157.94999999999999</v>
      </c>
      <c r="D167" s="101">
        <v>46637</v>
      </c>
    </row>
    <row r="168" spans="2:4">
      <c r="B168" s="86" t="s">
        <v>3457</v>
      </c>
      <c r="C168" s="90">
        <v>701.27</v>
      </c>
      <c r="D168" s="101">
        <v>47574</v>
      </c>
    </row>
    <row r="169" spans="2:4">
      <c r="B169" s="86" t="s">
        <v>3458</v>
      </c>
      <c r="C169" s="90">
        <v>361.8</v>
      </c>
      <c r="D169" s="101">
        <v>48942</v>
      </c>
    </row>
    <row r="170" spans="2:4">
      <c r="B170" s="86" t="s">
        <v>3459</v>
      </c>
      <c r="C170" s="90">
        <v>502.78</v>
      </c>
      <c r="D170" s="101">
        <v>48942</v>
      </c>
    </row>
    <row r="171" spans="2:4">
      <c r="B171" s="86" t="s">
        <v>3460</v>
      </c>
      <c r="C171" s="90">
        <v>913.8</v>
      </c>
      <c r="D171" s="101">
        <v>49405</v>
      </c>
    </row>
    <row r="172" spans="2:4">
      <c r="B172" s="86" t="s">
        <v>3461</v>
      </c>
      <c r="C172" s="90">
        <v>70.069999999999993</v>
      </c>
      <c r="D172" s="101">
        <v>48069</v>
      </c>
    </row>
    <row r="173" spans="2:4">
      <c r="B173" s="86" t="s">
        <v>3462</v>
      </c>
      <c r="C173" s="90">
        <v>1202.57</v>
      </c>
      <c r="D173" s="101">
        <v>46643</v>
      </c>
    </row>
    <row r="174" spans="2:4">
      <c r="B174" s="86" t="s">
        <v>3463</v>
      </c>
      <c r="C174" s="90">
        <v>422.16</v>
      </c>
      <c r="D174" s="101">
        <v>48004</v>
      </c>
    </row>
    <row r="175" spans="2:4">
      <c r="B175" s="86" t="s">
        <v>3464</v>
      </c>
      <c r="C175" s="90">
        <v>2.4</v>
      </c>
      <c r="D175" s="101">
        <v>47262</v>
      </c>
    </row>
    <row r="176" spans="2:4">
      <c r="B176" s="86" t="s">
        <v>3465</v>
      </c>
      <c r="C176" s="90">
        <v>1.68</v>
      </c>
      <c r="D176" s="101">
        <v>45939</v>
      </c>
    </row>
    <row r="177" spans="2:4">
      <c r="B177" s="86" t="s">
        <v>3466</v>
      </c>
      <c r="C177" s="90">
        <v>750.43</v>
      </c>
      <c r="D177" s="101">
        <v>46742</v>
      </c>
    </row>
    <row r="178" spans="2:4">
      <c r="B178" s="86" t="s">
        <v>3467</v>
      </c>
      <c r="C178" s="90">
        <v>787.17</v>
      </c>
      <c r="D178" s="101">
        <v>46112</v>
      </c>
    </row>
    <row r="179" spans="2:4">
      <c r="B179" s="86" t="s">
        <v>3468</v>
      </c>
      <c r="C179" s="90">
        <v>1615.63</v>
      </c>
      <c r="D179" s="101">
        <v>46722</v>
      </c>
    </row>
    <row r="180" spans="2:4">
      <c r="B180" s="86" t="s">
        <v>3469</v>
      </c>
      <c r="C180" s="90">
        <v>3.45</v>
      </c>
      <c r="D180" s="101">
        <v>48030</v>
      </c>
    </row>
    <row r="181" spans="2:4">
      <c r="B181" s="86" t="s">
        <v>3485</v>
      </c>
      <c r="C181" s="90">
        <v>187.57564103797048</v>
      </c>
      <c r="D181" s="101">
        <v>45515</v>
      </c>
    </row>
    <row r="182" spans="2:4">
      <c r="B182" s="86" t="s">
        <v>3486</v>
      </c>
      <c r="C182" s="90">
        <v>194.88303000000002</v>
      </c>
      <c r="D182" s="101">
        <v>45615</v>
      </c>
    </row>
    <row r="183" spans="2:4">
      <c r="B183" s="86" t="s">
        <v>3487</v>
      </c>
      <c r="C183" s="90">
        <v>454.1652918301549</v>
      </c>
      <c r="D183" s="101">
        <v>46418</v>
      </c>
    </row>
    <row r="184" spans="2:4">
      <c r="B184" s="86" t="s">
        <v>3488</v>
      </c>
      <c r="C184" s="90">
        <v>4.7065121240258803</v>
      </c>
      <c r="D184" s="101">
        <v>45126</v>
      </c>
    </row>
    <row r="185" spans="2:4">
      <c r="B185" s="86" t="s">
        <v>3489</v>
      </c>
      <c r="C185" s="90">
        <v>20.884880797537321</v>
      </c>
      <c r="D185" s="101">
        <v>45371</v>
      </c>
    </row>
    <row r="186" spans="2:4">
      <c r="B186" s="86" t="s">
        <v>3490</v>
      </c>
      <c r="C186" s="90">
        <v>141.62825903149781</v>
      </c>
      <c r="D186" s="101">
        <v>45187</v>
      </c>
    </row>
    <row r="187" spans="2:4">
      <c r="B187" s="86" t="s">
        <v>3491</v>
      </c>
      <c r="C187" s="90">
        <v>238.46891688429477</v>
      </c>
      <c r="D187" s="101">
        <v>45602</v>
      </c>
    </row>
    <row r="188" spans="2:4">
      <c r="B188" s="86" t="s">
        <v>3492</v>
      </c>
      <c r="C188" s="90">
        <v>106.72797315559927</v>
      </c>
      <c r="D188" s="101">
        <v>44986</v>
      </c>
    </row>
    <row r="189" spans="2:4">
      <c r="B189" s="86" t="s">
        <v>3493</v>
      </c>
      <c r="C189" s="90">
        <v>123.34592262784901</v>
      </c>
      <c r="D189" s="101">
        <v>45025</v>
      </c>
    </row>
    <row r="190" spans="2:4">
      <c r="B190" s="86" t="s">
        <v>3494</v>
      </c>
      <c r="C190" s="90">
        <v>69.648484705755081</v>
      </c>
      <c r="D190" s="101">
        <v>46014</v>
      </c>
    </row>
    <row r="191" spans="2:4">
      <c r="B191" s="86" t="s">
        <v>3495</v>
      </c>
      <c r="C191" s="90">
        <v>97.903271379921335</v>
      </c>
      <c r="D191" s="101">
        <v>45830</v>
      </c>
    </row>
    <row r="192" spans="2:4">
      <c r="B192" s="86" t="s">
        <v>3470</v>
      </c>
      <c r="C192" s="90">
        <v>97.903271379921335</v>
      </c>
      <c r="D192" s="101">
        <v>45830</v>
      </c>
    </row>
    <row r="193" spans="2:4">
      <c r="B193" s="86"/>
      <c r="C193" s="90"/>
      <c r="D193" s="101"/>
    </row>
    <row r="194" spans="2:4">
      <c r="B194" s="86"/>
      <c r="C194" s="90"/>
      <c r="D194" s="101"/>
    </row>
    <row r="195" spans="2:4">
      <c r="B195" s="86"/>
      <c r="C195" s="90"/>
      <c r="D195" s="101"/>
    </row>
    <row r="196" spans="2:4">
      <c r="B196" s="86"/>
      <c r="C196" s="90"/>
      <c r="D196" s="101"/>
    </row>
    <row r="197" spans="2:4">
      <c r="B197" s="86"/>
      <c r="C197" s="90"/>
      <c r="D197" s="101"/>
    </row>
    <row r="198" spans="2:4">
      <c r="B198" s="86"/>
      <c r="C198" s="90"/>
      <c r="D198" s="101"/>
    </row>
    <row r="199" spans="2:4">
      <c r="B199" s="86"/>
      <c r="C199" s="90"/>
      <c r="D199" s="101"/>
    </row>
    <row r="200" spans="2:4">
      <c r="B200" s="86"/>
      <c r="C200" s="90"/>
      <c r="D200" s="101"/>
    </row>
    <row r="201" spans="2:4">
      <c r="B201" s="86"/>
      <c r="C201" s="90"/>
      <c r="D201" s="101"/>
    </row>
    <row r="202" spans="2:4">
      <c r="B202" s="86"/>
      <c r="C202" s="90"/>
      <c r="D202" s="101"/>
    </row>
    <row r="203" spans="2:4">
      <c r="B203" s="86"/>
      <c r="C203" s="90"/>
      <c r="D203" s="101"/>
    </row>
    <row r="204" spans="2:4">
      <c r="B204" s="86"/>
      <c r="C204" s="90"/>
      <c r="D204" s="101"/>
    </row>
    <row r="205" spans="2:4">
      <c r="B205" s="86"/>
      <c r="C205" s="90"/>
      <c r="D205" s="101"/>
    </row>
    <row r="206" spans="2:4">
      <c r="B206" s="86"/>
      <c r="C206" s="90"/>
      <c r="D206" s="101"/>
    </row>
    <row r="207" spans="2:4">
      <c r="B207" s="86"/>
      <c r="C207" s="90"/>
      <c r="D207" s="101"/>
    </row>
    <row r="208" spans="2:4">
      <c r="B208" s="86"/>
      <c r="C208" s="90"/>
      <c r="D208" s="101"/>
    </row>
    <row r="209" spans="2:4">
      <c r="B209" s="86"/>
      <c r="C209" s="90"/>
      <c r="D209" s="101"/>
    </row>
    <row r="210" spans="2:4">
      <c r="B210" s="93"/>
      <c r="C210" s="94"/>
      <c r="D210" s="94"/>
    </row>
    <row r="211" spans="2:4">
      <c r="B211" s="93"/>
      <c r="C211" s="94"/>
      <c r="D211" s="94"/>
    </row>
    <row r="212" spans="2:4">
      <c r="B212" s="93"/>
      <c r="C212" s="94"/>
      <c r="D212" s="94"/>
    </row>
    <row r="213" spans="2:4">
      <c r="B213" s="93"/>
      <c r="C213" s="94"/>
      <c r="D213" s="94"/>
    </row>
    <row r="214" spans="2:4">
      <c r="B214" s="93"/>
      <c r="C214" s="94"/>
      <c r="D214" s="94"/>
    </row>
    <row r="215" spans="2:4">
      <c r="B215" s="93"/>
      <c r="C215" s="94"/>
      <c r="D215" s="94"/>
    </row>
    <row r="216" spans="2:4">
      <c r="B216" s="93"/>
      <c r="C216" s="94"/>
      <c r="D216" s="94"/>
    </row>
    <row r="217" spans="2:4">
      <c r="B217" s="93"/>
      <c r="C217" s="94"/>
      <c r="D217" s="94"/>
    </row>
    <row r="218" spans="2:4">
      <c r="B218" s="93"/>
      <c r="C218" s="94"/>
      <c r="D218" s="94"/>
    </row>
    <row r="219" spans="2:4">
      <c r="B219" s="93"/>
      <c r="C219" s="94"/>
      <c r="D219" s="94"/>
    </row>
    <row r="220" spans="2:4">
      <c r="B220" s="93"/>
      <c r="C220" s="94"/>
      <c r="D220" s="94"/>
    </row>
    <row r="221" spans="2:4">
      <c r="B221" s="93"/>
      <c r="C221" s="94"/>
      <c r="D221" s="94"/>
    </row>
    <row r="222" spans="2:4">
      <c r="B222" s="93"/>
      <c r="C222" s="94"/>
      <c r="D222" s="94"/>
    </row>
    <row r="223" spans="2:4">
      <c r="B223" s="93"/>
      <c r="C223" s="94"/>
      <c r="D223" s="94"/>
    </row>
    <row r="224" spans="2:4">
      <c r="B224" s="93"/>
      <c r="C224" s="94"/>
      <c r="D224" s="94"/>
    </row>
    <row r="225" spans="2:4">
      <c r="B225" s="94"/>
      <c r="C225" s="94"/>
      <c r="D225" s="94"/>
    </row>
    <row r="226" spans="2:4">
      <c r="B226" s="94"/>
      <c r="C226" s="94"/>
      <c r="D226" s="94"/>
    </row>
    <row r="227" spans="2:4">
      <c r="B227" s="94"/>
      <c r="C227" s="94"/>
      <c r="D227" s="94"/>
    </row>
    <row r="228" spans="2:4">
      <c r="B228" s="94"/>
      <c r="C228" s="94"/>
      <c r="D228" s="94"/>
    </row>
    <row r="229" spans="2:4">
      <c r="B229" s="94"/>
      <c r="C229" s="94"/>
      <c r="D229" s="94"/>
    </row>
    <row r="230" spans="2:4">
      <c r="B230" s="94"/>
      <c r="C230" s="94"/>
      <c r="D230" s="94"/>
    </row>
    <row r="231" spans="2:4">
      <c r="B231" s="94"/>
      <c r="C231" s="94"/>
      <c r="D231" s="94"/>
    </row>
    <row r="232" spans="2:4">
      <c r="B232" s="94"/>
      <c r="C232" s="94"/>
      <c r="D232" s="94"/>
    </row>
    <row r="233" spans="2:4">
      <c r="B233" s="94"/>
      <c r="C233" s="94"/>
      <c r="D233" s="94"/>
    </row>
    <row r="234" spans="2:4">
      <c r="B234" s="94"/>
      <c r="C234" s="94"/>
      <c r="D234" s="94"/>
    </row>
    <row r="235" spans="2:4">
      <c r="B235" s="94"/>
      <c r="C235" s="94"/>
      <c r="D235" s="94"/>
    </row>
    <row r="236" spans="2:4">
      <c r="B236" s="94"/>
      <c r="C236" s="94"/>
      <c r="D236" s="94"/>
    </row>
    <row r="237" spans="2:4">
      <c r="B237" s="94"/>
      <c r="C237" s="94"/>
      <c r="D237" s="94"/>
    </row>
    <row r="238" spans="2:4">
      <c r="B238" s="94"/>
      <c r="C238" s="94"/>
      <c r="D238" s="94"/>
    </row>
    <row r="239" spans="2:4">
      <c r="B239" s="94"/>
      <c r="C239" s="94"/>
      <c r="D239" s="94"/>
    </row>
    <row r="240" spans="2:4">
      <c r="B240" s="94"/>
      <c r="C240" s="94"/>
      <c r="D240" s="94"/>
    </row>
    <row r="241" spans="2:4">
      <c r="B241" s="94"/>
      <c r="C241" s="94"/>
      <c r="D241" s="94"/>
    </row>
    <row r="242" spans="2:4">
      <c r="B242" s="94"/>
      <c r="C242" s="94"/>
      <c r="D242" s="94"/>
    </row>
    <row r="243" spans="2:4">
      <c r="B243" s="94"/>
      <c r="C243" s="94"/>
      <c r="D243" s="94"/>
    </row>
    <row r="244" spans="2:4">
      <c r="B244" s="94"/>
      <c r="C244" s="94"/>
      <c r="D244" s="94"/>
    </row>
    <row r="245" spans="2:4">
      <c r="B245" s="94"/>
      <c r="C245" s="94"/>
      <c r="D245" s="94"/>
    </row>
    <row r="246" spans="2:4">
      <c r="B246" s="94"/>
      <c r="C246" s="94"/>
      <c r="D246" s="94"/>
    </row>
    <row r="247" spans="2:4">
      <c r="B247" s="94"/>
      <c r="C247" s="94"/>
      <c r="D247" s="94"/>
    </row>
    <row r="248" spans="2:4">
      <c r="B248" s="94"/>
      <c r="C248" s="94"/>
      <c r="D248" s="94"/>
    </row>
    <row r="249" spans="2:4">
      <c r="B249" s="94"/>
      <c r="C249" s="94"/>
      <c r="D249" s="94"/>
    </row>
    <row r="250" spans="2:4">
      <c r="B250" s="94"/>
      <c r="C250" s="94"/>
      <c r="D250" s="94"/>
    </row>
    <row r="251" spans="2:4">
      <c r="B251" s="94"/>
      <c r="C251" s="94"/>
      <c r="D251" s="94"/>
    </row>
    <row r="252" spans="2:4">
      <c r="B252" s="94"/>
      <c r="C252" s="94"/>
      <c r="D252" s="94"/>
    </row>
    <row r="253" spans="2:4">
      <c r="B253" s="94"/>
      <c r="C253" s="94"/>
      <c r="D253" s="94"/>
    </row>
    <row r="254" spans="2:4">
      <c r="B254" s="94"/>
      <c r="C254" s="94"/>
      <c r="D254" s="94"/>
    </row>
    <row r="255" spans="2:4">
      <c r="B255" s="94"/>
      <c r="C255" s="94"/>
      <c r="D255" s="94"/>
    </row>
    <row r="256" spans="2:4">
      <c r="B256" s="94"/>
      <c r="C256" s="94"/>
      <c r="D256" s="94"/>
    </row>
    <row r="257" spans="2:4">
      <c r="B257" s="94"/>
      <c r="C257" s="94"/>
      <c r="D257" s="94"/>
    </row>
    <row r="258" spans="2:4">
      <c r="B258" s="94"/>
      <c r="C258" s="94"/>
      <c r="D258" s="94"/>
    </row>
    <row r="259" spans="2:4">
      <c r="B259" s="94"/>
      <c r="C259" s="94"/>
      <c r="D259" s="94"/>
    </row>
    <row r="260" spans="2:4">
      <c r="B260" s="94"/>
      <c r="C260" s="94"/>
      <c r="D260" s="94"/>
    </row>
    <row r="261" spans="2:4">
      <c r="B261" s="94"/>
      <c r="C261" s="94"/>
      <c r="D261" s="94"/>
    </row>
    <row r="262" spans="2:4">
      <c r="B262" s="94"/>
      <c r="C262" s="94"/>
      <c r="D262" s="94"/>
    </row>
    <row r="263" spans="2:4">
      <c r="B263" s="94"/>
      <c r="C263" s="94"/>
      <c r="D263" s="94"/>
    </row>
    <row r="264" spans="2:4">
      <c r="B264" s="94"/>
      <c r="C264" s="94"/>
      <c r="D264" s="94"/>
    </row>
    <row r="265" spans="2:4">
      <c r="B265" s="94"/>
      <c r="C265" s="94"/>
      <c r="D265" s="94"/>
    </row>
    <row r="266" spans="2:4">
      <c r="B266" s="94"/>
      <c r="C266" s="94"/>
      <c r="D266" s="94"/>
    </row>
    <row r="267" spans="2:4">
      <c r="B267" s="94"/>
      <c r="C267" s="94"/>
      <c r="D267" s="94"/>
    </row>
    <row r="268" spans="2:4">
      <c r="B268" s="94"/>
      <c r="C268" s="94"/>
      <c r="D268" s="94"/>
    </row>
    <row r="269" spans="2:4">
      <c r="B269" s="94"/>
      <c r="C269" s="94"/>
      <c r="D269" s="94"/>
    </row>
    <row r="270" spans="2:4">
      <c r="B270" s="94"/>
      <c r="C270" s="94"/>
      <c r="D270" s="94"/>
    </row>
    <row r="271" spans="2:4">
      <c r="B271" s="94"/>
      <c r="C271" s="94"/>
      <c r="D271" s="94"/>
    </row>
    <row r="272" spans="2:4">
      <c r="B272" s="94"/>
      <c r="C272" s="94"/>
      <c r="D272" s="94"/>
    </row>
    <row r="273" spans="2:4">
      <c r="B273" s="94"/>
      <c r="C273" s="94"/>
      <c r="D273" s="94"/>
    </row>
    <row r="274" spans="2:4">
      <c r="B274" s="94"/>
      <c r="C274" s="94"/>
      <c r="D274" s="94"/>
    </row>
    <row r="275" spans="2:4">
      <c r="B275" s="94"/>
      <c r="C275" s="94"/>
      <c r="D275" s="94"/>
    </row>
    <row r="276" spans="2:4">
      <c r="B276" s="94"/>
      <c r="C276" s="94"/>
      <c r="D276" s="94"/>
    </row>
    <row r="277" spans="2:4">
      <c r="B277" s="94"/>
      <c r="C277" s="94"/>
      <c r="D277" s="94"/>
    </row>
    <row r="278" spans="2:4">
      <c r="B278" s="94"/>
      <c r="C278" s="94"/>
      <c r="D278" s="94"/>
    </row>
    <row r="279" spans="2:4">
      <c r="B279" s="94"/>
      <c r="C279" s="94"/>
      <c r="D279" s="94"/>
    </row>
    <row r="280" spans="2:4">
      <c r="B280" s="94"/>
      <c r="C280" s="94"/>
      <c r="D280" s="94"/>
    </row>
    <row r="281" spans="2:4">
      <c r="B281" s="94"/>
      <c r="C281" s="94"/>
      <c r="D281" s="94"/>
    </row>
    <row r="282" spans="2:4">
      <c r="B282" s="94"/>
      <c r="C282" s="94"/>
      <c r="D282" s="94"/>
    </row>
    <row r="283" spans="2:4">
      <c r="B283" s="94"/>
      <c r="C283" s="94"/>
      <c r="D283" s="94"/>
    </row>
    <row r="284" spans="2:4">
      <c r="B284" s="94"/>
      <c r="C284" s="94"/>
      <c r="D284" s="94"/>
    </row>
    <row r="285" spans="2:4">
      <c r="B285" s="94"/>
      <c r="C285" s="94"/>
      <c r="D285" s="94"/>
    </row>
    <row r="286" spans="2:4">
      <c r="B286" s="94"/>
      <c r="C286" s="94"/>
      <c r="D286" s="94"/>
    </row>
    <row r="287" spans="2:4">
      <c r="B287" s="94"/>
      <c r="C287" s="94"/>
      <c r="D287" s="94"/>
    </row>
    <row r="288" spans="2:4">
      <c r="B288" s="94"/>
      <c r="C288" s="94"/>
      <c r="D288" s="94"/>
    </row>
    <row r="289" spans="2:4">
      <c r="B289" s="94"/>
      <c r="C289" s="94"/>
      <c r="D289" s="94"/>
    </row>
    <row r="290" spans="2:4">
      <c r="B290" s="94"/>
      <c r="C290" s="94"/>
      <c r="D290" s="94"/>
    </row>
    <row r="291" spans="2:4">
      <c r="B291" s="94"/>
      <c r="C291" s="94"/>
      <c r="D291" s="94"/>
    </row>
    <row r="292" spans="2:4">
      <c r="B292" s="94"/>
      <c r="C292" s="94"/>
      <c r="D292" s="94"/>
    </row>
    <row r="293" spans="2:4">
      <c r="B293" s="94"/>
      <c r="C293" s="94"/>
      <c r="D293" s="94"/>
    </row>
    <row r="294" spans="2:4">
      <c r="B294" s="94"/>
      <c r="C294" s="94"/>
      <c r="D294" s="94"/>
    </row>
    <row r="295" spans="2:4">
      <c r="B295" s="94"/>
      <c r="C295" s="94"/>
      <c r="D295" s="94"/>
    </row>
    <row r="296" spans="2:4">
      <c r="B296" s="94"/>
      <c r="C296" s="94"/>
      <c r="D296" s="94"/>
    </row>
    <row r="297" spans="2:4">
      <c r="B297" s="94"/>
      <c r="C297" s="94"/>
      <c r="D297" s="94"/>
    </row>
    <row r="298" spans="2:4">
      <c r="B298" s="94"/>
      <c r="C298" s="94"/>
      <c r="D298" s="94"/>
    </row>
    <row r="299" spans="2:4">
      <c r="B299" s="94"/>
      <c r="C299" s="94"/>
      <c r="D299" s="94"/>
    </row>
    <row r="300" spans="2:4">
      <c r="B300" s="94"/>
      <c r="C300" s="94"/>
      <c r="D300" s="94"/>
    </row>
    <row r="301" spans="2:4">
      <c r="B301" s="94"/>
      <c r="C301" s="94"/>
      <c r="D301" s="94"/>
    </row>
    <row r="302" spans="2:4">
      <c r="B302" s="94"/>
      <c r="C302" s="94"/>
      <c r="D302" s="94"/>
    </row>
    <row r="303" spans="2:4">
      <c r="B303" s="94"/>
      <c r="C303" s="94"/>
      <c r="D303" s="94"/>
    </row>
    <row r="304" spans="2:4">
      <c r="B304" s="94"/>
      <c r="C304" s="94"/>
      <c r="D304" s="94"/>
    </row>
    <row r="305" spans="2:4">
      <c r="B305" s="94"/>
      <c r="C305" s="94"/>
      <c r="D305" s="94"/>
    </row>
    <row r="306" spans="2:4">
      <c r="B306" s="94"/>
      <c r="C306" s="94"/>
      <c r="D306" s="94"/>
    </row>
    <row r="307" spans="2:4">
      <c r="B307" s="94"/>
      <c r="C307" s="94"/>
      <c r="D307" s="94"/>
    </row>
    <row r="308" spans="2:4">
      <c r="B308" s="94"/>
      <c r="C308" s="94"/>
      <c r="D308" s="94"/>
    </row>
    <row r="309" spans="2:4">
      <c r="B309" s="94"/>
      <c r="C309" s="94"/>
      <c r="D309" s="94"/>
    </row>
    <row r="310" spans="2:4">
      <c r="B310" s="94"/>
      <c r="C310" s="94"/>
      <c r="D310" s="94"/>
    </row>
    <row r="311" spans="2:4">
      <c r="B311" s="94"/>
      <c r="C311" s="94"/>
      <c r="D311" s="94"/>
    </row>
    <row r="312" spans="2:4">
      <c r="B312" s="94"/>
      <c r="C312" s="94"/>
      <c r="D312" s="94"/>
    </row>
    <row r="313" spans="2:4">
      <c r="B313" s="94"/>
      <c r="C313" s="94"/>
      <c r="D313" s="94"/>
    </row>
    <row r="314" spans="2:4">
      <c r="B314" s="94"/>
      <c r="C314" s="94"/>
      <c r="D314" s="94"/>
    </row>
    <row r="315" spans="2:4">
      <c r="B315" s="94"/>
      <c r="C315" s="94"/>
      <c r="D315" s="94"/>
    </row>
    <row r="316" spans="2:4">
      <c r="B316" s="94"/>
      <c r="C316" s="94"/>
      <c r="D316" s="94"/>
    </row>
    <row r="317" spans="2:4">
      <c r="B317" s="94"/>
      <c r="C317" s="94"/>
      <c r="D317" s="94"/>
    </row>
    <row r="318" spans="2:4">
      <c r="B318" s="94"/>
      <c r="C318" s="94"/>
      <c r="D318" s="94"/>
    </row>
    <row r="319" spans="2:4">
      <c r="B319" s="94"/>
      <c r="C319" s="94"/>
      <c r="D319" s="94"/>
    </row>
    <row r="320" spans="2:4">
      <c r="B320" s="94"/>
      <c r="C320" s="94"/>
      <c r="D320" s="94"/>
    </row>
    <row r="321" spans="2:4">
      <c r="B321" s="94"/>
      <c r="C321" s="94"/>
      <c r="D321" s="94"/>
    </row>
    <row r="322" spans="2:4">
      <c r="B322" s="94"/>
      <c r="C322" s="94"/>
      <c r="D322" s="94"/>
    </row>
    <row r="323" spans="2:4">
      <c r="B323" s="94"/>
      <c r="C323" s="94"/>
      <c r="D323" s="94"/>
    </row>
    <row r="324" spans="2:4">
      <c r="B324" s="94"/>
      <c r="C324" s="94"/>
      <c r="D324" s="94"/>
    </row>
    <row r="325" spans="2:4">
      <c r="B325" s="94"/>
      <c r="C325" s="94"/>
      <c r="D325" s="94"/>
    </row>
    <row r="326" spans="2:4">
      <c r="B326" s="94"/>
      <c r="C326" s="94"/>
      <c r="D326" s="94"/>
    </row>
    <row r="327" spans="2:4">
      <c r="B327" s="94"/>
      <c r="C327" s="94"/>
      <c r="D327" s="94"/>
    </row>
    <row r="328" spans="2:4">
      <c r="B328" s="94"/>
      <c r="C328" s="94"/>
      <c r="D328" s="94"/>
    </row>
    <row r="329" spans="2:4">
      <c r="B329" s="94"/>
      <c r="C329" s="94"/>
      <c r="D329" s="94"/>
    </row>
    <row r="330" spans="2:4">
      <c r="B330" s="94"/>
      <c r="C330" s="94"/>
      <c r="D330" s="94"/>
    </row>
    <row r="331" spans="2:4">
      <c r="B331" s="94"/>
      <c r="C331" s="94"/>
      <c r="D331" s="94"/>
    </row>
    <row r="332" spans="2:4">
      <c r="B332" s="94"/>
      <c r="C332" s="94"/>
      <c r="D332" s="94"/>
    </row>
    <row r="333" spans="2:4">
      <c r="B333" s="94"/>
      <c r="C333" s="94"/>
      <c r="D333" s="94"/>
    </row>
    <row r="334" spans="2:4">
      <c r="B334" s="94"/>
      <c r="C334" s="94"/>
      <c r="D334" s="94"/>
    </row>
    <row r="335" spans="2:4">
      <c r="B335" s="94"/>
      <c r="C335" s="94"/>
      <c r="D335" s="94"/>
    </row>
    <row r="336" spans="2:4">
      <c r="B336" s="94"/>
      <c r="C336" s="94"/>
      <c r="D336" s="94"/>
    </row>
    <row r="337" spans="2:4">
      <c r="B337" s="94"/>
      <c r="C337" s="94"/>
      <c r="D337" s="94"/>
    </row>
    <row r="338" spans="2:4">
      <c r="B338" s="94"/>
      <c r="C338" s="94"/>
      <c r="D338" s="94"/>
    </row>
    <row r="339" spans="2:4">
      <c r="B339" s="94"/>
      <c r="C339" s="94"/>
      <c r="D339" s="94"/>
    </row>
    <row r="340" spans="2:4">
      <c r="B340" s="94"/>
      <c r="C340" s="94"/>
      <c r="D340" s="94"/>
    </row>
    <row r="341" spans="2:4">
      <c r="B341" s="94"/>
      <c r="C341" s="94"/>
      <c r="D341" s="94"/>
    </row>
    <row r="342" spans="2:4">
      <c r="B342" s="94"/>
      <c r="C342" s="94"/>
      <c r="D342" s="94"/>
    </row>
    <row r="343" spans="2:4">
      <c r="B343" s="94"/>
      <c r="C343" s="94"/>
      <c r="D343" s="94"/>
    </row>
    <row r="344" spans="2:4">
      <c r="B344" s="94"/>
      <c r="C344" s="94"/>
      <c r="D344" s="94"/>
    </row>
    <row r="345" spans="2:4">
      <c r="B345" s="94"/>
      <c r="C345" s="94"/>
      <c r="D345" s="94"/>
    </row>
    <row r="346" spans="2:4">
      <c r="B346" s="94"/>
      <c r="C346" s="94"/>
      <c r="D346" s="94"/>
    </row>
    <row r="347" spans="2:4">
      <c r="B347" s="94"/>
      <c r="C347" s="94"/>
      <c r="D347" s="94"/>
    </row>
    <row r="348" spans="2:4">
      <c r="B348" s="94"/>
      <c r="C348" s="94"/>
      <c r="D348" s="94"/>
    </row>
    <row r="349" spans="2:4">
      <c r="B349" s="94"/>
      <c r="C349" s="94"/>
      <c r="D349" s="94"/>
    </row>
    <row r="350" spans="2:4">
      <c r="B350" s="94"/>
      <c r="C350" s="94"/>
      <c r="D350" s="94"/>
    </row>
    <row r="351" spans="2:4">
      <c r="B351" s="94"/>
      <c r="C351" s="94"/>
      <c r="D351" s="94"/>
    </row>
    <row r="352" spans="2:4">
      <c r="B352" s="94"/>
      <c r="C352" s="94"/>
      <c r="D352" s="94"/>
    </row>
    <row r="353" spans="2:4">
      <c r="B353" s="94"/>
      <c r="C353" s="94"/>
      <c r="D353" s="94"/>
    </row>
    <row r="354" spans="2:4">
      <c r="B354" s="94"/>
      <c r="C354" s="94"/>
      <c r="D354" s="94"/>
    </row>
    <row r="355" spans="2:4">
      <c r="B355" s="94"/>
      <c r="C355" s="94"/>
      <c r="D355" s="94"/>
    </row>
    <row r="356" spans="2:4">
      <c r="B356" s="94"/>
      <c r="C356" s="94"/>
      <c r="D356" s="94"/>
    </row>
    <row r="357" spans="2:4">
      <c r="B357" s="94"/>
      <c r="C357" s="94"/>
      <c r="D357" s="94"/>
    </row>
    <row r="358" spans="2:4">
      <c r="B358" s="94"/>
      <c r="C358" s="94"/>
      <c r="D358" s="94"/>
    </row>
    <row r="359" spans="2:4">
      <c r="B359" s="94"/>
      <c r="C359" s="94"/>
      <c r="D359" s="94"/>
    </row>
    <row r="360" spans="2:4">
      <c r="B360" s="94"/>
      <c r="C360" s="94"/>
      <c r="D360" s="94"/>
    </row>
    <row r="361" spans="2:4">
      <c r="B361" s="94"/>
      <c r="C361" s="94"/>
      <c r="D361" s="94"/>
    </row>
    <row r="362" spans="2:4">
      <c r="B362" s="94"/>
      <c r="C362" s="94"/>
      <c r="D362" s="94"/>
    </row>
    <row r="363" spans="2:4">
      <c r="B363" s="94"/>
      <c r="C363" s="94"/>
      <c r="D363" s="94"/>
    </row>
    <row r="364" spans="2:4">
      <c r="B364" s="94"/>
      <c r="C364" s="94"/>
      <c r="D364" s="94"/>
    </row>
    <row r="365" spans="2:4">
      <c r="B365" s="94"/>
      <c r="C365" s="94"/>
      <c r="D365" s="94"/>
    </row>
    <row r="366" spans="2:4">
      <c r="B366" s="94"/>
      <c r="C366" s="94"/>
      <c r="D366" s="94"/>
    </row>
    <row r="367" spans="2:4">
      <c r="B367" s="94"/>
      <c r="C367" s="94"/>
      <c r="D367" s="94"/>
    </row>
    <row r="368" spans="2:4">
      <c r="B368" s="94"/>
      <c r="C368" s="94"/>
      <c r="D368" s="94"/>
    </row>
    <row r="369" spans="2:4">
      <c r="B369" s="94"/>
      <c r="C369" s="94"/>
      <c r="D369" s="94"/>
    </row>
    <row r="370" spans="2:4">
      <c r="B370" s="94"/>
      <c r="C370" s="94"/>
      <c r="D370" s="94"/>
    </row>
    <row r="371" spans="2:4">
      <c r="B371" s="94"/>
      <c r="C371" s="94"/>
      <c r="D371" s="94"/>
    </row>
    <row r="372" spans="2:4">
      <c r="B372" s="94"/>
      <c r="C372" s="94"/>
      <c r="D372" s="94"/>
    </row>
    <row r="373" spans="2:4">
      <c r="B373" s="94"/>
      <c r="C373" s="94"/>
      <c r="D373" s="94"/>
    </row>
    <row r="374" spans="2:4">
      <c r="B374" s="94"/>
      <c r="C374" s="94"/>
      <c r="D374" s="94"/>
    </row>
    <row r="375" spans="2:4">
      <c r="B375" s="94"/>
      <c r="C375" s="94"/>
      <c r="D375" s="94"/>
    </row>
    <row r="376" spans="2:4">
      <c r="B376" s="94"/>
      <c r="C376" s="94"/>
      <c r="D376" s="94"/>
    </row>
    <row r="377" spans="2:4">
      <c r="B377" s="94"/>
      <c r="C377" s="94"/>
      <c r="D377" s="94"/>
    </row>
    <row r="378" spans="2:4">
      <c r="B378" s="94"/>
      <c r="C378" s="94"/>
      <c r="D378" s="94"/>
    </row>
    <row r="379" spans="2:4">
      <c r="B379" s="94"/>
      <c r="C379" s="94"/>
      <c r="D379" s="94"/>
    </row>
    <row r="380" spans="2:4">
      <c r="B380" s="94"/>
      <c r="C380" s="94"/>
      <c r="D380" s="94"/>
    </row>
    <row r="381" spans="2:4">
      <c r="B381" s="94"/>
      <c r="C381" s="94"/>
      <c r="D381" s="94"/>
    </row>
    <row r="382" spans="2:4">
      <c r="B382" s="94"/>
      <c r="C382" s="94"/>
      <c r="D382" s="94"/>
    </row>
    <row r="383" spans="2:4">
      <c r="B383" s="94"/>
      <c r="C383" s="94"/>
      <c r="D383" s="94"/>
    </row>
    <row r="384" spans="2:4">
      <c r="B384" s="94"/>
      <c r="C384" s="94"/>
      <c r="D384" s="94"/>
    </row>
    <row r="385" spans="2:4">
      <c r="B385" s="94"/>
      <c r="C385" s="94"/>
      <c r="D385" s="94"/>
    </row>
    <row r="386" spans="2:4">
      <c r="B386" s="94"/>
      <c r="C386" s="94"/>
      <c r="D386" s="94"/>
    </row>
    <row r="387" spans="2:4">
      <c r="B387" s="94"/>
      <c r="C387" s="94"/>
      <c r="D387" s="94"/>
    </row>
    <row r="388" spans="2:4">
      <c r="B388" s="94"/>
      <c r="C388" s="94"/>
      <c r="D388" s="94"/>
    </row>
    <row r="389" spans="2:4">
      <c r="B389" s="94"/>
      <c r="C389" s="94"/>
      <c r="D389" s="94"/>
    </row>
    <row r="390" spans="2:4">
      <c r="B390" s="94"/>
      <c r="C390" s="94"/>
      <c r="D390" s="94"/>
    </row>
    <row r="391" spans="2:4">
      <c r="B391" s="94"/>
      <c r="C391" s="94"/>
      <c r="D391" s="94"/>
    </row>
    <row r="392" spans="2:4">
      <c r="B392" s="94"/>
      <c r="C392" s="94"/>
      <c r="D392" s="94"/>
    </row>
    <row r="393" spans="2:4">
      <c r="B393" s="94"/>
      <c r="C393" s="94"/>
      <c r="D393" s="94"/>
    </row>
    <row r="394" spans="2:4">
      <c r="B394" s="94"/>
      <c r="C394" s="94"/>
      <c r="D394" s="94"/>
    </row>
    <row r="395" spans="2:4">
      <c r="B395" s="94"/>
      <c r="C395" s="94"/>
      <c r="D395" s="94"/>
    </row>
    <row r="396" spans="2:4">
      <c r="B396" s="94"/>
      <c r="C396" s="94"/>
      <c r="D396" s="94"/>
    </row>
    <row r="397" spans="2:4">
      <c r="B397" s="94"/>
      <c r="C397" s="94"/>
      <c r="D397" s="94"/>
    </row>
    <row r="398" spans="2:4">
      <c r="B398" s="94"/>
      <c r="C398" s="94"/>
      <c r="D398" s="94"/>
    </row>
    <row r="399" spans="2:4">
      <c r="B399" s="94"/>
      <c r="C399" s="94"/>
      <c r="D399" s="94"/>
    </row>
    <row r="400" spans="2:4">
      <c r="B400" s="94"/>
      <c r="C400" s="94"/>
      <c r="D400" s="94"/>
    </row>
    <row r="401" spans="2:4">
      <c r="B401" s="94"/>
      <c r="C401" s="94"/>
      <c r="D401" s="94"/>
    </row>
    <row r="402" spans="2:4">
      <c r="B402" s="94"/>
      <c r="C402" s="94"/>
      <c r="D402" s="94"/>
    </row>
    <row r="403" spans="2:4">
      <c r="B403" s="94"/>
      <c r="C403" s="94"/>
      <c r="D403" s="94"/>
    </row>
    <row r="404" spans="2:4">
      <c r="B404" s="94"/>
      <c r="C404" s="94"/>
      <c r="D404" s="94"/>
    </row>
    <row r="405" spans="2:4">
      <c r="B405" s="94"/>
      <c r="C405" s="94"/>
      <c r="D405" s="94"/>
    </row>
    <row r="406" spans="2:4">
      <c r="B406" s="94"/>
      <c r="C406" s="94"/>
      <c r="D406" s="94"/>
    </row>
    <row r="407" spans="2:4">
      <c r="B407" s="94"/>
      <c r="C407" s="94"/>
      <c r="D407" s="94"/>
    </row>
    <row r="408" spans="2:4">
      <c r="B408" s="94"/>
      <c r="C408" s="94"/>
      <c r="D408" s="94"/>
    </row>
    <row r="409" spans="2:4">
      <c r="B409" s="94"/>
      <c r="C409" s="94"/>
      <c r="D409" s="94"/>
    </row>
    <row r="410" spans="2:4">
      <c r="B410" s="94"/>
      <c r="C410" s="94"/>
      <c r="D410" s="94"/>
    </row>
    <row r="411" spans="2:4">
      <c r="B411" s="94"/>
      <c r="C411" s="94"/>
      <c r="D411" s="94"/>
    </row>
    <row r="412" spans="2:4">
      <c r="B412" s="94"/>
      <c r="C412" s="94"/>
      <c r="D412" s="94"/>
    </row>
    <row r="413" spans="2:4">
      <c r="B413" s="94"/>
      <c r="C413" s="94"/>
      <c r="D413" s="94"/>
    </row>
    <row r="414" spans="2:4">
      <c r="B414" s="94"/>
      <c r="C414" s="94"/>
      <c r="D414" s="94"/>
    </row>
    <row r="415" spans="2:4">
      <c r="B415" s="94"/>
      <c r="C415" s="94"/>
      <c r="D415" s="94"/>
    </row>
    <row r="416" spans="2:4">
      <c r="B416" s="94"/>
      <c r="C416" s="94"/>
      <c r="D416" s="94"/>
    </row>
    <row r="417" spans="2:4">
      <c r="B417" s="94"/>
      <c r="C417" s="94"/>
      <c r="D417" s="94"/>
    </row>
    <row r="418" spans="2:4">
      <c r="B418" s="94"/>
      <c r="C418" s="94"/>
      <c r="D418" s="94"/>
    </row>
    <row r="419" spans="2:4">
      <c r="B419" s="94"/>
      <c r="C419" s="94"/>
      <c r="D419" s="94"/>
    </row>
    <row r="420" spans="2:4">
      <c r="B420" s="94"/>
      <c r="C420" s="94"/>
      <c r="D420" s="94"/>
    </row>
    <row r="421" spans="2:4">
      <c r="B421" s="94"/>
      <c r="C421" s="94"/>
      <c r="D421" s="94"/>
    </row>
    <row r="422" spans="2:4">
      <c r="B422" s="94"/>
      <c r="C422" s="94"/>
      <c r="D422" s="94"/>
    </row>
    <row r="423" spans="2:4">
      <c r="B423" s="94"/>
      <c r="C423" s="94"/>
      <c r="D423" s="94"/>
    </row>
    <row r="424" spans="2:4">
      <c r="B424" s="94"/>
      <c r="C424" s="94"/>
      <c r="D424" s="94"/>
    </row>
    <row r="425" spans="2:4">
      <c r="B425" s="94"/>
      <c r="C425" s="94"/>
      <c r="D425" s="94"/>
    </row>
    <row r="426" spans="2:4">
      <c r="B426" s="94"/>
      <c r="C426" s="94"/>
      <c r="D426" s="94"/>
    </row>
    <row r="427" spans="2:4">
      <c r="B427" s="94"/>
      <c r="C427" s="94"/>
      <c r="D427" s="94"/>
    </row>
    <row r="428" spans="2:4">
      <c r="B428" s="94"/>
      <c r="C428" s="94"/>
      <c r="D428" s="94"/>
    </row>
    <row r="429" spans="2:4">
      <c r="B429" s="94"/>
      <c r="C429" s="94"/>
      <c r="D429" s="94"/>
    </row>
    <row r="430" spans="2:4">
      <c r="B430" s="94"/>
      <c r="C430" s="94"/>
      <c r="D430" s="94"/>
    </row>
    <row r="431" spans="2:4">
      <c r="B431" s="94"/>
      <c r="C431" s="94"/>
      <c r="D431" s="94"/>
    </row>
    <row r="432" spans="2:4">
      <c r="B432" s="94"/>
      <c r="C432" s="94"/>
      <c r="D432" s="94"/>
    </row>
    <row r="433" spans="2:4">
      <c r="B433" s="94"/>
      <c r="C433" s="94"/>
      <c r="D433" s="94"/>
    </row>
    <row r="434" spans="2:4">
      <c r="B434" s="94"/>
      <c r="C434" s="94"/>
      <c r="D434" s="94"/>
    </row>
    <row r="435" spans="2:4">
      <c r="B435" s="94"/>
      <c r="C435" s="94"/>
      <c r="D435" s="94"/>
    </row>
    <row r="436" spans="2:4">
      <c r="B436" s="94"/>
      <c r="C436" s="94"/>
      <c r="D436" s="94"/>
    </row>
    <row r="437" spans="2:4">
      <c r="B437" s="94"/>
      <c r="C437" s="94"/>
      <c r="D437" s="94"/>
    </row>
    <row r="438" spans="2:4">
      <c r="B438" s="94"/>
      <c r="C438" s="94"/>
      <c r="D438" s="94"/>
    </row>
    <row r="439" spans="2:4">
      <c r="B439" s="94"/>
      <c r="C439" s="94"/>
      <c r="D439" s="94"/>
    </row>
    <row r="440" spans="2:4">
      <c r="B440" s="94"/>
      <c r="C440" s="94"/>
      <c r="D440" s="94"/>
    </row>
    <row r="441" spans="2:4">
      <c r="B441" s="94"/>
      <c r="C441" s="94"/>
      <c r="D441" s="94"/>
    </row>
    <row r="442" spans="2:4">
      <c r="B442" s="94"/>
      <c r="C442" s="94"/>
      <c r="D442" s="94"/>
    </row>
    <row r="443" spans="2:4">
      <c r="B443" s="94"/>
      <c r="C443" s="94"/>
      <c r="D443" s="94"/>
    </row>
    <row r="444" spans="2:4">
      <c r="B444" s="94"/>
      <c r="C444" s="94"/>
      <c r="D444" s="94"/>
    </row>
    <row r="445" spans="2:4">
      <c r="B445" s="94"/>
      <c r="C445" s="94"/>
      <c r="D445" s="94"/>
    </row>
    <row r="446" spans="2:4">
      <c r="B446" s="94"/>
      <c r="C446" s="94"/>
      <c r="D446" s="94"/>
    </row>
    <row r="447" spans="2:4">
      <c r="B447" s="94"/>
      <c r="C447" s="94"/>
      <c r="D447" s="94"/>
    </row>
    <row r="448" spans="2:4">
      <c r="B448" s="94"/>
      <c r="C448" s="94"/>
      <c r="D448" s="94"/>
    </row>
    <row r="449" spans="2:4">
      <c r="B449" s="94"/>
      <c r="C449" s="94"/>
      <c r="D449" s="94"/>
    </row>
    <row r="450" spans="2:4">
      <c r="B450" s="94"/>
      <c r="C450" s="94"/>
      <c r="D450" s="94"/>
    </row>
    <row r="451" spans="2:4">
      <c r="B451" s="94"/>
      <c r="C451" s="94"/>
      <c r="D451" s="94"/>
    </row>
    <row r="452" spans="2:4">
      <c r="B452" s="94"/>
      <c r="C452" s="94"/>
      <c r="D452" s="94"/>
    </row>
    <row r="453" spans="2:4">
      <c r="B453" s="94"/>
      <c r="C453" s="94"/>
      <c r="D453" s="94"/>
    </row>
    <row r="454" spans="2:4">
      <c r="B454" s="94"/>
      <c r="C454" s="94"/>
      <c r="D454" s="94"/>
    </row>
    <row r="455" spans="2:4">
      <c r="B455" s="94"/>
      <c r="C455" s="94"/>
      <c r="D455" s="94"/>
    </row>
    <row r="456" spans="2:4">
      <c r="B456" s="94"/>
      <c r="C456" s="94"/>
      <c r="D456" s="94"/>
    </row>
    <row r="457" spans="2:4">
      <c r="B457" s="94"/>
      <c r="C457" s="94"/>
      <c r="D457" s="94"/>
    </row>
    <row r="458" spans="2:4">
      <c r="B458" s="94"/>
      <c r="C458" s="94"/>
      <c r="D458" s="94"/>
    </row>
    <row r="459" spans="2:4">
      <c r="B459" s="94"/>
      <c r="C459" s="94"/>
      <c r="D459" s="94"/>
    </row>
    <row r="460" spans="2:4">
      <c r="B460" s="94"/>
      <c r="C460" s="94"/>
      <c r="D460" s="94"/>
    </row>
    <row r="461" spans="2:4">
      <c r="B461" s="94"/>
      <c r="C461" s="94"/>
      <c r="D461" s="94"/>
    </row>
    <row r="462" spans="2:4">
      <c r="B462" s="94"/>
      <c r="C462" s="94"/>
      <c r="D462" s="94"/>
    </row>
    <row r="463" spans="2:4">
      <c r="B463" s="94"/>
      <c r="C463" s="94"/>
      <c r="D463" s="94"/>
    </row>
    <row r="464" spans="2:4">
      <c r="B464" s="94"/>
      <c r="C464" s="94"/>
      <c r="D464" s="94"/>
    </row>
    <row r="465" spans="2:4">
      <c r="B465" s="94"/>
      <c r="C465" s="94"/>
      <c r="D465" s="94"/>
    </row>
    <row r="466" spans="2:4">
      <c r="B466" s="94"/>
      <c r="C466" s="94"/>
      <c r="D466" s="94"/>
    </row>
    <row r="467" spans="2:4">
      <c r="B467" s="94"/>
      <c r="C467" s="94"/>
      <c r="D467" s="94"/>
    </row>
    <row r="468" spans="2:4">
      <c r="B468" s="94"/>
      <c r="C468" s="94"/>
      <c r="D468" s="94"/>
    </row>
    <row r="469" spans="2:4">
      <c r="B469" s="94"/>
      <c r="C469" s="94"/>
      <c r="D469" s="94"/>
    </row>
    <row r="470" spans="2:4">
      <c r="B470" s="94"/>
      <c r="C470" s="94"/>
      <c r="D470" s="94"/>
    </row>
    <row r="471" spans="2:4">
      <c r="B471" s="94"/>
      <c r="C471" s="94"/>
      <c r="D471" s="94"/>
    </row>
    <row r="472" spans="2:4">
      <c r="B472" s="94"/>
      <c r="C472" s="94"/>
      <c r="D472" s="94"/>
    </row>
    <row r="473" spans="2:4">
      <c r="B473" s="94"/>
      <c r="C473" s="94"/>
      <c r="D473" s="94"/>
    </row>
    <row r="474" spans="2:4">
      <c r="B474" s="94"/>
      <c r="C474" s="94"/>
      <c r="D474" s="94"/>
    </row>
    <row r="475" spans="2:4">
      <c r="B475" s="94"/>
      <c r="C475" s="94"/>
      <c r="D475" s="94"/>
    </row>
    <row r="476" spans="2:4">
      <c r="B476" s="94"/>
      <c r="C476" s="94"/>
      <c r="D476" s="94"/>
    </row>
    <row r="477" spans="2:4">
      <c r="B477" s="94"/>
      <c r="C477" s="94"/>
      <c r="D477" s="94"/>
    </row>
    <row r="478" spans="2:4">
      <c r="B478" s="94"/>
      <c r="C478" s="94"/>
      <c r="D478" s="94"/>
    </row>
    <row r="479" spans="2:4">
      <c r="B479" s="94"/>
      <c r="C479" s="94"/>
      <c r="D479" s="94"/>
    </row>
    <row r="480" spans="2:4">
      <c r="B480" s="94"/>
      <c r="C480" s="94"/>
      <c r="D480" s="94"/>
    </row>
    <row r="481" spans="2:4">
      <c r="B481" s="94"/>
      <c r="C481" s="94"/>
      <c r="D481" s="94"/>
    </row>
    <row r="482" spans="2:4">
      <c r="B482" s="94"/>
      <c r="C482" s="94"/>
      <c r="D482" s="94"/>
    </row>
    <row r="483" spans="2:4">
      <c r="B483" s="94"/>
      <c r="C483" s="94"/>
      <c r="D483" s="94"/>
    </row>
    <row r="484" spans="2:4">
      <c r="B484" s="94"/>
      <c r="C484" s="94"/>
      <c r="D484" s="94"/>
    </row>
    <row r="485" spans="2:4">
      <c r="B485" s="94"/>
      <c r="C485" s="94"/>
      <c r="D485" s="94"/>
    </row>
    <row r="486" spans="2:4">
      <c r="B486" s="94"/>
      <c r="C486" s="94"/>
      <c r="D486" s="94"/>
    </row>
    <row r="487" spans="2:4">
      <c r="B487" s="94"/>
      <c r="C487" s="94"/>
      <c r="D487" s="94"/>
    </row>
    <row r="488" spans="2:4">
      <c r="B488" s="94"/>
      <c r="C488" s="94"/>
      <c r="D488" s="94"/>
    </row>
    <row r="489" spans="2:4">
      <c r="B489" s="94"/>
      <c r="C489" s="94"/>
      <c r="D489" s="94"/>
    </row>
    <row r="490" spans="2:4">
      <c r="B490" s="94"/>
      <c r="C490" s="94"/>
      <c r="D490" s="94"/>
    </row>
    <row r="491" spans="2:4">
      <c r="B491" s="94"/>
      <c r="C491" s="94"/>
      <c r="D491" s="94"/>
    </row>
    <row r="492" spans="2:4">
      <c r="B492" s="94"/>
      <c r="C492" s="94"/>
      <c r="D492" s="94"/>
    </row>
    <row r="493" spans="2:4">
      <c r="B493" s="94"/>
      <c r="C493" s="94"/>
      <c r="D493" s="94"/>
    </row>
    <row r="494" spans="2:4">
      <c r="B494" s="94"/>
      <c r="C494" s="94"/>
      <c r="D494" s="94"/>
    </row>
    <row r="495" spans="2:4">
      <c r="B495" s="94"/>
      <c r="C495" s="94"/>
      <c r="D495" s="94"/>
    </row>
    <row r="496" spans="2:4">
      <c r="B496" s="94"/>
      <c r="C496" s="94"/>
      <c r="D496" s="94"/>
    </row>
    <row r="497" spans="2:4">
      <c r="B497" s="94"/>
      <c r="C497" s="94"/>
      <c r="D497" s="94"/>
    </row>
    <row r="498" spans="2:4">
      <c r="B498" s="94"/>
      <c r="C498" s="94"/>
      <c r="D498" s="94"/>
    </row>
    <row r="499" spans="2:4">
      <c r="B499" s="94"/>
      <c r="C499" s="94"/>
      <c r="D499" s="94"/>
    </row>
    <row r="500" spans="2:4">
      <c r="B500" s="94"/>
      <c r="C500" s="94"/>
      <c r="D500" s="94"/>
    </row>
    <row r="501" spans="2:4">
      <c r="B501" s="94"/>
      <c r="C501" s="94"/>
      <c r="D501" s="94"/>
    </row>
    <row r="502" spans="2:4">
      <c r="B502" s="94"/>
      <c r="C502" s="94"/>
      <c r="D502" s="94"/>
    </row>
    <row r="503" spans="2:4">
      <c r="B503" s="94"/>
      <c r="C503" s="94"/>
      <c r="D503" s="94"/>
    </row>
    <row r="504" spans="2:4">
      <c r="B504" s="94"/>
      <c r="C504" s="94"/>
      <c r="D504" s="94"/>
    </row>
    <row r="505" spans="2:4">
      <c r="B505" s="94"/>
      <c r="C505" s="94"/>
      <c r="D505" s="94"/>
    </row>
    <row r="506" spans="2:4">
      <c r="B506" s="94"/>
      <c r="C506" s="94"/>
      <c r="D506" s="94"/>
    </row>
    <row r="507" spans="2:4">
      <c r="B507" s="94"/>
      <c r="C507" s="94"/>
      <c r="D507" s="94"/>
    </row>
    <row r="508" spans="2:4">
      <c r="B508" s="94"/>
      <c r="C508" s="94"/>
      <c r="D508" s="94"/>
    </row>
    <row r="509" spans="2:4">
      <c r="B509" s="94"/>
      <c r="C509" s="94"/>
      <c r="D509" s="94"/>
    </row>
    <row r="510" spans="2:4">
      <c r="B510" s="94"/>
      <c r="C510" s="94"/>
      <c r="D510" s="94"/>
    </row>
    <row r="511" spans="2:4">
      <c r="B511" s="94"/>
      <c r="C511" s="94"/>
      <c r="D511" s="94"/>
    </row>
    <row r="512" spans="2:4">
      <c r="B512" s="94"/>
      <c r="C512" s="94"/>
      <c r="D512" s="94"/>
    </row>
    <row r="513" spans="2:4">
      <c r="B513" s="94"/>
      <c r="C513" s="94"/>
      <c r="D513" s="94"/>
    </row>
    <row r="514" spans="2:4">
      <c r="B514" s="94"/>
      <c r="C514" s="94"/>
      <c r="D514" s="94"/>
    </row>
    <row r="515" spans="2:4">
      <c r="B515" s="94"/>
      <c r="C515" s="94"/>
      <c r="D515" s="94"/>
    </row>
    <row r="516" spans="2:4">
      <c r="B516" s="94"/>
      <c r="C516" s="94"/>
      <c r="D516" s="94"/>
    </row>
    <row r="517" spans="2:4">
      <c r="B517" s="94"/>
      <c r="C517" s="94"/>
      <c r="D517" s="94"/>
    </row>
    <row r="518" spans="2:4">
      <c r="B518" s="94"/>
      <c r="C518" s="94"/>
      <c r="D518" s="94"/>
    </row>
    <row r="519" spans="2:4">
      <c r="B519" s="94"/>
      <c r="C519" s="94"/>
      <c r="D519" s="94"/>
    </row>
    <row r="520" spans="2:4">
      <c r="B520" s="94"/>
      <c r="C520" s="94"/>
      <c r="D520" s="94"/>
    </row>
    <row r="521" spans="2:4">
      <c r="B521" s="94"/>
      <c r="C521" s="94"/>
      <c r="D521" s="94"/>
    </row>
    <row r="522" spans="2:4">
      <c r="B522" s="94"/>
      <c r="C522" s="94"/>
      <c r="D522" s="94"/>
    </row>
    <row r="523" spans="2:4">
      <c r="B523" s="94"/>
      <c r="C523" s="94"/>
      <c r="D523" s="94"/>
    </row>
    <row r="524" spans="2:4">
      <c r="B524" s="94"/>
      <c r="C524" s="94"/>
      <c r="D524" s="94"/>
    </row>
    <row r="525" spans="2:4">
      <c r="B525" s="94"/>
      <c r="C525" s="94"/>
      <c r="D525" s="94"/>
    </row>
    <row r="526" spans="2:4">
      <c r="B526" s="94"/>
      <c r="C526" s="94"/>
      <c r="D526" s="94"/>
    </row>
    <row r="527" spans="2:4">
      <c r="B527" s="94"/>
      <c r="C527" s="94"/>
      <c r="D527" s="94"/>
    </row>
    <row r="528" spans="2:4">
      <c r="B528" s="94"/>
      <c r="C528" s="94"/>
      <c r="D528" s="94"/>
    </row>
    <row r="529" spans="2:4">
      <c r="B529" s="94"/>
      <c r="C529" s="94"/>
      <c r="D529" s="94"/>
    </row>
    <row r="530" spans="2:4">
      <c r="B530" s="94"/>
      <c r="C530" s="94"/>
      <c r="D530" s="94"/>
    </row>
    <row r="531" spans="2:4">
      <c r="B531" s="94"/>
      <c r="C531" s="94"/>
      <c r="D531" s="94"/>
    </row>
    <row r="532" spans="2:4">
      <c r="B532" s="94"/>
      <c r="C532" s="94"/>
      <c r="D532" s="94"/>
    </row>
    <row r="533" spans="2:4">
      <c r="B533" s="94"/>
      <c r="C533" s="94"/>
      <c r="D533" s="94"/>
    </row>
    <row r="534" spans="2:4">
      <c r="B534" s="94"/>
      <c r="C534" s="94"/>
      <c r="D534" s="94"/>
    </row>
    <row r="535" spans="2:4">
      <c r="B535" s="94"/>
      <c r="C535" s="94"/>
      <c r="D535" s="94"/>
    </row>
    <row r="536" spans="2:4">
      <c r="B536" s="94"/>
      <c r="C536" s="94"/>
      <c r="D536" s="94"/>
    </row>
    <row r="537" spans="2:4">
      <c r="B537" s="94"/>
      <c r="C537" s="94"/>
      <c r="D537" s="94"/>
    </row>
    <row r="538" spans="2:4">
      <c r="B538" s="94"/>
      <c r="C538" s="94"/>
      <c r="D538" s="94"/>
    </row>
    <row r="539" spans="2:4">
      <c r="B539" s="94"/>
      <c r="C539" s="94"/>
      <c r="D539" s="94"/>
    </row>
    <row r="540" spans="2:4">
      <c r="B540" s="94"/>
      <c r="C540" s="94"/>
      <c r="D540" s="94"/>
    </row>
    <row r="541" spans="2:4">
      <c r="B541" s="94"/>
      <c r="C541" s="94"/>
      <c r="D541" s="94"/>
    </row>
    <row r="542" spans="2:4">
      <c r="B542" s="94"/>
      <c r="C542" s="94"/>
      <c r="D542" s="94"/>
    </row>
    <row r="543" spans="2:4">
      <c r="B543" s="94"/>
      <c r="C543" s="94"/>
      <c r="D543" s="94"/>
    </row>
    <row r="544" spans="2:4">
      <c r="B544" s="94"/>
      <c r="C544" s="94"/>
      <c r="D544" s="94"/>
    </row>
    <row r="545" spans="2:4">
      <c r="B545" s="94"/>
      <c r="C545" s="94"/>
      <c r="D545" s="94"/>
    </row>
    <row r="546" spans="2:4">
      <c r="B546" s="94"/>
      <c r="C546" s="94"/>
      <c r="D546" s="94"/>
    </row>
    <row r="547" spans="2:4">
      <c r="B547" s="94"/>
      <c r="C547" s="94"/>
      <c r="D547" s="94"/>
    </row>
    <row r="548" spans="2:4">
      <c r="B548" s="94"/>
      <c r="C548" s="94"/>
      <c r="D548" s="94"/>
    </row>
    <row r="549" spans="2:4">
      <c r="B549" s="94"/>
      <c r="C549" s="94"/>
      <c r="D549" s="94"/>
    </row>
    <row r="550" spans="2:4">
      <c r="B550" s="94"/>
      <c r="C550" s="94"/>
      <c r="D550" s="94"/>
    </row>
    <row r="551" spans="2:4">
      <c r="B551" s="94"/>
      <c r="C551" s="94"/>
      <c r="D551" s="94"/>
    </row>
    <row r="552" spans="2:4">
      <c r="B552" s="94"/>
      <c r="C552" s="94"/>
      <c r="D552" s="94"/>
    </row>
    <row r="553" spans="2:4">
      <c r="B553" s="94"/>
      <c r="C553" s="94"/>
      <c r="D553" s="94"/>
    </row>
    <row r="554" spans="2:4">
      <c r="B554" s="94"/>
      <c r="C554" s="94"/>
      <c r="D554" s="94"/>
    </row>
    <row r="555" spans="2:4">
      <c r="B555" s="94"/>
      <c r="C555" s="94"/>
      <c r="D555" s="94"/>
    </row>
    <row r="556" spans="2:4">
      <c r="B556" s="94"/>
      <c r="C556" s="94"/>
      <c r="D556" s="94"/>
    </row>
    <row r="557" spans="2:4">
      <c r="B557" s="94"/>
      <c r="C557" s="94"/>
      <c r="D557" s="94"/>
    </row>
    <row r="558" spans="2:4">
      <c r="B558" s="94"/>
      <c r="C558" s="94"/>
      <c r="D558" s="94"/>
    </row>
    <row r="559" spans="2:4">
      <c r="B559" s="94"/>
      <c r="C559" s="94"/>
      <c r="D559" s="94"/>
    </row>
    <row r="560" spans="2:4">
      <c r="B560" s="94"/>
      <c r="C560" s="94"/>
      <c r="D560" s="94"/>
    </row>
    <row r="561" spans="2:4">
      <c r="B561" s="94"/>
      <c r="C561" s="94"/>
      <c r="D561" s="94"/>
    </row>
    <row r="562" spans="2:4">
      <c r="B562" s="94"/>
      <c r="C562" s="94"/>
      <c r="D562" s="94"/>
    </row>
    <row r="563" spans="2:4">
      <c r="B563" s="94"/>
      <c r="C563" s="94"/>
      <c r="D563" s="94"/>
    </row>
    <row r="564" spans="2:4">
      <c r="B564" s="94"/>
      <c r="C564" s="94"/>
      <c r="D564" s="94"/>
    </row>
    <row r="565" spans="2:4">
      <c r="B565" s="94"/>
      <c r="C565" s="94"/>
      <c r="D565" s="94"/>
    </row>
    <row r="566" spans="2:4">
      <c r="B566" s="94"/>
      <c r="C566" s="94"/>
      <c r="D566" s="94"/>
    </row>
    <row r="567" spans="2:4">
      <c r="B567" s="94"/>
      <c r="C567" s="94"/>
      <c r="D567" s="94"/>
    </row>
    <row r="568" spans="2:4">
      <c r="B568" s="94"/>
      <c r="C568" s="94"/>
      <c r="D568" s="94"/>
    </row>
    <row r="569" spans="2:4">
      <c r="B569" s="94"/>
      <c r="C569" s="94"/>
      <c r="D569" s="94"/>
    </row>
    <row r="570" spans="2:4">
      <c r="B570" s="94"/>
      <c r="C570" s="94"/>
      <c r="D570" s="94"/>
    </row>
    <row r="571" spans="2:4">
      <c r="B571" s="94"/>
      <c r="C571" s="94"/>
      <c r="D571" s="94"/>
    </row>
    <row r="572" spans="2:4">
      <c r="B572" s="94"/>
      <c r="C572" s="94"/>
      <c r="D572" s="94"/>
    </row>
    <row r="573" spans="2:4">
      <c r="B573" s="94"/>
      <c r="C573" s="94"/>
      <c r="D573" s="94"/>
    </row>
    <row r="574" spans="2:4">
      <c r="B574" s="94"/>
      <c r="C574" s="94"/>
      <c r="D574" s="94"/>
    </row>
    <row r="575" spans="2:4">
      <c r="B575" s="94"/>
      <c r="C575" s="94"/>
      <c r="D575" s="94"/>
    </row>
    <row r="576" spans="2:4">
      <c r="B576" s="94"/>
      <c r="C576" s="94"/>
      <c r="D576" s="94"/>
    </row>
    <row r="577" spans="2:4">
      <c r="B577" s="94"/>
      <c r="C577" s="94"/>
      <c r="D577" s="94"/>
    </row>
    <row r="578" spans="2:4">
      <c r="B578" s="94"/>
      <c r="C578" s="94"/>
      <c r="D578" s="94"/>
    </row>
    <row r="579" spans="2:4">
      <c r="B579" s="94"/>
      <c r="C579" s="94"/>
      <c r="D579" s="94"/>
    </row>
    <row r="580" spans="2:4">
      <c r="B580" s="94"/>
      <c r="C580" s="94"/>
      <c r="D580" s="94"/>
    </row>
    <row r="581" spans="2:4">
      <c r="B581" s="94"/>
      <c r="C581" s="94"/>
      <c r="D581" s="94"/>
    </row>
    <row r="582" spans="2:4">
      <c r="B582" s="94"/>
      <c r="C582" s="94"/>
      <c r="D582" s="94"/>
    </row>
    <row r="583" spans="2:4">
      <c r="B583" s="94"/>
      <c r="C583" s="94"/>
      <c r="D583" s="94"/>
    </row>
    <row r="584" spans="2:4">
      <c r="B584" s="94"/>
      <c r="C584" s="94"/>
      <c r="D584" s="94"/>
    </row>
    <row r="585" spans="2:4">
      <c r="B585" s="94"/>
      <c r="C585" s="94"/>
      <c r="D585" s="94"/>
    </row>
    <row r="586" spans="2:4">
      <c r="B586" s="94"/>
      <c r="C586" s="94"/>
      <c r="D586" s="94"/>
    </row>
    <row r="587" spans="2:4">
      <c r="B587" s="94"/>
      <c r="C587" s="94"/>
      <c r="D587" s="94"/>
    </row>
    <row r="588" spans="2:4">
      <c r="B588" s="94"/>
      <c r="C588" s="94"/>
      <c r="D588" s="94"/>
    </row>
    <row r="589" spans="2:4">
      <c r="B589" s="94"/>
      <c r="C589" s="94"/>
      <c r="D589" s="94"/>
    </row>
    <row r="590" spans="2:4">
      <c r="B590" s="94"/>
      <c r="C590" s="94"/>
      <c r="D590" s="94"/>
    </row>
    <row r="591" spans="2:4">
      <c r="B591" s="94"/>
      <c r="C591" s="94"/>
      <c r="D591" s="94"/>
    </row>
    <row r="592" spans="2:4">
      <c r="B592" s="94"/>
      <c r="C592" s="94"/>
      <c r="D592" s="94"/>
    </row>
    <row r="593" spans="2:4">
      <c r="B593" s="94"/>
      <c r="C593" s="94"/>
      <c r="D593" s="94"/>
    </row>
    <row r="594" spans="2:4">
      <c r="B594" s="94"/>
      <c r="C594" s="94"/>
      <c r="D594" s="94"/>
    </row>
    <row r="595" spans="2:4">
      <c r="B595" s="94"/>
      <c r="C595" s="94"/>
      <c r="D595" s="94"/>
    </row>
    <row r="596" spans="2:4">
      <c r="B596" s="94"/>
      <c r="C596" s="94"/>
      <c r="D596" s="94"/>
    </row>
    <row r="597" spans="2:4">
      <c r="B597" s="94"/>
      <c r="C597" s="94"/>
      <c r="D597" s="94"/>
    </row>
    <row r="598" spans="2:4">
      <c r="B598" s="94"/>
      <c r="C598" s="94"/>
      <c r="D598" s="94"/>
    </row>
    <row r="599" spans="2:4">
      <c r="B599" s="94"/>
      <c r="C599" s="94"/>
      <c r="D599" s="94"/>
    </row>
    <row r="600" spans="2:4">
      <c r="B600" s="94"/>
      <c r="C600" s="94"/>
      <c r="D600" s="94"/>
    </row>
    <row r="601" spans="2:4">
      <c r="B601" s="94"/>
      <c r="C601" s="94"/>
      <c r="D601" s="94"/>
    </row>
    <row r="602" spans="2:4">
      <c r="B602" s="94"/>
      <c r="C602" s="94"/>
      <c r="D602" s="94"/>
    </row>
    <row r="603" spans="2:4">
      <c r="B603" s="94"/>
      <c r="C603" s="94"/>
      <c r="D603" s="94"/>
    </row>
    <row r="604" spans="2:4">
      <c r="B604" s="94"/>
      <c r="C604" s="94"/>
      <c r="D604" s="94"/>
    </row>
    <row r="605" spans="2:4">
      <c r="B605" s="94"/>
      <c r="C605" s="94"/>
      <c r="D605" s="94"/>
    </row>
    <row r="606" spans="2:4">
      <c r="B606" s="94"/>
      <c r="C606" s="94"/>
      <c r="D606" s="94"/>
    </row>
    <row r="607" spans="2:4">
      <c r="B607" s="94"/>
      <c r="C607" s="94"/>
      <c r="D607" s="94"/>
    </row>
    <row r="608" spans="2:4">
      <c r="B608" s="94"/>
      <c r="C608" s="94"/>
      <c r="D608" s="94"/>
    </row>
    <row r="609" spans="2:4">
      <c r="B609" s="94"/>
      <c r="C609" s="94"/>
      <c r="D609" s="94"/>
    </row>
    <row r="610" spans="2:4">
      <c r="B610" s="94"/>
      <c r="C610" s="94"/>
      <c r="D610" s="94"/>
    </row>
    <row r="611" spans="2:4">
      <c r="B611" s="94"/>
      <c r="C611" s="94"/>
      <c r="D611" s="94"/>
    </row>
    <row r="612" spans="2:4">
      <c r="B612" s="94"/>
      <c r="C612" s="94"/>
      <c r="D612" s="94"/>
    </row>
    <row r="613" spans="2:4">
      <c r="B613" s="94"/>
      <c r="C613" s="94"/>
      <c r="D613" s="94"/>
    </row>
    <row r="614" spans="2:4">
      <c r="B614" s="94"/>
      <c r="C614" s="94"/>
      <c r="D614" s="94"/>
    </row>
    <row r="615" spans="2:4">
      <c r="B615" s="94"/>
      <c r="C615" s="94"/>
      <c r="D615" s="94"/>
    </row>
    <row r="616" spans="2:4">
      <c r="B616" s="94"/>
      <c r="C616" s="94"/>
      <c r="D616" s="94"/>
    </row>
    <row r="617" spans="2:4">
      <c r="B617" s="94"/>
      <c r="C617" s="94"/>
      <c r="D617" s="94"/>
    </row>
    <row r="618" spans="2:4">
      <c r="B618" s="94"/>
      <c r="C618" s="94"/>
      <c r="D618" s="94"/>
    </row>
    <row r="619" spans="2:4">
      <c r="B619" s="94"/>
      <c r="C619" s="94"/>
      <c r="D619" s="94"/>
    </row>
    <row r="620" spans="2:4">
      <c r="B620" s="94"/>
      <c r="C620" s="94"/>
      <c r="D620" s="94"/>
    </row>
    <row r="621" spans="2:4">
      <c r="B621" s="94"/>
      <c r="C621" s="94"/>
      <c r="D621" s="94"/>
    </row>
    <row r="622" spans="2:4">
      <c r="B622" s="94"/>
      <c r="C622" s="94"/>
      <c r="D622" s="94"/>
    </row>
    <row r="623" spans="2:4">
      <c r="B623" s="94"/>
      <c r="C623" s="94"/>
      <c r="D623" s="94"/>
    </row>
    <row r="624" spans="2:4">
      <c r="B624" s="94"/>
      <c r="C624" s="94"/>
      <c r="D624" s="94"/>
    </row>
    <row r="625" spans="2:4">
      <c r="B625" s="94"/>
      <c r="C625" s="94"/>
      <c r="D625" s="94"/>
    </row>
    <row r="626" spans="2:4">
      <c r="B626" s="94"/>
      <c r="C626" s="94"/>
      <c r="D626" s="94"/>
    </row>
    <row r="627" spans="2:4">
      <c r="B627" s="94"/>
      <c r="C627" s="94"/>
      <c r="D627" s="94"/>
    </row>
    <row r="628" spans="2:4">
      <c r="B628" s="94"/>
      <c r="C628" s="94"/>
      <c r="D628" s="94"/>
    </row>
    <row r="629" spans="2:4">
      <c r="B629" s="94"/>
      <c r="C629" s="94"/>
      <c r="D629" s="94"/>
    </row>
    <row r="630" spans="2:4">
      <c r="B630" s="94"/>
      <c r="C630" s="94"/>
      <c r="D630" s="94"/>
    </row>
    <row r="631" spans="2:4">
      <c r="B631" s="94"/>
      <c r="C631" s="94"/>
      <c r="D631" s="94"/>
    </row>
    <row r="632" spans="2:4">
      <c r="B632" s="94"/>
      <c r="C632" s="94"/>
      <c r="D632" s="94"/>
    </row>
    <row r="633" spans="2:4">
      <c r="B633" s="94"/>
      <c r="C633" s="94"/>
      <c r="D633" s="94"/>
    </row>
    <row r="634" spans="2:4">
      <c r="B634" s="94"/>
      <c r="C634" s="94"/>
      <c r="D634" s="94"/>
    </row>
    <row r="635" spans="2:4">
      <c r="B635" s="94"/>
      <c r="C635" s="94"/>
      <c r="D635" s="94"/>
    </row>
    <row r="636" spans="2:4">
      <c r="B636" s="94"/>
      <c r="C636" s="94"/>
      <c r="D636" s="94"/>
    </row>
    <row r="637" spans="2:4">
      <c r="B637" s="94"/>
      <c r="C637" s="94"/>
      <c r="D637" s="94"/>
    </row>
    <row r="638" spans="2:4">
      <c r="B638" s="94"/>
      <c r="C638" s="94"/>
      <c r="D638" s="94"/>
    </row>
    <row r="639" spans="2:4">
      <c r="B639" s="94"/>
      <c r="C639" s="94"/>
      <c r="D639" s="94"/>
    </row>
    <row r="640" spans="2:4">
      <c r="B640" s="94"/>
      <c r="C640" s="94"/>
      <c r="D640" s="94"/>
    </row>
    <row r="641" spans="2:4">
      <c r="B641" s="94"/>
      <c r="C641" s="94"/>
      <c r="D641" s="94"/>
    </row>
    <row r="642" spans="2:4">
      <c r="B642" s="94"/>
      <c r="C642" s="94"/>
      <c r="D642" s="94"/>
    </row>
    <row r="643" spans="2:4">
      <c r="B643" s="94"/>
      <c r="C643" s="94"/>
      <c r="D643" s="94"/>
    </row>
    <row r="644" spans="2:4">
      <c r="B644" s="94"/>
      <c r="C644" s="94"/>
      <c r="D644" s="94"/>
    </row>
    <row r="645" spans="2:4">
      <c r="B645" s="94"/>
      <c r="C645" s="94"/>
      <c r="D645" s="94"/>
    </row>
    <row r="646" spans="2:4">
      <c r="B646" s="94"/>
      <c r="C646" s="94"/>
      <c r="D646" s="94"/>
    </row>
    <row r="647" spans="2:4">
      <c r="B647" s="94"/>
      <c r="C647" s="94"/>
      <c r="D647" s="94"/>
    </row>
    <row r="648" spans="2:4">
      <c r="B648" s="94"/>
      <c r="C648" s="94"/>
      <c r="D648" s="94"/>
    </row>
    <row r="649" spans="2:4">
      <c r="B649" s="94"/>
      <c r="C649" s="94"/>
      <c r="D649" s="94"/>
    </row>
    <row r="650" spans="2:4">
      <c r="B650" s="94"/>
      <c r="C650" s="94"/>
      <c r="D650" s="94"/>
    </row>
    <row r="651" spans="2:4">
      <c r="B651" s="94"/>
      <c r="C651" s="94"/>
      <c r="D651" s="94"/>
    </row>
    <row r="652" spans="2:4">
      <c r="B652" s="94"/>
      <c r="C652" s="94"/>
      <c r="D652" s="94"/>
    </row>
    <row r="653" spans="2:4">
      <c r="B653" s="94"/>
      <c r="C653" s="94"/>
      <c r="D653" s="94"/>
    </row>
    <row r="654" spans="2:4">
      <c r="B654" s="94"/>
      <c r="C654" s="94"/>
      <c r="D654" s="94"/>
    </row>
    <row r="655" spans="2:4">
      <c r="B655" s="94"/>
      <c r="C655" s="94"/>
      <c r="D655" s="94"/>
    </row>
    <row r="656" spans="2:4">
      <c r="B656" s="94"/>
      <c r="C656" s="94"/>
      <c r="D656" s="94"/>
    </row>
    <row r="657" spans="2:4">
      <c r="B657" s="94"/>
      <c r="C657" s="94"/>
      <c r="D657" s="94"/>
    </row>
    <row r="658" spans="2:4">
      <c r="B658" s="94"/>
      <c r="C658" s="94"/>
      <c r="D658" s="94"/>
    </row>
    <row r="659" spans="2:4">
      <c r="B659" s="94"/>
      <c r="C659" s="94"/>
      <c r="D659" s="94"/>
    </row>
    <row r="660" spans="2:4">
      <c r="B660" s="94"/>
      <c r="C660" s="94"/>
      <c r="D660" s="94"/>
    </row>
    <row r="661" spans="2:4">
      <c r="B661" s="94"/>
      <c r="C661" s="94"/>
      <c r="D661" s="94"/>
    </row>
    <row r="662" spans="2:4">
      <c r="B662" s="94"/>
      <c r="C662" s="94"/>
      <c r="D662" s="94"/>
    </row>
    <row r="663" spans="2:4">
      <c r="B663" s="94"/>
      <c r="C663" s="94"/>
      <c r="D663" s="94"/>
    </row>
    <row r="664" spans="2:4">
      <c r="B664" s="94"/>
      <c r="C664" s="94"/>
      <c r="D664" s="94"/>
    </row>
    <row r="665" spans="2:4">
      <c r="B665" s="94"/>
      <c r="C665" s="94"/>
      <c r="D665" s="94"/>
    </row>
    <row r="666" spans="2:4">
      <c r="B666" s="94"/>
      <c r="C666" s="94"/>
      <c r="D666" s="94"/>
    </row>
    <row r="667" spans="2:4">
      <c r="B667" s="94"/>
      <c r="C667" s="94"/>
      <c r="D667" s="94"/>
    </row>
    <row r="668" spans="2:4">
      <c r="B668" s="94"/>
      <c r="C668" s="94"/>
      <c r="D668" s="94"/>
    </row>
    <row r="669" spans="2:4">
      <c r="B669" s="94"/>
      <c r="C669" s="94"/>
      <c r="D669" s="94"/>
    </row>
    <row r="670" spans="2:4">
      <c r="B670" s="94"/>
      <c r="C670" s="94"/>
      <c r="D670" s="94"/>
    </row>
    <row r="671" spans="2:4">
      <c r="B671" s="94"/>
      <c r="C671" s="94"/>
      <c r="D671" s="94"/>
    </row>
    <row r="672" spans="2:4">
      <c r="B672" s="94"/>
      <c r="C672" s="94"/>
      <c r="D672" s="94"/>
    </row>
    <row r="673" spans="2:4">
      <c r="B673" s="94"/>
      <c r="C673" s="94"/>
      <c r="D673" s="94"/>
    </row>
    <row r="674" spans="2:4">
      <c r="B674" s="94"/>
      <c r="C674" s="94"/>
      <c r="D674" s="94"/>
    </row>
    <row r="675" spans="2:4">
      <c r="B675" s="94"/>
      <c r="C675" s="94"/>
      <c r="D675" s="94"/>
    </row>
    <row r="676" spans="2:4">
      <c r="B676" s="94"/>
      <c r="C676" s="94"/>
      <c r="D676" s="94"/>
    </row>
    <row r="677" spans="2:4">
      <c r="B677" s="94"/>
      <c r="C677" s="94"/>
      <c r="D677" s="94"/>
    </row>
    <row r="678" spans="2:4">
      <c r="B678" s="94"/>
      <c r="C678" s="94"/>
      <c r="D678" s="94"/>
    </row>
    <row r="679" spans="2:4">
      <c r="B679" s="94"/>
      <c r="C679" s="94"/>
      <c r="D679" s="94"/>
    </row>
    <row r="680" spans="2:4">
      <c r="B680" s="94"/>
      <c r="C680" s="94"/>
      <c r="D680" s="94"/>
    </row>
    <row r="681" spans="2:4">
      <c r="B681" s="94"/>
      <c r="C681" s="94"/>
      <c r="D681" s="94"/>
    </row>
    <row r="682" spans="2:4">
      <c r="B682" s="94"/>
      <c r="C682" s="94"/>
      <c r="D682" s="94"/>
    </row>
    <row r="683" spans="2:4">
      <c r="B683" s="94"/>
      <c r="C683" s="94"/>
      <c r="D683" s="94"/>
    </row>
    <row r="684" spans="2:4">
      <c r="B684" s="94"/>
      <c r="C684" s="94"/>
      <c r="D684" s="94"/>
    </row>
    <row r="685" spans="2:4">
      <c r="B685" s="94"/>
      <c r="C685" s="94"/>
      <c r="D685" s="94"/>
    </row>
    <row r="686" spans="2:4">
      <c r="B686" s="94"/>
      <c r="C686" s="94"/>
      <c r="D686" s="94"/>
    </row>
    <row r="687" spans="2:4">
      <c r="B687" s="94"/>
      <c r="C687" s="94"/>
      <c r="D687" s="94"/>
    </row>
    <row r="688" spans="2:4">
      <c r="B688" s="94"/>
      <c r="C688" s="94"/>
      <c r="D688" s="94"/>
    </row>
    <row r="689" spans="2:4">
      <c r="B689" s="94"/>
      <c r="C689" s="94"/>
      <c r="D689" s="94"/>
    </row>
    <row r="690" spans="2:4">
      <c r="B690" s="94"/>
      <c r="C690" s="94"/>
      <c r="D690" s="94"/>
    </row>
    <row r="691" spans="2:4">
      <c r="B691" s="94"/>
      <c r="C691" s="94"/>
      <c r="D691" s="94"/>
    </row>
    <row r="692" spans="2:4">
      <c r="B692" s="94"/>
      <c r="C692" s="94"/>
      <c r="D692" s="94"/>
    </row>
    <row r="693" spans="2:4">
      <c r="B693" s="94"/>
      <c r="C693" s="94"/>
      <c r="D693" s="94"/>
    </row>
    <row r="694" spans="2:4">
      <c r="B694" s="94"/>
      <c r="C694" s="94"/>
      <c r="D694" s="94"/>
    </row>
    <row r="695" spans="2:4">
      <c r="B695" s="94"/>
      <c r="C695" s="94"/>
      <c r="D695" s="94"/>
    </row>
    <row r="696" spans="2:4">
      <c r="B696" s="94"/>
      <c r="C696" s="94"/>
      <c r="D696" s="94"/>
    </row>
    <row r="697" spans="2:4">
      <c r="B697" s="94"/>
      <c r="C697" s="94"/>
      <c r="D697" s="94"/>
    </row>
    <row r="698" spans="2:4">
      <c r="B698" s="94"/>
      <c r="C698" s="94"/>
      <c r="D698" s="94"/>
    </row>
    <row r="699" spans="2:4">
      <c r="B699" s="94"/>
      <c r="C699" s="94"/>
      <c r="D699" s="94"/>
    </row>
    <row r="700" spans="2:4">
      <c r="B700" s="94"/>
      <c r="C700" s="94"/>
      <c r="D700" s="94"/>
    </row>
    <row r="701" spans="2:4">
      <c r="B701" s="94"/>
      <c r="C701" s="94"/>
      <c r="D701" s="94"/>
    </row>
    <row r="702" spans="2:4">
      <c r="B702" s="94"/>
      <c r="C702" s="94"/>
      <c r="D702" s="94"/>
    </row>
    <row r="703" spans="2:4">
      <c r="B703" s="94"/>
      <c r="C703" s="94"/>
      <c r="D703" s="94"/>
    </row>
    <row r="704" spans="2:4">
      <c r="B704" s="94"/>
      <c r="C704" s="94"/>
      <c r="D704" s="94"/>
    </row>
    <row r="705" spans="2:4">
      <c r="B705" s="94"/>
      <c r="C705" s="94"/>
      <c r="D705" s="94"/>
    </row>
    <row r="706" spans="2:4">
      <c r="B706" s="94"/>
      <c r="C706" s="94"/>
      <c r="D706" s="94"/>
    </row>
    <row r="707" spans="2:4">
      <c r="B707" s="94"/>
      <c r="C707" s="94"/>
      <c r="D707" s="94"/>
    </row>
    <row r="708" spans="2:4">
      <c r="B708" s="94"/>
      <c r="C708" s="94"/>
      <c r="D708" s="94"/>
    </row>
    <row r="709" spans="2:4">
      <c r="B709" s="94"/>
      <c r="C709" s="94"/>
      <c r="D709" s="94"/>
    </row>
    <row r="710" spans="2:4">
      <c r="B710" s="94"/>
      <c r="C710" s="94"/>
      <c r="D710" s="94"/>
    </row>
    <row r="711" spans="2:4">
      <c r="B711" s="94"/>
      <c r="C711" s="94"/>
      <c r="D711" s="94"/>
    </row>
    <row r="712" spans="2:4">
      <c r="B712" s="94"/>
      <c r="C712" s="94"/>
      <c r="D712" s="94"/>
    </row>
    <row r="713" spans="2:4">
      <c r="B713" s="94"/>
      <c r="C713" s="94"/>
      <c r="D713" s="94"/>
    </row>
    <row r="714" spans="2:4">
      <c r="B714" s="94"/>
      <c r="C714" s="94"/>
      <c r="D714" s="94"/>
    </row>
    <row r="715" spans="2:4">
      <c r="B715" s="94"/>
      <c r="C715" s="94"/>
      <c r="D715" s="94"/>
    </row>
    <row r="716" spans="2:4">
      <c r="B716" s="94"/>
      <c r="C716" s="94"/>
      <c r="D716" s="94"/>
    </row>
    <row r="717" spans="2:4">
      <c r="B717" s="94"/>
      <c r="C717" s="94"/>
      <c r="D717" s="94"/>
    </row>
    <row r="718" spans="2:4">
      <c r="B718" s="94"/>
      <c r="C718" s="94"/>
      <c r="D718" s="94"/>
    </row>
    <row r="719" spans="2:4">
      <c r="B719" s="94"/>
      <c r="C719" s="94"/>
      <c r="D719" s="94"/>
    </row>
    <row r="720" spans="2:4">
      <c r="B720" s="94"/>
      <c r="C720" s="94"/>
      <c r="D720" s="94"/>
    </row>
    <row r="721" spans="2:4">
      <c r="B721" s="94"/>
      <c r="C721" s="94"/>
      <c r="D721" s="94"/>
    </row>
    <row r="722" spans="2:4">
      <c r="B722" s="94"/>
      <c r="C722" s="94"/>
      <c r="D722" s="94"/>
    </row>
    <row r="723" spans="2:4">
      <c r="B723" s="94"/>
      <c r="C723" s="94"/>
      <c r="D723" s="94"/>
    </row>
    <row r="724" spans="2:4">
      <c r="B724" s="94"/>
      <c r="C724" s="94"/>
      <c r="D724" s="94"/>
    </row>
    <row r="725" spans="2:4">
      <c r="B725" s="94"/>
      <c r="C725" s="94"/>
      <c r="D725" s="94"/>
    </row>
    <row r="726" spans="2:4">
      <c r="B726" s="94"/>
      <c r="C726" s="94"/>
      <c r="D726" s="94"/>
    </row>
    <row r="727" spans="2:4">
      <c r="B727" s="94"/>
      <c r="C727" s="94"/>
      <c r="D727" s="94"/>
    </row>
    <row r="728" spans="2:4">
      <c r="B728" s="94"/>
      <c r="C728" s="94"/>
      <c r="D728" s="94"/>
    </row>
    <row r="729" spans="2:4">
      <c r="B729" s="94"/>
      <c r="C729" s="94"/>
      <c r="D729" s="94"/>
    </row>
    <row r="730" spans="2:4">
      <c r="B730" s="94"/>
      <c r="C730" s="94"/>
      <c r="D730" s="94"/>
    </row>
    <row r="731" spans="2:4">
      <c r="B731" s="94"/>
      <c r="C731" s="94"/>
      <c r="D731" s="94"/>
    </row>
    <row r="732" spans="2:4">
      <c r="B732" s="94"/>
      <c r="C732" s="94"/>
      <c r="D732" s="94"/>
    </row>
    <row r="733" spans="2:4">
      <c r="B733" s="94"/>
      <c r="C733" s="94"/>
      <c r="D733" s="94"/>
    </row>
    <row r="734" spans="2:4">
      <c r="B734" s="94"/>
      <c r="C734" s="94"/>
      <c r="D734" s="94"/>
    </row>
    <row r="735" spans="2:4">
      <c r="B735" s="94"/>
      <c r="C735" s="94"/>
      <c r="D735" s="94"/>
    </row>
    <row r="736" spans="2:4">
      <c r="B736" s="94"/>
      <c r="C736" s="94"/>
      <c r="D736" s="94"/>
    </row>
    <row r="737" spans="2:4">
      <c r="B737" s="94"/>
      <c r="C737" s="94"/>
      <c r="D737" s="94"/>
    </row>
    <row r="738" spans="2:4">
      <c r="B738" s="94"/>
      <c r="C738" s="94"/>
      <c r="D738" s="94"/>
    </row>
    <row r="739" spans="2:4">
      <c r="B739" s="94"/>
      <c r="C739" s="94"/>
      <c r="D739" s="94"/>
    </row>
    <row r="740" spans="2:4">
      <c r="B740" s="94"/>
      <c r="C740" s="94"/>
      <c r="D740" s="94"/>
    </row>
    <row r="741" spans="2:4">
      <c r="B741" s="94"/>
      <c r="C741" s="94"/>
      <c r="D741" s="94"/>
    </row>
    <row r="742" spans="2:4">
      <c r="B742" s="94"/>
      <c r="C742" s="94"/>
      <c r="D742" s="94"/>
    </row>
    <row r="743" spans="2:4">
      <c r="B743" s="94"/>
      <c r="C743" s="94"/>
      <c r="D743" s="94"/>
    </row>
    <row r="744" spans="2:4">
      <c r="B744" s="94"/>
      <c r="C744" s="94"/>
      <c r="D744" s="94"/>
    </row>
    <row r="745" spans="2:4">
      <c r="B745" s="94"/>
      <c r="C745" s="94"/>
      <c r="D745" s="94"/>
    </row>
    <row r="746" spans="2:4">
      <c r="B746" s="94"/>
      <c r="C746" s="94"/>
      <c r="D746" s="94"/>
    </row>
    <row r="747" spans="2:4">
      <c r="B747" s="94"/>
      <c r="C747" s="94"/>
      <c r="D747" s="94"/>
    </row>
    <row r="748" spans="2:4">
      <c r="B748" s="94"/>
      <c r="C748" s="94"/>
      <c r="D748" s="94"/>
    </row>
    <row r="749" spans="2:4">
      <c r="B749" s="94"/>
      <c r="C749" s="94"/>
      <c r="D749" s="94"/>
    </row>
    <row r="750" spans="2:4">
      <c r="B750" s="94"/>
      <c r="C750" s="94"/>
      <c r="D750" s="94"/>
    </row>
    <row r="751" spans="2:4">
      <c r="B751" s="94"/>
      <c r="C751" s="94"/>
      <c r="D751" s="94"/>
    </row>
    <row r="752" spans="2:4">
      <c r="B752" s="94"/>
      <c r="C752" s="94"/>
      <c r="D752" s="94"/>
    </row>
    <row r="753" spans="2:4">
      <c r="B753" s="94"/>
      <c r="C753" s="94"/>
      <c r="D753" s="94"/>
    </row>
    <row r="754" spans="2:4">
      <c r="B754" s="94"/>
      <c r="C754" s="94"/>
      <c r="D754" s="94"/>
    </row>
    <row r="755" spans="2:4">
      <c r="B755" s="94"/>
      <c r="C755" s="94"/>
      <c r="D755" s="94"/>
    </row>
    <row r="756" spans="2:4">
      <c r="B756" s="94"/>
      <c r="C756" s="94"/>
      <c r="D756" s="94"/>
    </row>
    <row r="757" spans="2:4">
      <c r="B757" s="94"/>
      <c r="C757" s="94"/>
      <c r="D757" s="94"/>
    </row>
    <row r="758" spans="2:4">
      <c r="B758" s="94"/>
      <c r="C758" s="94"/>
      <c r="D758" s="94"/>
    </row>
    <row r="759" spans="2:4">
      <c r="B759" s="94"/>
      <c r="C759" s="94"/>
      <c r="D759" s="94"/>
    </row>
    <row r="760" spans="2:4">
      <c r="B760" s="94"/>
      <c r="C760" s="94"/>
      <c r="D760" s="94"/>
    </row>
    <row r="761" spans="2:4">
      <c r="B761" s="94"/>
      <c r="C761" s="94"/>
      <c r="D761" s="94"/>
    </row>
    <row r="762" spans="2:4">
      <c r="B762" s="94"/>
      <c r="C762" s="94"/>
      <c r="D762" s="94"/>
    </row>
    <row r="763" spans="2:4">
      <c r="B763" s="94"/>
      <c r="C763" s="94"/>
      <c r="D763" s="94"/>
    </row>
    <row r="764" spans="2:4">
      <c r="B764" s="94"/>
      <c r="C764" s="94"/>
      <c r="D764" s="94"/>
    </row>
    <row r="765" spans="2:4">
      <c r="B765" s="94"/>
      <c r="C765" s="94"/>
      <c r="D765" s="94"/>
    </row>
    <row r="766" spans="2:4">
      <c r="B766" s="94"/>
      <c r="C766" s="94"/>
      <c r="D766" s="94"/>
    </row>
    <row r="767" spans="2:4">
      <c r="B767" s="94"/>
      <c r="C767" s="94"/>
      <c r="D767" s="94"/>
    </row>
    <row r="768" spans="2:4">
      <c r="B768" s="94"/>
      <c r="C768" s="94"/>
      <c r="D768" s="94"/>
    </row>
    <row r="769" spans="2:4">
      <c r="B769" s="94"/>
      <c r="C769" s="94"/>
      <c r="D769" s="94"/>
    </row>
    <row r="770" spans="2:4">
      <c r="B770" s="94"/>
      <c r="C770" s="94"/>
      <c r="D770" s="94"/>
    </row>
    <row r="771" spans="2:4">
      <c r="B771" s="94"/>
      <c r="C771" s="94"/>
      <c r="D771" s="94"/>
    </row>
    <row r="772" spans="2:4">
      <c r="B772" s="94"/>
      <c r="C772" s="94"/>
      <c r="D772" s="94"/>
    </row>
    <row r="773" spans="2:4">
      <c r="B773" s="94"/>
      <c r="C773" s="94"/>
      <c r="D773" s="94"/>
    </row>
    <row r="774" spans="2:4">
      <c r="B774" s="94"/>
      <c r="C774" s="94"/>
      <c r="D774" s="94"/>
    </row>
    <row r="775" spans="2:4">
      <c r="B775" s="94"/>
      <c r="C775" s="94"/>
      <c r="D775" s="94"/>
    </row>
    <row r="776" spans="2:4">
      <c r="B776" s="94"/>
      <c r="C776" s="94"/>
      <c r="D776" s="94"/>
    </row>
    <row r="777" spans="2:4">
      <c r="B777" s="94"/>
      <c r="C777" s="94"/>
      <c r="D777" s="94"/>
    </row>
    <row r="778" spans="2:4">
      <c r="B778" s="94"/>
      <c r="C778" s="94"/>
      <c r="D778" s="94"/>
    </row>
    <row r="779" spans="2:4">
      <c r="B779" s="94"/>
      <c r="C779" s="94"/>
      <c r="D779" s="94"/>
    </row>
    <row r="780" spans="2:4">
      <c r="B780" s="94"/>
      <c r="C780" s="94"/>
      <c r="D780" s="94"/>
    </row>
    <row r="781" spans="2:4">
      <c r="B781" s="94"/>
      <c r="C781" s="94"/>
      <c r="D781" s="94"/>
    </row>
    <row r="782" spans="2:4">
      <c r="B782" s="94"/>
      <c r="C782" s="94"/>
      <c r="D782" s="94"/>
    </row>
    <row r="783" spans="2:4">
      <c r="B783" s="94"/>
      <c r="C783" s="94"/>
      <c r="D783" s="94"/>
    </row>
    <row r="784" spans="2:4">
      <c r="B784" s="94"/>
      <c r="C784" s="94"/>
      <c r="D784" s="94"/>
    </row>
    <row r="785" spans="2:4">
      <c r="B785" s="94"/>
      <c r="C785" s="94"/>
      <c r="D785" s="94"/>
    </row>
    <row r="786" spans="2:4">
      <c r="B786" s="94"/>
      <c r="C786" s="94"/>
      <c r="D786" s="94"/>
    </row>
    <row r="787" spans="2:4">
      <c r="B787" s="94"/>
      <c r="C787" s="94"/>
      <c r="D787" s="94"/>
    </row>
    <row r="788" spans="2:4">
      <c r="B788" s="94"/>
      <c r="C788" s="94"/>
      <c r="D788" s="94"/>
    </row>
    <row r="789" spans="2:4">
      <c r="B789" s="94"/>
      <c r="C789" s="94"/>
      <c r="D789" s="94"/>
    </row>
    <row r="790" spans="2:4">
      <c r="B790" s="94"/>
      <c r="C790" s="94"/>
      <c r="D790" s="94"/>
    </row>
    <row r="791" spans="2:4">
      <c r="B791" s="94"/>
      <c r="C791" s="94"/>
      <c r="D791" s="94"/>
    </row>
    <row r="792" spans="2:4">
      <c r="B792" s="94"/>
      <c r="C792" s="94"/>
      <c r="D792" s="94"/>
    </row>
    <row r="793" spans="2:4">
      <c r="B793" s="94"/>
      <c r="C793" s="94"/>
      <c r="D793" s="94"/>
    </row>
    <row r="794" spans="2:4">
      <c r="B794" s="94"/>
      <c r="C794" s="94"/>
      <c r="D794" s="94"/>
    </row>
    <row r="795" spans="2:4">
      <c r="B795" s="94"/>
      <c r="C795" s="94"/>
      <c r="D795" s="94"/>
    </row>
    <row r="796" spans="2:4">
      <c r="B796" s="94"/>
      <c r="C796" s="94"/>
      <c r="D796" s="94"/>
    </row>
    <row r="797" spans="2:4">
      <c r="B797" s="94"/>
      <c r="C797" s="94"/>
      <c r="D797" s="94"/>
    </row>
    <row r="798" spans="2:4">
      <c r="B798" s="94"/>
      <c r="C798" s="94"/>
      <c r="D798" s="94"/>
    </row>
    <row r="799" spans="2:4">
      <c r="B799" s="94"/>
      <c r="C799" s="94"/>
      <c r="D799" s="94"/>
    </row>
    <row r="800" spans="2:4">
      <c r="B800" s="94"/>
      <c r="C800" s="94"/>
      <c r="D800" s="94"/>
    </row>
    <row r="801" spans="2:4">
      <c r="B801" s="94"/>
      <c r="C801" s="94"/>
      <c r="D801" s="94"/>
    </row>
    <row r="802" spans="2:4">
      <c r="B802" s="94"/>
      <c r="C802" s="94"/>
      <c r="D802" s="94"/>
    </row>
    <row r="803" spans="2:4">
      <c r="B803" s="94"/>
      <c r="C803" s="94"/>
      <c r="D803" s="94"/>
    </row>
    <row r="804" spans="2:4">
      <c r="B804" s="94"/>
      <c r="C804" s="94"/>
      <c r="D804" s="94"/>
    </row>
    <row r="805" spans="2:4">
      <c r="B805" s="94"/>
      <c r="C805" s="94"/>
      <c r="D805" s="94"/>
    </row>
    <row r="806" spans="2:4">
      <c r="B806" s="94"/>
      <c r="C806" s="94"/>
      <c r="D806" s="94"/>
    </row>
    <row r="807" spans="2:4">
      <c r="B807" s="94"/>
      <c r="C807" s="94"/>
      <c r="D807" s="94"/>
    </row>
    <row r="808" spans="2:4">
      <c r="B808" s="94"/>
      <c r="C808" s="94"/>
      <c r="D808" s="94"/>
    </row>
    <row r="809" spans="2:4">
      <c r="B809" s="94"/>
      <c r="C809" s="94"/>
      <c r="D809" s="94"/>
    </row>
    <row r="810" spans="2:4">
      <c r="B810" s="94"/>
      <c r="C810" s="94"/>
      <c r="D810" s="94"/>
    </row>
    <row r="811" spans="2:4">
      <c r="B811" s="94"/>
      <c r="C811" s="94"/>
      <c r="D811" s="94"/>
    </row>
    <row r="812" spans="2:4">
      <c r="B812" s="94"/>
      <c r="C812" s="94"/>
      <c r="D812" s="94"/>
    </row>
    <row r="813" spans="2:4">
      <c r="B813" s="94"/>
      <c r="C813" s="94"/>
      <c r="D813" s="94"/>
    </row>
    <row r="814" spans="2:4">
      <c r="B814" s="94"/>
      <c r="C814" s="94"/>
      <c r="D814" s="94"/>
    </row>
    <row r="815" spans="2:4">
      <c r="B815" s="94"/>
      <c r="C815" s="94"/>
      <c r="D815" s="94"/>
    </row>
    <row r="816" spans="2:4">
      <c r="B816" s="94"/>
      <c r="C816" s="94"/>
      <c r="D816" s="94"/>
    </row>
    <row r="817" spans="2:4">
      <c r="B817" s="94"/>
      <c r="C817" s="94"/>
      <c r="D817" s="94"/>
    </row>
    <row r="818" spans="2:4">
      <c r="B818" s="94"/>
      <c r="C818" s="94"/>
      <c r="D818" s="94"/>
    </row>
    <row r="819" spans="2:4">
      <c r="B819" s="94"/>
      <c r="C819" s="94"/>
      <c r="D819" s="94"/>
    </row>
    <row r="820" spans="2:4">
      <c r="B820" s="94"/>
      <c r="C820" s="94"/>
      <c r="D820" s="94"/>
    </row>
    <row r="821" spans="2:4">
      <c r="B821" s="94"/>
      <c r="C821" s="94"/>
      <c r="D821" s="94"/>
    </row>
    <row r="822" spans="2:4">
      <c r="B822" s="94"/>
      <c r="C822" s="94"/>
      <c r="D822" s="94"/>
    </row>
    <row r="823" spans="2:4">
      <c r="B823" s="94"/>
      <c r="C823" s="94"/>
      <c r="D823" s="94"/>
    </row>
    <row r="824" spans="2:4">
      <c r="B824" s="94"/>
      <c r="C824" s="94"/>
      <c r="D824" s="94"/>
    </row>
    <row r="825" spans="2:4">
      <c r="B825" s="94"/>
      <c r="C825" s="94"/>
      <c r="D825" s="94"/>
    </row>
    <row r="826" spans="2:4">
      <c r="B826" s="94"/>
      <c r="C826" s="94"/>
      <c r="D826" s="94"/>
    </row>
    <row r="827" spans="2:4">
      <c r="B827" s="94"/>
      <c r="C827" s="94"/>
      <c r="D827" s="94"/>
    </row>
    <row r="828" spans="2:4">
      <c r="B828" s="94"/>
      <c r="C828" s="94"/>
      <c r="D828" s="94"/>
    </row>
    <row r="829" spans="2:4">
      <c r="B829" s="94"/>
      <c r="C829" s="94"/>
      <c r="D829" s="94"/>
    </row>
    <row r="830" spans="2:4">
      <c r="B830" s="94"/>
      <c r="C830" s="94"/>
      <c r="D830" s="94"/>
    </row>
    <row r="831" spans="2:4">
      <c r="B831" s="94"/>
      <c r="C831" s="94"/>
      <c r="D831" s="94"/>
    </row>
    <row r="832" spans="2:4">
      <c r="B832" s="94"/>
      <c r="C832" s="94"/>
      <c r="D832" s="94"/>
    </row>
    <row r="833" spans="2:4">
      <c r="B833" s="94"/>
      <c r="C833" s="94"/>
      <c r="D833" s="94"/>
    </row>
    <row r="834" spans="2:4">
      <c r="B834" s="94"/>
      <c r="C834" s="94"/>
      <c r="D834" s="94"/>
    </row>
    <row r="835" spans="2:4">
      <c r="B835" s="94"/>
      <c r="C835" s="94"/>
      <c r="D835" s="94"/>
    </row>
    <row r="836" spans="2:4">
      <c r="B836" s="94"/>
      <c r="C836" s="94"/>
      <c r="D836" s="94"/>
    </row>
    <row r="837" spans="2:4">
      <c r="B837" s="94"/>
      <c r="C837" s="94"/>
      <c r="D837" s="94"/>
    </row>
    <row r="838" spans="2:4">
      <c r="B838" s="94"/>
      <c r="C838" s="94"/>
      <c r="D838" s="94"/>
    </row>
    <row r="839" spans="2:4">
      <c r="B839" s="94"/>
      <c r="C839" s="94"/>
      <c r="D839" s="94"/>
    </row>
    <row r="840" spans="2:4">
      <c r="B840" s="94"/>
      <c r="C840" s="94"/>
      <c r="D840" s="94"/>
    </row>
    <row r="841" spans="2:4">
      <c r="B841" s="94"/>
      <c r="C841" s="94"/>
      <c r="D841" s="94"/>
    </row>
    <row r="842" spans="2:4">
      <c r="B842" s="94"/>
      <c r="C842" s="94"/>
      <c r="D842" s="94"/>
    </row>
    <row r="843" spans="2:4">
      <c r="B843" s="94"/>
      <c r="C843" s="94"/>
      <c r="D843" s="94"/>
    </row>
    <row r="844" spans="2:4">
      <c r="B844" s="94"/>
      <c r="C844" s="94"/>
      <c r="D844" s="94"/>
    </row>
    <row r="845" spans="2:4">
      <c r="B845" s="94"/>
      <c r="C845" s="94"/>
      <c r="D845" s="94"/>
    </row>
    <row r="846" spans="2:4">
      <c r="B846" s="94"/>
      <c r="C846" s="94"/>
      <c r="D846" s="94"/>
    </row>
    <row r="847" spans="2:4">
      <c r="B847" s="94"/>
      <c r="C847" s="94"/>
      <c r="D847" s="94"/>
    </row>
    <row r="848" spans="2:4">
      <c r="B848" s="94"/>
      <c r="C848" s="94"/>
      <c r="D848" s="94"/>
    </row>
    <row r="849" spans="2:4">
      <c r="B849" s="94"/>
      <c r="C849" s="94"/>
      <c r="D849" s="94"/>
    </row>
    <row r="850" spans="2:4">
      <c r="B850" s="94"/>
      <c r="C850" s="94"/>
      <c r="D850" s="94"/>
    </row>
    <row r="851" spans="2:4">
      <c r="B851" s="94"/>
      <c r="C851" s="94"/>
      <c r="D851" s="94"/>
    </row>
    <row r="852" spans="2:4">
      <c r="B852" s="94"/>
      <c r="C852" s="94"/>
      <c r="D852" s="94"/>
    </row>
    <row r="853" spans="2:4">
      <c r="B853" s="94"/>
      <c r="C853" s="94"/>
      <c r="D853" s="94"/>
    </row>
    <row r="854" spans="2:4">
      <c r="B854" s="94"/>
      <c r="C854" s="94"/>
      <c r="D854" s="94"/>
    </row>
    <row r="855" spans="2:4">
      <c r="B855" s="94"/>
      <c r="C855" s="94"/>
      <c r="D855" s="94"/>
    </row>
    <row r="856" spans="2:4">
      <c r="B856" s="94"/>
      <c r="C856" s="94"/>
      <c r="D856" s="94"/>
    </row>
    <row r="857" spans="2:4">
      <c r="B857" s="94"/>
      <c r="C857" s="94"/>
      <c r="D857" s="94"/>
    </row>
    <row r="858" spans="2:4">
      <c r="B858" s="94"/>
      <c r="C858" s="94"/>
      <c r="D858" s="94"/>
    </row>
    <row r="859" spans="2:4">
      <c r="B859" s="94"/>
      <c r="C859" s="94"/>
      <c r="D859" s="94"/>
    </row>
    <row r="860" spans="2:4">
      <c r="B860" s="94"/>
      <c r="C860" s="94"/>
      <c r="D860" s="94"/>
    </row>
    <row r="861" spans="2:4">
      <c r="B861" s="94"/>
      <c r="C861" s="94"/>
      <c r="D861" s="94"/>
    </row>
    <row r="862" spans="2:4">
      <c r="B862" s="94"/>
      <c r="C862" s="94"/>
      <c r="D862" s="94"/>
    </row>
    <row r="863" spans="2:4">
      <c r="B863" s="94"/>
      <c r="C863" s="94"/>
      <c r="D863" s="94"/>
    </row>
    <row r="864" spans="2:4">
      <c r="B864" s="94"/>
      <c r="C864" s="94"/>
      <c r="D864" s="94"/>
    </row>
    <row r="865" spans="2:4">
      <c r="B865" s="94"/>
      <c r="C865" s="94"/>
      <c r="D865" s="94"/>
    </row>
    <row r="866" spans="2:4">
      <c r="B866" s="94"/>
      <c r="C866" s="94"/>
      <c r="D866" s="94"/>
    </row>
    <row r="867" spans="2:4">
      <c r="B867" s="94"/>
      <c r="C867" s="94"/>
      <c r="D867" s="94"/>
    </row>
    <row r="868" spans="2:4">
      <c r="B868" s="94"/>
      <c r="C868" s="94"/>
      <c r="D868" s="94"/>
    </row>
    <row r="869" spans="2:4">
      <c r="B869" s="94"/>
      <c r="C869" s="94"/>
      <c r="D869" s="94"/>
    </row>
    <row r="870" spans="2:4">
      <c r="B870" s="94"/>
      <c r="C870" s="94"/>
      <c r="D870" s="94"/>
    </row>
    <row r="871" spans="2:4">
      <c r="B871" s="94"/>
      <c r="C871" s="94"/>
      <c r="D871" s="94"/>
    </row>
    <row r="872" spans="2:4">
      <c r="B872" s="94"/>
      <c r="C872" s="94"/>
      <c r="D872" s="94"/>
    </row>
    <row r="873" spans="2:4">
      <c r="B873" s="94"/>
      <c r="C873" s="94"/>
      <c r="D873" s="94"/>
    </row>
    <row r="874" spans="2:4">
      <c r="B874" s="94"/>
      <c r="C874" s="94"/>
      <c r="D874" s="94"/>
    </row>
    <row r="875" spans="2:4">
      <c r="B875" s="94"/>
      <c r="C875" s="94"/>
      <c r="D875" s="94"/>
    </row>
    <row r="876" spans="2:4">
      <c r="B876" s="94"/>
      <c r="C876" s="94"/>
      <c r="D876" s="94"/>
    </row>
    <row r="877" spans="2:4">
      <c r="B877" s="94"/>
      <c r="C877" s="94"/>
      <c r="D877" s="94"/>
    </row>
    <row r="878" spans="2:4">
      <c r="B878" s="94"/>
      <c r="C878" s="94"/>
      <c r="D878" s="94"/>
    </row>
    <row r="879" spans="2:4">
      <c r="B879" s="94"/>
      <c r="C879" s="94"/>
      <c r="D879" s="94"/>
    </row>
    <row r="880" spans="2:4">
      <c r="B880" s="94"/>
      <c r="C880" s="94"/>
      <c r="D880" s="94"/>
    </row>
    <row r="881" spans="2:4">
      <c r="B881" s="94"/>
      <c r="C881" s="94"/>
      <c r="D881" s="94"/>
    </row>
    <row r="882" spans="2:4">
      <c r="B882" s="94"/>
      <c r="C882" s="94"/>
      <c r="D882" s="94"/>
    </row>
    <row r="883" spans="2:4">
      <c r="B883" s="94"/>
      <c r="C883" s="94"/>
      <c r="D883" s="94"/>
    </row>
    <row r="884" spans="2:4">
      <c r="B884" s="94"/>
      <c r="C884" s="94"/>
      <c r="D884" s="94"/>
    </row>
    <row r="885" spans="2:4">
      <c r="B885" s="94"/>
      <c r="C885" s="94"/>
      <c r="D885" s="94"/>
    </row>
    <row r="886" spans="2:4">
      <c r="B886" s="94"/>
      <c r="C886" s="94"/>
      <c r="D886" s="94"/>
    </row>
    <row r="887" spans="2:4">
      <c r="B887" s="94"/>
      <c r="C887" s="94"/>
      <c r="D887" s="94"/>
    </row>
    <row r="888" spans="2:4">
      <c r="B888" s="94"/>
      <c r="C888" s="94"/>
      <c r="D888" s="94"/>
    </row>
    <row r="889" spans="2:4">
      <c r="B889" s="94"/>
      <c r="C889" s="94"/>
      <c r="D889" s="94"/>
    </row>
    <row r="890" spans="2:4">
      <c r="B890" s="94"/>
      <c r="C890" s="94"/>
      <c r="D890" s="94"/>
    </row>
    <row r="891" spans="2:4">
      <c r="B891" s="94"/>
      <c r="C891" s="94"/>
      <c r="D891" s="94"/>
    </row>
    <row r="892" spans="2:4">
      <c r="B892" s="94"/>
      <c r="C892" s="94"/>
      <c r="D892" s="94"/>
    </row>
    <row r="893" spans="2:4">
      <c r="B893" s="94"/>
      <c r="C893" s="94"/>
      <c r="D893" s="94"/>
    </row>
    <row r="894" spans="2:4">
      <c r="B894" s="94"/>
      <c r="C894" s="94"/>
      <c r="D894" s="94"/>
    </row>
    <row r="895" spans="2:4">
      <c r="B895" s="94"/>
      <c r="C895" s="94"/>
      <c r="D895" s="94"/>
    </row>
    <row r="896" spans="2:4">
      <c r="B896" s="94"/>
      <c r="C896" s="94"/>
      <c r="D896" s="94"/>
    </row>
    <row r="897" spans="2:4">
      <c r="B897" s="94"/>
      <c r="C897" s="94"/>
      <c r="D897" s="94"/>
    </row>
    <row r="898" spans="2:4">
      <c r="B898" s="94"/>
      <c r="C898" s="94"/>
      <c r="D898" s="94"/>
    </row>
    <row r="899" spans="2:4">
      <c r="B899" s="94"/>
      <c r="C899" s="94"/>
      <c r="D899" s="94"/>
    </row>
    <row r="900" spans="2:4">
      <c r="B900" s="94"/>
      <c r="C900" s="94"/>
      <c r="D900" s="94"/>
    </row>
    <row r="901" spans="2:4">
      <c r="B901" s="94"/>
      <c r="C901" s="94"/>
      <c r="D901" s="94"/>
    </row>
    <row r="902" spans="2:4">
      <c r="B902" s="94"/>
      <c r="C902" s="94"/>
      <c r="D902" s="94"/>
    </row>
    <row r="903" spans="2:4">
      <c r="B903" s="94"/>
      <c r="C903" s="94"/>
      <c r="D903" s="94"/>
    </row>
    <row r="904" spans="2:4">
      <c r="B904" s="94"/>
      <c r="C904" s="94"/>
      <c r="D904" s="94"/>
    </row>
    <row r="905" spans="2:4">
      <c r="B905" s="94"/>
      <c r="C905" s="94"/>
      <c r="D905" s="94"/>
    </row>
    <row r="906" spans="2:4">
      <c r="B906" s="94"/>
      <c r="C906" s="94"/>
      <c r="D906" s="94"/>
    </row>
    <row r="907" spans="2:4">
      <c r="B907" s="94"/>
      <c r="C907" s="94"/>
      <c r="D907" s="94"/>
    </row>
    <row r="908" spans="2:4">
      <c r="B908" s="94"/>
      <c r="C908" s="94"/>
      <c r="D908" s="94"/>
    </row>
    <row r="909" spans="2:4">
      <c r="B909" s="94"/>
      <c r="C909" s="94"/>
      <c r="D909" s="94"/>
    </row>
    <row r="910" spans="2:4">
      <c r="B910" s="94"/>
      <c r="C910" s="94"/>
      <c r="D910" s="94"/>
    </row>
    <row r="911" spans="2:4">
      <c r="B911" s="94"/>
      <c r="C911" s="94"/>
      <c r="D911" s="94"/>
    </row>
    <row r="912" spans="2:4">
      <c r="B912" s="94"/>
      <c r="C912" s="94"/>
      <c r="D912" s="94"/>
    </row>
    <row r="913" spans="2:4">
      <c r="B913" s="94"/>
      <c r="C913" s="94"/>
      <c r="D913" s="94"/>
    </row>
    <row r="914" spans="2:4">
      <c r="B914" s="94"/>
      <c r="C914" s="94"/>
      <c r="D914" s="94"/>
    </row>
    <row r="915" spans="2:4">
      <c r="B915" s="94"/>
      <c r="C915" s="94"/>
      <c r="D915" s="94"/>
    </row>
    <row r="916" spans="2:4">
      <c r="B916" s="94"/>
      <c r="C916" s="94"/>
      <c r="D916" s="94"/>
    </row>
    <row r="917" spans="2:4">
      <c r="B917" s="94"/>
      <c r="C917" s="94"/>
      <c r="D917" s="94"/>
    </row>
    <row r="918" spans="2:4">
      <c r="B918" s="94"/>
      <c r="C918" s="94"/>
      <c r="D918" s="94"/>
    </row>
    <row r="919" spans="2:4">
      <c r="B919" s="94"/>
      <c r="C919" s="94"/>
      <c r="D919" s="94"/>
    </row>
    <row r="920" spans="2:4">
      <c r="B920" s="94"/>
      <c r="C920" s="94"/>
      <c r="D920" s="94"/>
    </row>
    <row r="921" spans="2:4">
      <c r="B921" s="94"/>
      <c r="C921" s="94"/>
      <c r="D921" s="94"/>
    </row>
    <row r="922" spans="2:4">
      <c r="B922" s="94"/>
      <c r="C922" s="94"/>
      <c r="D922" s="94"/>
    </row>
    <row r="923" spans="2:4">
      <c r="B923" s="94"/>
      <c r="C923" s="94"/>
      <c r="D923" s="94"/>
    </row>
    <row r="924" spans="2:4">
      <c r="B924" s="94"/>
      <c r="C924" s="94"/>
      <c r="D924" s="94"/>
    </row>
    <row r="925" spans="2:4">
      <c r="B925" s="94"/>
      <c r="C925" s="94"/>
      <c r="D925" s="94"/>
    </row>
    <row r="926" spans="2:4">
      <c r="B926" s="94"/>
      <c r="C926" s="94"/>
      <c r="D926" s="94"/>
    </row>
    <row r="927" spans="2:4">
      <c r="B927" s="94"/>
      <c r="C927" s="94"/>
      <c r="D927" s="94"/>
    </row>
    <row r="928" spans="2:4">
      <c r="B928" s="94"/>
      <c r="C928" s="94"/>
      <c r="D928" s="94"/>
    </row>
    <row r="929" spans="2:4">
      <c r="B929" s="94"/>
      <c r="C929" s="94"/>
      <c r="D929" s="94"/>
    </row>
    <row r="930" spans="2:4">
      <c r="B930" s="94"/>
      <c r="C930" s="94"/>
      <c r="D930" s="94"/>
    </row>
    <row r="931" spans="2:4">
      <c r="B931" s="94"/>
      <c r="C931" s="94"/>
      <c r="D931" s="94"/>
    </row>
    <row r="932" spans="2:4">
      <c r="B932" s="94"/>
      <c r="C932" s="94"/>
      <c r="D932" s="94"/>
    </row>
    <row r="933" spans="2:4">
      <c r="B933" s="94"/>
      <c r="C933" s="94"/>
      <c r="D933" s="94"/>
    </row>
    <row r="934" spans="2:4">
      <c r="B934" s="94"/>
      <c r="C934" s="94"/>
      <c r="D934" s="94"/>
    </row>
    <row r="935" spans="2:4">
      <c r="B935" s="94"/>
      <c r="C935" s="94"/>
      <c r="D935" s="94"/>
    </row>
    <row r="936" spans="2:4">
      <c r="B936" s="94"/>
      <c r="C936" s="94"/>
      <c r="D936" s="94"/>
    </row>
    <row r="937" spans="2:4">
      <c r="B937" s="94"/>
      <c r="C937" s="94"/>
      <c r="D937" s="94"/>
    </row>
    <row r="938" spans="2:4">
      <c r="B938" s="94"/>
      <c r="C938" s="94"/>
      <c r="D938" s="94"/>
    </row>
    <row r="939" spans="2:4">
      <c r="B939" s="94"/>
      <c r="C939" s="94"/>
      <c r="D939" s="94"/>
    </row>
    <row r="940" spans="2:4">
      <c r="B940" s="94"/>
      <c r="C940" s="94"/>
      <c r="D940" s="94"/>
    </row>
    <row r="941" spans="2:4">
      <c r="B941" s="94"/>
      <c r="C941" s="94"/>
      <c r="D941" s="94"/>
    </row>
    <row r="942" spans="2:4">
      <c r="B942" s="94"/>
      <c r="C942" s="94"/>
      <c r="D942" s="94"/>
    </row>
    <row r="943" spans="2:4">
      <c r="B943" s="94"/>
      <c r="C943" s="94"/>
      <c r="D943" s="94"/>
    </row>
    <row r="944" spans="2:4">
      <c r="B944" s="94"/>
      <c r="C944" s="94"/>
      <c r="D944" s="94"/>
    </row>
    <row r="945" spans="2:4">
      <c r="B945" s="94"/>
      <c r="C945" s="94"/>
      <c r="D945" s="94"/>
    </row>
    <row r="946" spans="2:4">
      <c r="B946" s="94"/>
      <c r="C946" s="94"/>
      <c r="D946" s="94"/>
    </row>
    <row r="947" spans="2:4">
      <c r="B947" s="94"/>
      <c r="C947" s="94"/>
      <c r="D947" s="94"/>
    </row>
    <row r="948" spans="2:4">
      <c r="B948" s="94"/>
      <c r="C948" s="94"/>
      <c r="D948" s="94"/>
    </row>
    <row r="949" spans="2:4">
      <c r="B949" s="94"/>
      <c r="C949" s="94"/>
      <c r="D949" s="94"/>
    </row>
    <row r="950" spans="2:4">
      <c r="B950" s="94"/>
      <c r="C950" s="94"/>
      <c r="D950" s="94"/>
    </row>
    <row r="951" spans="2:4">
      <c r="B951" s="94"/>
      <c r="C951" s="94"/>
      <c r="D951" s="94"/>
    </row>
    <row r="952" spans="2:4">
      <c r="B952" s="94"/>
      <c r="C952" s="94"/>
      <c r="D952" s="94"/>
    </row>
    <row r="953" spans="2:4">
      <c r="B953" s="94"/>
      <c r="C953" s="94"/>
      <c r="D953" s="94"/>
    </row>
    <row r="954" spans="2:4">
      <c r="B954" s="94"/>
      <c r="C954" s="94"/>
      <c r="D954" s="94"/>
    </row>
    <row r="955" spans="2:4">
      <c r="B955" s="94"/>
      <c r="C955" s="94"/>
      <c r="D955" s="94"/>
    </row>
    <row r="956" spans="2:4">
      <c r="B956" s="94"/>
      <c r="C956" s="94"/>
      <c r="D956" s="94"/>
    </row>
    <row r="957" spans="2:4">
      <c r="B957" s="94"/>
      <c r="C957" s="94"/>
      <c r="D957" s="94"/>
    </row>
    <row r="958" spans="2:4">
      <c r="B958" s="94"/>
      <c r="C958" s="94"/>
      <c r="D958" s="94"/>
    </row>
    <row r="959" spans="2:4">
      <c r="B959" s="94"/>
      <c r="C959" s="94"/>
      <c r="D959" s="94"/>
    </row>
    <row r="960" spans="2:4">
      <c r="B960" s="94"/>
      <c r="C960" s="94"/>
      <c r="D960" s="94"/>
    </row>
    <row r="961" spans="2:4">
      <c r="B961" s="94"/>
      <c r="C961" s="94"/>
      <c r="D961" s="94"/>
    </row>
    <row r="962" spans="2:4">
      <c r="B962" s="94"/>
      <c r="C962" s="94"/>
      <c r="D962" s="94"/>
    </row>
    <row r="963" spans="2:4">
      <c r="B963" s="94"/>
      <c r="C963" s="94"/>
      <c r="D963" s="94"/>
    </row>
    <row r="964" spans="2:4">
      <c r="B964" s="94"/>
      <c r="C964" s="94"/>
      <c r="D964" s="94"/>
    </row>
    <row r="965" spans="2:4">
      <c r="B965" s="94"/>
      <c r="C965" s="94"/>
      <c r="D965" s="94"/>
    </row>
    <row r="966" spans="2:4">
      <c r="B966" s="94"/>
      <c r="C966" s="94"/>
      <c r="D966" s="94"/>
    </row>
    <row r="967" spans="2:4">
      <c r="B967" s="94"/>
      <c r="C967" s="94"/>
      <c r="D967" s="94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142</v>
      </c>
      <c r="C1" s="46" t="s" vm="1">
        <v>224</v>
      </c>
    </row>
    <row r="2" spans="2:16">
      <c r="B2" s="46" t="s">
        <v>141</v>
      </c>
      <c r="C2" s="46" t="s">
        <v>225</v>
      </c>
    </row>
    <row r="3" spans="2:16">
      <c r="B3" s="46" t="s">
        <v>143</v>
      </c>
      <c r="C3" s="46" t="s">
        <v>226</v>
      </c>
    </row>
    <row r="4" spans="2:16">
      <c r="B4" s="46" t="s">
        <v>144</v>
      </c>
      <c r="C4" s="46">
        <v>2145</v>
      </c>
    </row>
    <row r="6" spans="2:16" ht="26.25" customHeight="1">
      <c r="B6" s="135" t="s">
        <v>179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205</v>
      </c>
      <c r="M7" s="29" t="s">
        <v>178</v>
      </c>
      <c r="N7" s="29" t="s">
        <v>59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3313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1"/>
      <c r="C218" s="1"/>
      <c r="D218" s="1"/>
    </row>
    <row r="219" spans="2:16">
      <c r="B219" s="1"/>
      <c r="C219" s="1"/>
      <c r="D219" s="1"/>
    </row>
    <row r="220" spans="2:16">
      <c r="B220" s="1"/>
      <c r="C220" s="1"/>
      <c r="D220" s="1"/>
    </row>
    <row r="221" spans="2:16">
      <c r="B221" s="1"/>
      <c r="C221" s="1"/>
      <c r="D221" s="1"/>
    </row>
    <row r="222" spans="2:16">
      <c r="B222" s="1"/>
      <c r="C222" s="1"/>
      <c r="D222" s="1"/>
    </row>
    <row r="223" spans="2:16">
      <c r="B223" s="1"/>
      <c r="C223" s="1"/>
      <c r="D223" s="1"/>
    </row>
    <row r="224" spans="2:16">
      <c r="B224" s="1"/>
      <c r="C224" s="1"/>
      <c r="D224" s="1"/>
    </row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142</v>
      </c>
      <c r="C1" s="46" t="s" vm="1">
        <v>224</v>
      </c>
    </row>
    <row r="2" spans="2:16">
      <c r="B2" s="46" t="s">
        <v>141</v>
      </c>
      <c r="C2" s="46" t="s">
        <v>225</v>
      </c>
    </row>
    <row r="3" spans="2:16">
      <c r="B3" s="46" t="s">
        <v>143</v>
      </c>
      <c r="C3" s="46" t="s">
        <v>226</v>
      </c>
    </row>
    <row r="4" spans="2:16">
      <c r="B4" s="46" t="s">
        <v>144</v>
      </c>
      <c r="C4" s="46">
        <v>2145</v>
      </c>
    </row>
    <row r="6" spans="2:16" ht="26.25" customHeight="1">
      <c r="B6" s="135" t="s">
        <v>180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200</v>
      </c>
      <c r="M7" s="29" t="s">
        <v>178</v>
      </c>
      <c r="N7" s="29" t="s">
        <v>59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3314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4"/>
      <c r="C410" s="94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4"/>
      <c r="C411" s="94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0.42578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142</v>
      </c>
      <c r="C1" s="46" t="s" vm="1">
        <v>224</v>
      </c>
    </row>
    <row r="2" spans="2:16">
      <c r="B2" s="46" t="s">
        <v>141</v>
      </c>
      <c r="C2" s="46" t="s">
        <v>225</v>
      </c>
    </row>
    <row r="3" spans="2:16">
      <c r="B3" s="46" t="s">
        <v>143</v>
      </c>
      <c r="C3" s="46" t="s">
        <v>226</v>
      </c>
    </row>
    <row r="4" spans="2:16">
      <c r="B4" s="46" t="s">
        <v>144</v>
      </c>
      <c r="C4" s="46">
        <v>2145</v>
      </c>
    </row>
    <row r="6" spans="2:16" ht="26.25" customHeight="1">
      <c r="B6" s="135" t="s">
        <v>182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7"/>
    </row>
    <row r="7" spans="2:16" s="3" customFormat="1" ht="63">
      <c r="B7" s="21" t="s">
        <v>113</v>
      </c>
      <c r="C7" s="29" t="s">
        <v>46</v>
      </c>
      <c r="D7" s="29" t="s">
        <v>66</v>
      </c>
      <c r="E7" s="29" t="s">
        <v>14</v>
      </c>
      <c r="F7" s="29" t="s">
        <v>67</v>
      </c>
      <c r="G7" s="29" t="s">
        <v>101</v>
      </c>
      <c r="H7" s="29" t="s">
        <v>17</v>
      </c>
      <c r="I7" s="29" t="s">
        <v>100</v>
      </c>
      <c r="J7" s="29" t="s">
        <v>16</v>
      </c>
      <c r="K7" s="29" t="s">
        <v>177</v>
      </c>
      <c r="L7" s="29" t="s">
        <v>200</v>
      </c>
      <c r="M7" s="29" t="s">
        <v>178</v>
      </c>
      <c r="N7" s="29" t="s">
        <v>59</v>
      </c>
      <c r="O7" s="29" t="s">
        <v>145</v>
      </c>
      <c r="P7" s="30" t="s">
        <v>147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207</v>
      </c>
      <c r="M8" s="31" t="s">
        <v>203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3315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215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109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206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3"/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</row>
    <row r="111" spans="2:16">
      <c r="B111" s="93"/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</row>
    <row r="112" spans="2:16">
      <c r="B112" s="93"/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</row>
    <row r="113" spans="2:16"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</row>
    <row r="114" spans="2:16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</row>
    <row r="115" spans="2:16"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</row>
    <row r="116" spans="2:16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</row>
    <row r="117" spans="2:16"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</row>
    <row r="118" spans="2:16"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</row>
    <row r="119" spans="2:16"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</row>
    <row r="120" spans="2:16"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</row>
    <row r="121" spans="2:16"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</row>
    <row r="122" spans="2:16"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</row>
    <row r="123" spans="2:16"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</row>
    <row r="124" spans="2:16"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</row>
    <row r="125" spans="2:16"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</row>
    <row r="126" spans="2:16"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</row>
    <row r="127" spans="2:16"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</row>
    <row r="128" spans="2:16"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4" spans="2:16"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</row>
    <row r="145" spans="2:16"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</row>
    <row r="146" spans="2:16"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</row>
    <row r="147" spans="2:16"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</row>
    <row r="148" spans="2:16"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</row>
    <row r="149" spans="2:16"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</row>
    <row r="150" spans="2:16"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</row>
    <row r="151" spans="2:16"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</row>
    <row r="152" spans="2:16"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</row>
    <row r="153" spans="2:16"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</row>
    <row r="154" spans="2:16"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</row>
    <row r="155" spans="2:16"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</row>
    <row r="156" spans="2:16"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</row>
    <row r="157" spans="2:16"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</row>
    <row r="158" spans="2:16"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</row>
    <row r="159" spans="2:16"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</row>
    <row r="160" spans="2:16"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</row>
    <row r="161" spans="2:16"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</row>
    <row r="162" spans="2:16"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</row>
    <row r="163" spans="2:16"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</row>
    <row r="164" spans="2:16"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</row>
    <row r="165" spans="2:16"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</row>
    <row r="166" spans="2:16"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</row>
    <row r="167" spans="2:16"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</row>
    <row r="168" spans="2:16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</row>
    <row r="169" spans="2:16"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</row>
    <row r="170" spans="2:16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</row>
    <row r="171" spans="2:16"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</row>
    <row r="172" spans="2:16"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</row>
    <row r="173" spans="2:16"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</row>
    <row r="174" spans="2:16"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</row>
    <row r="175" spans="2:16"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</row>
    <row r="176" spans="2:16"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</row>
    <row r="177" spans="2:16"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</row>
    <row r="178" spans="2:16"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2:16"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</row>
    <row r="180" spans="2:16"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</row>
    <row r="181" spans="2:16"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</row>
    <row r="182" spans="2:16"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</row>
    <row r="183" spans="2:16"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</row>
    <row r="184" spans="2:16"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</row>
    <row r="185" spans="2:16"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</row>
    <row r="186" spans="2:16"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</row>
    <row r="187" spans="2:16"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</row>
    <row r="188" spans="2:16"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</row>
    <row r="189" spans="2:16"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</row>
    <row r="190" spans="2:16"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</row>
    <row r="191" spans="2:16"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</row>
    <row r="192" spans="2:16"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2:16"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</row>
    <row r="194" spans="2:16"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</row>
    <row r="195" spans="2:16"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</row>
    <row r="196" spans="2:16"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</row>
    <row r="197" spans="2:16"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</row>
    <row r="198" spans="2:16"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</row>
    <row r="199" spans="2:16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</row>
    <row r="208" spans="2:16"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</row>
    <row r="209" spans="2:16"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</row>
    <row r="210" spans="2:16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</row>
    <row r="211" spans="2:16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</row>
    <row r="212" spans="2:16"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</row>
    <row r="213" spans="2:16"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</row>
    <row r="214" spans="2:16"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</row>
    <row r="215" spans="2:16"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</row>
    <row r="216" spans="2:16"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</row>
    <row r="217" spans="2:16"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</row>
    <row r="218" spans="2:16"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</row>
    <row r="219" spans="2:16"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</row>
    <row r="220" spans="2:16"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</row>
    <row r="221" spans="2:16"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</row>
    <row r="222" spans="2:16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</row>
    <row r="223" spans="2:16"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</row>
    <row r="224" spans="2:16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</row>
    <row r="225" spans="2:16"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</row>
    <row r="226" spans="2:16"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</row>
    <row r="227" spans="2:16"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</row>
    <row r="228" spans="2:16"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</row>
    <row r="229" spans="2:16"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</row>
    <row r="230" spans="2:16"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</row>
    <row r="231" spans="2:16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</row>
    <row r="232" spans="2:16"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</row>
    <row r="233" spans="2:16"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</row>
    <row r="234" spans="2:16"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</row>
    <row r="235" spans="2:16"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</row>
    <row r="236" spans="2:16"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</row>
    <row r="237" spans="2:16"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</row>
    <row r="238" spans="2:16"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</row>
    <row r="239" spans="2:16"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</row>
    <row r="240" spans="2:16"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</row>
    <row r="241" spans="2:16"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</row>
    <row r="242" spans="2:16"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</row>
    <row r="243" spans="2:16"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</row>
    <row r="244" spans="2:16"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</row>
    <row r="245" spans="2:16"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</row>
    <row r="246" spans="2:16"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</row>
    <row r="247" spans="2:16"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</row>
    <row r="248" spans="2:16"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</row>
    <row r="249" spans="2:16"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</row>
    <row r="250" spans="2:16"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</row>
    <row r="251" spans="2:16"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</row>
    <row r="252" spans="2:16"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</row>
    <row r="253" spans="2:16"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</row>
    <row r="254" spans="2:16"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</row>
    <row r="255" spans="2:16"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</row>
    <row r="256" spans="2:16"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</row>
    <row r="257" spans="2:16"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</row>
    <row r="258" spans="2:16"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</row>
    <row r="259" spans="2:16"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</row>
    <row r="260" spans="2:16"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</row>
    <row r="261" spans="2:16"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</row>
    <row r="262" spans="2:16"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</row>
    <row r="263" spans="2:16"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</row>
    <row r="264" spans="2:16"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</row>
    <row r="265" spans="2:16"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</row>
    <row r="266" spans="2:16"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</row>
    <row r="267" spans="2:16"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</row>
    <row r="268" spans="2:16"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</row>
    <row r="269" spans="2:16"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</row>
    <row r="270" spans="2:16"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</row>
    <row r="271" spans="2:16"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</row>
    <row r="272" spans="2:16"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</row>
    <row r="273" spans="2:16"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</row>
    <row r="274" spans="2:16"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</row>
    <row r="275" spans="2:16"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</row>
    <row r="276" spans="2:16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</row>
    <row r="277" spans="2:16"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</row>
    <row r="278" spans="2:16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</row>
    <row r="279" spans="2:16"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</row>
    <row r="280" spans="2:16"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</row>
    <row r="281" spans="2:16"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</row>
    <row r="282" spans="2:16"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</row>
    <row r="283" spans="2:16"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</row>
    <row r="284" spans="2:16"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</row>
    <row r="285" spans="2:16"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</row>
    <row r="286" spans="2:16"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</row>
    <row r="287" spans="2:16"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</row>
    <row r="288" spans="2:16"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</row>
    <row r="289" spans="2:16"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0" spans="2:16"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</row>
    <row r="291" spans="2:16"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</row>
    <row r="292" spans="2:16"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</row>
    <row r="293" spans="2:16"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</row>
    <row r="294" spans="2:16"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</row>
    <row r="295" spans="2:16"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</row>
    <row r="296" spans="2:16"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</row>
    <row r="297" spans="2:16"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</row>
    <row r="298" spans="2:16"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</row>
    <row r="299" spans="2:16"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</row>
    <row r="300" spans="2:16"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</row>
    <row r="301" spans="2:16"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</row>
    <row r="302" spans="2:16"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</row>
    <row r="303" spans="2:16"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</row>
    <row r="304" spans="2:16"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</row>
    <row r="305" spans="2:16"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</row>
    <row r="306" spans="2:16"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</row>
    <row r="307" spans="2:16"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8" spans="2:16"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</row>
    <row r="309" spans="2:16"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</row>
    <row r="310" spans="2:16"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</row>
    <row r="311" spans="2:16"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</row>
    <row r="312" spans="2:16"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</row>
    <row r="313" spans="2:16"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</row>
    <row r="314" spans="2:16"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</row>
    <row r="315" spans="2:16"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</row>
    <row r="316" spans="2:16"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</row>
    <row r="317" spans="2:16"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</row>
    <row r="318" spans="2:16"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</row>
    <row r="319" spans="2:16"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</row>
    <row r="320" spans="2:16"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</row>
    <row r="321" spans="2:16"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</row>
    <row r="322" spans="2:16"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</row>
    <row r="323" spans="2:16"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</row>
    <row r="324" spans="2:16"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</row>
    <row r="325" spans="2:16"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</row>
    <row r="326" spans="2:16"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</row>
    <row r="327" spans="2:16"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</row>
    <row r="328" spans="2:16"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</row>
    <row r="329" spans="2:16"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</row>
    <row r="330" spans="2:16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</row>
    <row r="331" spans="2:16"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</row>
    <row r="332" spans="2:16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</row>
    <row r="333" spans="2:16"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</row>
    <row r="334" spans="2:16"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</row>
    <row r="335" spans="2:16"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</row>
    <row r="336" spans="2:16"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</row>
    <row r="337" spans="2:16"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</row>
    <row r="338" spans="2:16"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</row>
    <row r="339" spans="2:16"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</row>
    <row r="340" spans="2:16"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</row>
    <row r="341" spans="2:16"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</row>
    <row r="342" spans="2:16"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</row>
    <row r="343" spans="2:16"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</row>
    <row r="344" spans="2:16"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</row>
    <row r="345" spans="2:16"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</row>
    <row r="346" spans="2:16"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</row>
    <row r="347" spans="2:16"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</row>
    <row r="348" spans="2:16"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</row>
    <row r="349" spans="2:16"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</row>
    <row r="350" spans="2:16"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</row>
    <row r="351" spans="2:16"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</row>
    <row r="352" spans="2:16"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</row>
    <row r="353" spans="2:16"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</row>
    <row r="354" spans="2:16"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</row>
    <row r="355" spans="2:16"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</row>
    <row r="356" spans="2:16"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</row>
    <row r="357" spans="2:16"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</row>
    <row r="358" spans="2:16"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</row>
    <row r="359" spans="2:16"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</row>
    <row r="360" spans="2:16"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</row>
    <row r="361" spans="2:16"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</row>
    <row r="362" spans="2:16"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</row>
    <row r="363" spans="2:16"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</row>
    <row r="364" spans="2:16"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</row>
    <row r="365" spans="2:16"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</row>
    <row r="366" spans="2:16"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</row>
    <row r="367" spans="2:16"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</row>
    <row r="368" spans="2:16"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</row>
    <row r="369" spans="2:16"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</row>
    <row r="370" spans="2:16"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</row>
    <row r="371" spans="2:16"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</row>
    <row r="372" spans="2:16"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</row>
    <row r="373" spans="2:16"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</row>
    <row r="374" spans="2:16"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</row>
    <row r="375" spans="2:16"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</row>
    <row r="376" spans="2:16"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</row>
    <row r="377" spans="2:16"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</row>
    <row r="378" spans="2:16"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</row>
    <row r="379" spans="2:16"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</row>
    <row r="380" spans="2:16"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</row>
    <row r="381" spans="2:16"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</row>
    <row r="382" spans="2:16"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</row>
    <row r="383" spans="2:16"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</row>
    <row r="384" spans="2:16"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</row>
    <row r="385" spans="2:16">
      <c r="B385" s="93"/>
      <c r="C385" s="93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</row>
    <row r="386" spans="2:16">
      <c r="B386" s="93"/>
      <c r="C386" s="93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</row>
    <row r="387" spans="2:16">
      <c r="B387" s="93"/>
      <c r="C387" s="93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</row>
    <row r="388" spans="2:16">
      <c r="B388" s="93"/>
      <c r="C388" s="93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</row>
    <row r="389" spans="2:16">
      <c r="B389" s="93"/>
      <c r="C389" s="93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</row>
    <row r="390" spans="2:16">
      <c r="B390" s="93"/>
      <c r="C390" s="93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</row>
    <row r="391" spans="2:16">
      <c r="B391" s="93"/>
      <c r="C391" s="93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</row>
    <row r="392" spans="2:16">
      <c r="B392" s="93"/>
      <c r="C392" s="93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</row>
    <row r="393" spans="2:16">
      <c r="B393" s="93"/>
      <c r="C393" s="93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</row>
    <row r="394" spans="2:16">
      <c r="B394" s="93"/>
      <c r="C394" s="93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</row>
    <row r="395" spans="2:16">
      <c r="B395" s="93"/>
      <c r="C395" s="93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</row>
    <row r="396" spans="2:16">
      <c r="B396" s="93"/>
      <c r="C396" s="93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</row>
    <row r="397" spans="2:16">
      <c r="B397" s="112"/>
      <c r="C397" s="93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</row>
    <row r="398" spans="2:16">
      <c r="B398" s="112"/>
      <c r="C398" s="93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</row>
    <row r="399" spans="2:16">
      <c r="B399" s="113"/>
      <c r="C399" s="93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</row>
    <row r="400" spans="2:16">
      <c r="B400" s="93"/>
      <c r="C400" s="93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</row>
    <row r="401" spans="2:16"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</row>
    <row r="402" spans="2:16"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</row>
    <row r="403" spans="2:16"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</row>
    <row r="404" spans="2:16"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</row>
    <row r="405" spans="2:16"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</row>
    <row r="406" spans="2:16"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</row>
    <row r="407" spans="2:16"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</row>
    <row r="408" spans="2:16"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</row>
    <row r="409" spans="2:16"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</row>
    <row r="410" spans="2:16">
      <c r="B410" s="94"/>
      <c r="C410" s="94"/>
      <c r="D410" s="93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</row>
    <row r="411" spans="2:16">
      <c r="B411" s="94"/>
      <c r="C411" s="94"/>
      <c r="D411" s="93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</row>
    <row r="412" spans="2:16">
      <c r="B412" s="94"/>
      <c r="C412" s="94"/>
      <c r="D412" s="93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</row>
    <row r="413" spans="2:16">
      <c r="B413" s="94"/>
      <c r="C413" s="94"/>
      <c r="D413" s="93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</row>
    <row r="414" spans="2:16">
      <c r="B414" s="94"/>
      <c r="C414" s="94"/>
      <c r="D414" s="93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</row>
    <row r="415" spans="2:16">
      <c r="B415" s="94"/>
      <c r="C415" s="94"/>
      <c r="D415" s="93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</row>
    <row r="416" spans="2:16">
      <c r="B416" s="94"/>
      <c r="C416" s="94"/>
      <c r="D416" s="93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</row>
    <row r="417" spans="2:16"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</row>
    <row r="418" spans="2:16"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</row>
    <row r="419" spans="2:16"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</row>
    <row r="420" spans="2:16"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</row>
    <row r="421" spans="2:16"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</row>
    <row r="422" spans="2:16"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</row>
    <row r="423" spans="2:16"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</row>
    <row r="424" spans="2:16"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</row>
    <row r="425" spans="2:16"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</row>
    <row r="426" spans="2:16"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</row>
    <row r="427" spans="2:16"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</row>
    <row r="428" spans="2:16"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</row>
    <row r="429" spans="2:16"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</row>
    <row r="430" spans="2:16"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</row>
    <row r="431" spans="2:16"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</row>
    <row r="432" spans="2:16"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</row>
    <row r="433" spans="2:16"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</row>
    <row r="434" spans="2:16"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</row>
    <row r="435" spans="2:16"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</row>
    <row r="436" spans="2:16"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</row>
    <row r="437" spans="2:16"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</row>
    <row r="438" spans="2:16"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</row>
    <row r="439" spans="2:16"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</row>
    <row r="440" spans="2:16"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</row>
    <row r="441" spans="2:16"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</row>
    <row r="442" spans="2:16"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</row>
    <row r="443" spans="2:16"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</row>
    <row r="444" spans="2:16"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</row>
    <row r="445" spans="2:16"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</row>
    <row r="446" spans="2:16"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</row>
    <row r="447" spans="2:16"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</row>
    <row r="448" spans="2:16"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</row>
    <row r="449" spans="2:16"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</row>
    <row r="450" spans="2:16"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</row>
    <row r="451" spans="2:16"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</row>
    <row r="452" spans="2:16"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</row>
    <row r="453" spans="2:16"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</row>
    <row r="454" spans="2:16"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</row>
    <row r="455" spans="2:16"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</row>
    <row r="456" spans="2:16"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</row>
    <row r="457" spans="2:16"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</row>
    <row r="458" spans="2:16"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</row>
    <row r="459" spans="2:16"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</row>
    <row r="460" spans="2:16"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</row>
    <row r="461" spans="2:16"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</row>
    <row r="462" spans="2:16"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</row>
    <row r="463" spans="2:16"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dcmitype/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2023-02-26T06:02:16Z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