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קונצרני'!$B$10:$U$464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מניות'!$B$8:$M$200</definedName>
    <definedName name="_xlnm._FilterDatabase" localSheetId="16" hidden="1">'לא סחיר - קרנות השקעה'!$B$8:$K$14</definedName>
    <definedName name="_xlnm._FilterDatabase" localSheetId="1" hidden="1">מזומנים!$B$7:$L$192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מזומנים!$B$6:$K$38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3" i="78" l="1"/>
  <c r="R253" i="78"/>
  <c r="R254" i="78"/>
  <c r="R255" i="78"/>
  <c r="R250" i="78"/>
  <c r="R249" i="78"/>
  <c r="R248" i="78"/>
  <c r="R247" i="78"/>
  <c r="K12" i="81"/>
  <c r="I11" i="81"/>
  <c r="K11" i="81" s="1"/>
  <c r="C43" i="88"/>
  <c r="I10" i="81" l="1"/>
  <c r="O28" i="78"/>
  <c r="R33" i="78"/>
  <c r="P12" i="78"/>
  <c r="P11" i="78" l="1"/>
  <c r="P10" i="78" s="1"/>
  <c r="K10" i="81"/>
  <c r="J11" i="81"/>
  <c r="J12" i="81"/>
  <c r="J10" i="81"/>
  <c r="C33" i="88" l="1"/>
  <c r="Q253" i="78"/>
  <c r="Q255" i="78"/>
  <c r="Q254" i="78"/>
  <c r="Q33" i="78"/>
  <c r="Q247" i="78"/>
  <c r="Q248" i="78"/>
  <c r="Q250" i="78"/>
  <c r="Q249" i="78"/>
  <c r="C37" i="88"/>
  <c r="Q251" i="61"/>
  <c r="R251" i="61"/>
  <c r="Q171" i="61"/>
  <c r="R171" i="61"/>
  <c r="R13" i="61"/>
  <c r="Q13" i="61"/>
  <c r="R12" i="61" l="1"/>
  <c r="R11" i="61" s="1"/>
  <c r="C15" i="88" s="1"/>
  <c r="D37" i="88"/>
  <c r="J12" i="58" l="1"/>
  <c r="J11" i="58" s="1"/>
  <c r="J20" i="58"/>
  <c r="C12" i="88"/>
  <c r="D42" i="88"/>
  <c r="D38" i="88"/>
  <c r="D33" i="88"/>
  <c r="D31" i="88"/>
  <c r="D26" i="88"/>
  <c r="D23" i="88"/>
  <c r="D21" i="88"/>
  <c r="D18" i="88"/>
  <c r="D17" i="88"/>
  <c r="D15" i="88"/>
  <c r="D13" i="88"/>
  <c r="D12" i="88"/>
  <c r="R378" i="78"/>
  <c r="Q378" i="78"/>
  <c r="R377" i="78"/>
  <c r="Q377" i="78"/>
  <c r="R376" i="78"/>
  <c r="Q376" i="78"/>
  <c r="R375" i="78"/>
  <c r="Q375" i="78"/>
  <c r="R374" i="78"/>
  <c r="Q374" i="78"/>
  <c r="R373" i="78"/>
  <c r="Q373" i="78"/>
  <c r="R372" i="78"/>
  <c r="Q372" i="78"/>
  <c r="R371" i="78"/>
  <c r="Q371" i="78"/>
  <c r="R370" i="78"/>
  <c r="Q370" i="78"/>
  <c r="R369" i="78"/>
  <c r="Q369" i="78"/>
  <c r="R368" i="78"/>
  <c r="Q368" i="78"/>
  <c r="R367" i="78"/>
  <c r="Q367" i="78"/>
  <c r="R366" i="78"/>
  <c r="Q366" i="78"/>
  <c r="R365" i="78"/>
  <c r="Q365" i="78"/>
  <c r="R364" i="78"/>
  <c r="Q364" i="78"/>
  <c r="R363" i="78"/>
  <c r="Q363" i="78"/>
  <c r="R362" i="78"/>
  <c r="Q362" i="78"/>
  <c r="R361" i="78"/>
  <c r="Q361" i="78"/>
  <c r="R360" i="78"/>
  <c r="Q360" i="78"/>
  <c r="R359" i="78"/>
  <c r="Q359" i="78"/>
  <c r="R358" i="78"/>
  <c r="Q358" i="78"/>
  <c r="R357" i="78"/>
  <c r="Q357" i="78"/>
  <c r="R356" i="78"/>
  <c r="Q356" i="78"/>
  <c r="R355" i="78"/>
  <c r="Q355" i="78"/>
  <c r="R354" i="78"/>
  <c r="Q354" i="78"/>
  <c r="R353" i="78"/>
  <c r="Q353" i="78"/>
  <c r="R352" i="78"/>
  <c r="Q352" i="78"/>
  <c r="R351" i="78"/>
  <c r="Q351" i="78"/>
  <c r="R350" i="78"/>
  <c r="Q350" i="78"/>
  <c r="R349" i="78"/>
  <c r="Q349" i="78"/>
  <c r="R348" i="78"/>
  <c r="Q348" i="78"/>
  <c r="R347" i="78"/>
  <c r="Q347" i="78"/>
  <c r="R346" i="78"/>
  <c r="Q346" i="78"/>
  <c r="R345" i="78"/>
  <c r="Q345" i="78"/>
  <c r="R344" i="78"/>
  <c r="Q344" i="78"/>
  <c r="R343" i="78"/>
  <c r="Q343" i="78"/>
  <c r="R342" i="78"/>
  <c r="Q342" i="78"/>
  <c r="R341" i="78"/>
  <c r="Q341" i="78"/>
  <c r="R340" i="78"/>
  <c r="Q340" i="78"/>
  <c r="R339" i="78"/>
  <c r="Q339" i="78"/>
  <c r="R338" i="78"/>
  <c r="Q338" i="78"/>
  <c r="R337" i="78"/>
  <c r="Q337" i="78"/>
  <c r="R336" i="78"/>
  <c r="Q336" i="78"/>
  <c r="R335" i="78"/>
  <c r="Q335" i="78"/>
  <c r="R334" i="78"/>
  <c r="Q334" i="78"/>
  <c r="R333" i="78"/>
  <c r="Q333" i="78"/>
  <c r="R332" i="78"/>
  <c r="Q332" i="78"/>
  <c r="R331" i="78"/>
  <c r="Q331" i="78"/>
  <c r="R330" i="78"/>
  <c r="Q330" i="78"/>
  <c r="R329" i="78"/>
  <c r="Q329" i="78"/>
  <c r="R328" i="78"/>
  <c r="Q328" i="78"/>
  <c r="R327" i="78"/>
  <c r="Q327" i="78"/>
  <c r="R326" i="78"/>
  <c r="Q326" i="78"/>
  <c r="R325" i="78"/>
  <c r="Q325" i="78"/>
  <c r="R324" i="78"/>
  <c r="Q324" i="78"/>
  <c r="R323" i="78"/>
  <c r="Q323" i="78"/>
  <c r="R322" i="78"/>
  <c r="Q322" i="78"/>
  <c r="R321" i="78"/>
  <c r="Q321" i="78"/>
  <c r="R320" i="78"/>
  <c r="Q320" i="78"/>
  <c r="R319" i="78"/>
  <c r="Q319" i="78"/>
  <c r="R318" i="78"/>
  <c r="Q318" i="78"/>
  <c r="R317" i="78"/>
  <c r="Q317" i="78"/>
  <c r="R316" i="78"/>
  <c r="Q316" i="78"/>
  <c r="R315" i="78"/>
  <c r="Q315" i="78"/>
  <c r="R314" i="78"/>
  <c r="Q314" i="78"/>
  <c r="R313" i="78"/>
  <c r="Q313" i="78"/>
  <c r="R312" i="78"/>
  <c r="Q312" i="78"/>
  <c r="R311" i="78"/>
  <c r="Q311" i="78"/>
  <c r="R310" i="78"/>
  <c r="Q310" i="78"/>
  <c r="R309" i="78"/>
  <c r="Q309" i="78"/>
  <c r="R308" i="78"/>
  <c r="Q308" i="78"/>
  <c r="R307" i="78"/>
  <c r="Q307" i="78"/>
  <c r="R306" i="78"/>
  <c r="Q306" i="78"/>
  <c r="R305" i="78"/>
  <c r="Q305" i="78"/>
  <c r="R304" i="78"/>
  <c r="Q304" i="78"/>
  <c r="R303" i="78"/>
  <c r="Q303" i="78"/>
  <c r="R302" i="78"/>
  <c r="Q302" i="78"/>
  <c r="R301" i="78"/>
  <c r="Q301" i="78"/>
  <c r="R300" i="78"/>
  <c r="Q300" i="78"/>
  <c r="R299" i="78"/>
  <c r="Q299" i="78"/>
  <c r="R298" i="78"/>
  <c r="Q298" i="78"/>
  <c r="R297" i="78"/>
  <c r="Q297" i="78"/>
  <c r="R296" i="78"/>
  <c r="Q296" i="78"/>
  <c r="R295" i="78"/>
  <c r="Q295" i="78"/>
  <c r="R294" i="78"/>
  <c r="Q294" i="78"/>
  <c r="R293" i="78"/>
  <c r="Q293" i="78"/>
  <c r="R292" i="78"/>
  <c r="Q292" i="78"/>
  <c r="R291" i="78"/>
  <c r="Q291" i="78"/>
  <c r="R290" i="78"/>
  <c r="Q290" i="78"/>
  <c r="R289" i="78"/>
  <c r="Q289" i="78"/>
  <c r="R288" i="78"/>
  <c r="Q288" i="78"/>
  <c r="R287" i="78"/>
  <c r="Q287" i="78"/>
  <c r="R286" i="78"/>
  <c r="Q286" i="78"/>
  <c r="R285" i="78"/>
  <c r="Q285" i="78"/>
  <c r="R284" i="78"/>
  <c r="Q284" i="78"/>
  <c r="R283" i="78"/>
  <c r="Q283" i="78"/>
  <c r="R282" i="78"/>
  <c r="Q282" i="78"/>
  <c r="R281" i="78"/>
  <c r="Q281" i="78"/>
  <c r="R280" i="78"/>
  <c r="Q280" i="78"/>
  <c r="R279" i="78"/>
  <c r="Q279" i="78"/>
  <c r="R278" i="78"/>
  <c r="Q278" i="78"/>
  <c r="R277" i="78"/>
  <c r="Q277" i="78"/>
  <c r="R276" i="78"/>
  <c r="Q276" i="78"/>
  <c r="R275" i="78"/>
  <c r="Q275" i="78"/>
  <c r="R274" i="78"/>
  <c r="Q274" i="78"/>
  <c r="R273" i="78"/>
  <c r="Q273" i="78"/>
  <c r="R272" i="78"/>
  <c r="Q272" i="78"/>
  <c r="R271" i="78"/>
  <c r="Q271" i="78"/>
  <c r="R270" i="78"/>
  <c r="Q270" i="78"/>
  <c r="R269" i="78"/>
  <c r="Q269" i="78"/>
  <c r="R268" i="78"/>
  <c r="Q268" i="78"/>
  <c r="R267" i="78"/>
  <c r="Q267" i="78"/>
  <c r="R266" i="78"/>
  <c r="Q266" i="78"/>
  <c r="R265" i="78"/>
  <c r="Q265" i="78"/>
  <c r="R264" i="78"/>
  <c r="Q264" i="78"/>
  <c r="R263" i="78"/>
  <c r="Q263" i="78"/>
  <c r="R262" i="78"/>
  <c r="Q262" i="78"/>
  <c r="R261" i="78"/>
  <c r="Q261" i="78"/>
  <c r="R260" i="78"/>
  <c r="Q260" i="78"/>
  <c r="R259" i="78"/>
  <c r="Q259" i="78"/>
  <c r="R258" i="78"/>
  <c r="Q258" i="78"/>
  <c r="R257" i="78"/>
  <c r="Q257" i="78"/>
  <c r="R256" i="78"/>
  <c r="Q256" i="78"/>
  <c r="R246" i="78"/>
  <c r="Q246" i="78"/>
  <c r="R245" i="78"/>
  <c r="Q245" i="78"/>
  <c r="R244" i="78"/>
  <c r="Q244" i="78"/>
  <c r="R243" i="78"/>
  <c r="Q243" i="78"/>
  <c r="R242" i="78"/>
  <c r="Q242" i="78"/>
  <c r="R241" i="78"/>
  <c r="Q241" i="78"/>
  <c r="R240" i="78"/>
  <c r="Q240" i="78"/>
  <c r="R239" i="78"/>
  <c r="Q239" i="78"/>
  <c r="R238" i="78"/>
  <c r="Q238" i="78"/>
  <c r="R237" i="78"/>
  <c r="Q237" i="78"/>
  <c r="R236" i="78"/>
  <c r="Q236" i="78"/>
  <c r="R235" i="78"/>
  <c r="Q235" i="78"/>
  <c r="R234" i="78"/>
  <c r="Q234" i="78"/>
  <c r="R233" i="78"/>
  <c r="Q233" i="78"/>
  <c r="R232" i="78"/>
  <c r="Q232" i="78"/>
  <c r="R231" i="78"/>
  <c r="Q231" i="78"/>
  <c r="R230" i="78"/>
  <c r="Q230" i="78"/>
  <c r="R229" i="78"/>
  <c r="Q229" i="78"/>
  <c r="R228" i="78"/>
  <c r="Q228" i="78"/>
  <c r="R227" i="78"/>
  <c r="Q227" i="78"/>
  <c r="R226" i="78"/>
  <c r="Q226" i="78"/>
  <c r="R225" i="78"/>
  <c r="Q225" i="78"/>
  <c r="R224" i="78"/>
  <c r="Q224" i="78"/>
  <c r="R223" i="78"/>
  <c r="Q223" i="78"/>
  <c r="R222" i="78"/>
  <c r="Q222" i="78"/>
  <c r="R221" i="78"/>
  <c r="Q221" i="78"/>
  <c r="R220" i="78"/>
  <c r="Q220" i="78"/>
  <c r="R219" i="78"/>
  <c r="Q219" i="78"/>
  <c r="R218" i="78"/>
  <c r="Q218" i="78"/>
  <c r="R217" i="78"/>
  <c r="Q217" i="78"/>
  <c r="R216" i="78"/>
  <c r="Q216" i="78"/>
  <c r="R215" i="78"/>
  <c r="Q215" i="78"/>
  <c r="R214" i="78"/>
  <c r="Q214" i="78"/>
  <c r="R213" i="78"/>
  <c r="Q213" i="78"/>
  <c r="R212" i="78"/>
  <c r="Q212" i="78"/>
  <c r="R211" i="78"/>
  <c r="Q211" i="78"/>
  <c r="R210" i="78"/>
  <c r="Q210" i="78"/>
  <c r="R209" i="78"/>
  <c r="Q209" i="78"/>
  <c r="R208" i="78"/>
  <c r="Q208" i="78"/>
  <c r="R207" i="78"/>
  <c r="Q207" i="78"/>
  <c r="R206" i="78"/>
  <c r="Q206" i="78"/>
  <c r="R205" i="78"/>
  <c r="Q205" i="78"/>
  <c r="R204" i="78"/>
  <c r="Q204" i="78"/>
  <c r="R203" i="78"/>
  <c r="Q203" i="78"/>
  <c r="R202" i="78"/>
  <c r="Q202" i="78"/>
  <c r="R201" i="78"/>
  <c r="Q201" i="78"/>
  <c r="R200" i="78"/>
  <c r="Q200" i="78"/>
  <c r="R199" i="78"/>
  <c r="Q199" i="78"/>
  <c r="R198" i="78"/>
  <c r="Q198" i="78"/>
  <c r="R197" i="78"/>
  <c r="Q197" i="78"/>
  <c r="R196" i="78"/>
  <c r="Q196" i="78"/>
  <c r="R195" i="78"/>
  <c r="Q195" i="78"/>
  <c r="R194" i="78"/>
  <c r="Q194" i="78"/>
  <c r="R193" i="78"/>
  <c r="Q193" i="78"/>
  <c r="R192" i="78"/>
  <c r="Q192" i="78"/>
  <c r="R191" i="78"/>
  <c r="Q191" i="78"/>
  <c r="R190" i="78"/>
  <c r="Q190" i="78"/>
  <c r="R189" i="78"/>
  <c r="Q189" i="78"/>
  <c r="R188" i="78"/>
  <c r="Q188" i="78"/>
  <c r="R187" i="78"/>
  <c r="Q187" i="78"/>
  <c r="R186" i="78"/>
  <c r="Q186" i="78"/>
  <c r="R185" i="78"/>
  <c r="Q185" i="78"/>
  <c r="R184" i="78"/>
  <c r="Q184" i="78"/>
  <c r="R183" i="78"/>
  <c r="Q183" i="78"/>
  <c r="R182" i="78"/>
  <c r="Q182" i="78"/>
  <c r="R181" i="78"/>
  <c r="Q181" i="78"/>
  <c r="R180" i="78"/>
  <c r="Q180" i="78"/>
  <c r="R179" i="78"/>
  <c r="Q179" i="78"/>
  <c r="R178" i="78"/>
  <c r="Q178" i="78"/>
  <c r="R177" i="78"/>
  <c r="Q177" i="78"/>
  <c r="R176" i="78"/>
  <c r="Q176" i="78"/>
  <c r="R175" i="78"/>
  <c r="Q175" i="78"/>
  <c r="R174" i="78"/>
  <c r="Q174" i="78"/>
  <c r="R173" i="78"/>
  <c r="Q173" i="78"/>
  <c r="R172" i="78"/>
  <c r="Q172" i="78"/>
  <c r="R171" i="78"/>
  <c r="Q171" i="78"/>
  <c r="R170" i="78"/>
  <c r="Q170" i="78"/>
  <c r="R169" i="78"/>
  <c r="Q169" i="78"/>
  <c r="R168" i="78"/>
  <c r="Q168" i="78"/>
  <c r="R167" i="78"/>
  <c r="Q167" i="78"/>
  <c r="R166" i="78"/>
  <c r="Q166" i="78"/>
  <c r="R165" i="78"/>
  <c r="Q165" i="78"/>
  <c r="R164" i="78"/>
  <c r="Q164" i="78"/>
  <c r="R163" i="78"/>
  <c r="Q163" i="78"/>
  <c r="R162" i="78"/>
  <c r="Q162" i="78"/>
  <c r="R161" i="78"/>
  <c r="Q161" i="78"/>
  <c r="R160" i="78"/>
  <c r="Q160" i="78"/>
  <c r="R159" i="78"/>
  <c r="Q159" i="78"/>
  <c r="R158" i="78"/>
  <c r="Q158" i="78"/>
  <c r="R157" i="78"/>
  <c r="Q157" i="78"/>
  <c r="R156" i="78"/>
  <c r="Q156" i="78"/>
  <c r="R155" i="78"/>
  <c r="Q155" i="78"/>
  <c r="R154" i="78"/>
  <c r="Q154" i="78"/>
  <c r="R153" i="78"/>
  <c r="Q153" i="78"/>
  <c r="R152" i="78"/>
  <c r="Q152" i="78"/>
  <c r="R151" i="78"/>
  <c r="Q151" i="78"/>
  <c r="R150" i="78"/>
  <c r="Q150" i="78"/>
  <c r="R149" i="78"/>
  <c r="Q149" i="78"/>
  <c r="R148" i="78"/>
  <c r="Q148" i="78"/>
  <c r="R147" i="78"/>
  <c r="Q147" i="78"/>
  <c r="R146" i="78"/>
  <c r="Q146" i="78"/>
  <c r="R145" i="78"/>
  <c r="Q145" i="78"/>
  <c r="R144" i="78"/>
  <c r="Q144" i="78"/>
  <c r="R143" i="78"/>
  <c r="Q143" i="78"/>
  <c r="R142" i="78"/>
  <c r="Q142" i="78"/>
  <c r="R141" i="78"/>
  <c r="Q141" i="78"/>
  <c r="R140" i="78"/>
  <c r="Q140" i="78"/>
  <c r="R139" i="78"/>
  <c r="Q139" i="78"/>
  <c r="R138" i="78"/>
  <c r="Q138" i="78"/>
  <c r="R137" i="78"/>
  <c r="Q137" i="78"/>
  <c r="R136" i="78"/>
  <c r="Q136" i="78"/>
  <c r="R135" i="78"/>
  <c r="Q135" i="78"/>
  <c r="R134" i="78"/>
  <c r="Q134" i="78"/>
  <c r="R133" i="78"/>
  <c r="Q133" i="78"/>
  <c r="R132" i="78"/>
  <c r="Q132" i="78"/>
  <c r="R131" i="78"/>
  <c r="Q131" i="78"/>
  <c r="R130" i="78"/>
  <c r="Q130" i="78"/>
  <c r="R129" i="78"/>
  <c r="Q129" i="78"/>
  <c r="R128" i="78"/>
  <c r="Q128" i="78"/>
  <c r="R127" i="78"/>
  <c r="Q127" i="78"/>
  <c r="R126" i="78"/>
  <c r="Q126" i="78"/>
  <c r="R125" i="78"/>
  <c r="Q125" i="78"/>
  <c r="R124" i="78"/>
  <c r="Q124" i="78"/>
  <c r="R123" i="78"/>
  <c r="Q123" i="78"/>
  <c r="R122" i="78"/>
  <c r="Q122" i="78"/>
  <c r="R251" i="78"/>
  <c r="Q251" i="78"/>
  <c r="R121" i="78"/>
  <c r="Q121" i="78"/>
  <c r="R120" i="78"/>
  <c r="Q120" i="78"/>
  <c r="R119" i="78"/>
  <c r="Q119" i="78"/>
  <c r="R118" i="78"/>
  <c r="Q118" i="78"/>
  <c r="R117" i="78"/>
  <c r="Q117" i="78"/>
  <c r="R116" i="78"/>
  <c r="Q116" i="78"/>
  <c r="R115" i="78"/>
  <c r="Q115" i="78"/>
  <c r="R114" i="78"/>
  <c r="Q114" i="78"/>
  <c r="R113" i="78"/>
  <c r="Q113" i="78"/>
  <c r="R112" i="78"/>
  <c r="Q112" i="78"/>
  <c r="R111" i="78"/>
  <c r="Q111" i="78"/>
  <c r="R110" i="78"/>
  <c r="Q110" i="78"/>
  <c r="R109" i="78"/>
  <c r="Q109" i="78"/>
  <c r="R108" i="78"/>
  <c r="Q108" i="78"/>
  <c r="R107" i="78"/>
  <c r="Q107" i="78"/>
  <c r="R106" i="78"/>
  <c r="Q106" i="78"/>
  <c r="R105" i="78"/>
  <c r="Q105" i="78"/>
  <c r="R104" i="78"/>
  <c r="Q104" i="78"/>
  <c r="R103" i="78"/>
  <c r="Q103" i="78"/>
  <c r="R102" i="78"/>
  <c r="Q102" i="78"/>
  <c r="R101" i="78"/>
  <c r="Q101" i="78"/>
  <c r="R100" i="78"/>
  <c r="Q100" i="78"/>
  <c r="R99" i="78"/>
  <c r="Q99" i="78"/>
  <c r="R98" i="78"/>
  <c r="Q98" i="78"/>
  <c r="R97" i="78"/>
  <c r="Q97" i="78"/>
  <c r="R96" i="78"/>
  <c r="Q96" i="78"/>
  <c r="R95" i="78"/>
  <c r="Q95" i="78"/>
  <c r="R94" i="78"/>
  <c r="Q94" i="78"/>
  <c r="R93" i="78"/>
  <c r="Q93" i="78"/>
  <c r="R92" i="78"/>
  <c r="Q92" i="78"/>
  <c r="R91" i="78"/>
  <c r="Q91" i="78"/>
  <c r="R90" i="78"/>
  <c r="Q90" i="78"/>
  <c r="R89" i="78"/>
  <c r="Q89" i="78"/>
  <c r="R88" i="78"/>
  <c r="Q88" i="78"/>
  <c r="R87" i="78"/>
  <c r="Q87" i="78"/>
  <c r="R86" i="78"/>
  <c r="Q86" i="78"/>
  <c r="R85" i="78"/>
  <c r="Q85" i="78"/>
  <c r="R84" i="78"/>
  <c r="Q84" i="78"/>
  <c r="R83" i="78"/>
  <c r="Q83" i="78"/>
  <c r="R82" i="78"/>
  <c r="Q82" i="78"/>
  <c r="R81" i="78"/>
  <c r="Q81" i="78"/>
  <c r="R80" i="78"/>
  <c r="Q80" i="78"/>
  <c r="R79" i="78"/>
  <c r="Q79" i="78"/>
  <c r="R78" i="78"/>
  <c r="Q78" i="78"/>
  <c r="R77" i="78"/>
  <c r="Q77" i="78"/>
  <c r="R76" i="78"/>
  <c r="Q76" i="78"/>
  <c r="R75" i="78"/>
  <c r="Q75" i="78"/>
  <c r="R74" i="78"/>
  <c r="Q74" i="78"/>
  <c r="R73" i="78"/>
  <c r="Q73" i="78"/>
  <c r="R72" i="78"/>
  <c r="Q72" i="78"/>
  <c r="R71" i="78"/>
  <c r="Q71" i="78"/>
  <c r="R70" i="78"/>
  <c r="Q70" i="78"/>
  <c r="R69" i="78"/>
  <c r="Q69" i="78"/>
  <c r="R68" i="78"/>
  <c r="Q68" i="78"/>
  <c r="R67" i="78"/>
  <c r="Q67" i="78"/>
  <c r="R66" i="78"/>
  <c r="Q66" i="78"/>
  <c r="R65" i="78"/>
  <c r="Q65" i="78"/>
  <c r="R64" i="78"/>
  <c r="Q64" i="78"/>
  <c r="R63" i="78"/>
  <c r="Q63" i="78"/>
  <c r="R62" i="78"/>
  <c r="Q62" i="78"/>
  <c r="R61" i="78"/>
  <c r="Q61" i="78"/>
  <c r="R60" i="78"/>
  <c r="Q60" i="78"/>
  <c r="R59" i="78"/>
  <c r="Q59" i="78"/>
  <c r="R58" i="78"/>
  <c r="Q58" i="78"/>
  <c r="R57" i="78"/>
  <c r="Q57" i="78"/>
  <c r="R56" i="78"/>
  <c r="Q56" i="78"/>
  <c r="R55" i="78"/>
  <c r="Q55" i="78"/>
  <c r="R54" i="78"/>
  <c r="Q54" i="78"/>
  <c r="R53" i="78"/>
  <c r="Q53" i="78"/>
  <c r="R52" i="78"/>
  <c r="Q52" i="78"/>
  <c r="R51" i="78"/>
  <c r="Q51" i="78"/>
  <c r="R50" i="78"/>
  <c r="Q50" i="78"/>
  <c r="R49" i="78"/>
  <c r="Q49" i="78"/>
  <c r="R48" i="78"/>
  <c r="Q48" i="78"/>
  <c r="R47" i="78"/>
  <c r="Q47" i="78"/>
  <c r="R46" i="78"/>
  <c r="Q46" i="78"/>
  <c r="R45" i="78"/>
  <c r="Q45" i="78"/>
  <c r="R44" i="78"/>
  <c r="Q44" i="78"/>
  <c r="R43" i="78"/>
  <c r="Q43" i="78"/>
  <c r="R42" i="78"/>
  <c r="Q42" i="78"/>
  <c r="R41" i="78"/>
  <c r="Q41" i="78"/>
  <c r="R40" i="78"/>
  <c r="Q40" i="78"/>
  <c r="R39" i="78"/>
  <c r="Q39" i="78"/>
  <c r="R38" i="78"/>
  <c r="Q38" i="78"/>
  <c r="R37" i="78"/>
  <c r="Q37" i="78"/>
  <c r="R36" i="78"/>
  <c r="Q36" i="78"/>
  <c r="R35" i="78"/>
  <c r="Q35" i="78"/>
  <c r="R34" i="78"/>
  <c r="Q34" i="78"/>
  <c r="R31" i="78"/>
  <c r="Q31" i="78"/>
  <c r="R30" i="78"/>
  <c r="Q30" i="78"/>
  <c r="R29" i="78"/>
  <c r="Q29" i="78"/>
  <c r="R28" i="78"/>
  <c r="Q28" i="78"/>
  <c r="R27" i="78"/>
  <c r="Q27" i="78"/>
  <c r="R26" i="78"/>
  <c r="Q26" i="78"/>
  <c r="R25" i="78"/>
  <c r="Q25" i="78"/>
  <c r="R24" i="78"/>
  <c r="Q24" i="78"/>
  <c r="R23" i="78"/>
  <c r="Q23" i="78"/>
  <c r="R22" i="78"/>
  <c r="Q22" i="78"/>
  <c r="R21" i="78"/>
  <c r="Q21" i="78"/>
  <c r="R20" i="78"/>
  <c r="Q20" i="78"/>
  <c r="R19" i="78"/>
  <c r="Q19" i="78"/>
  <c r="R18" i="78"/>
  <c r="Q18" i="78"/>
  <c r="R17" i="78"/>
  <c r="Q17" i="78"/>
  <c r="R16" i="78"/>
  <c r="Q16" i="78"/>
  <c r="R15" i="78"/>
  <c r="Q15" i="78"/>
  <c r="R14" i="78"/>
  <c r="Q14" i="78"/>
  <c r="R13" i="78"/>
  <c r="Q13" i="78"/>
  <c r="R12" i="78"/>
  <c r="Q12" i="78"/>
  <c r="R11" i="78"/>
  <c r="Q11" i="78"/>
  <c r="R10" i="78"/>
  <c r="Q10" i="78"/>
  <c r="K137" i="76"/>
  <c r="J137" i="76"/>
  <c r="K136" i="76"/>
  <c r="J136" i="76"/>
  <c r="K135" i="76"/>
  <c r="J135" i="76"/>
  <c r="K133" i="76"/>
  <c r="J133" i="76"/>
  <c r="K132" i="76"/>
  <c r="J132" i="76"/>
  <c r="K130" i="76"/>
  <c r="J130" i="76"/>
  <c r="K129" i="76"/>
  <c r="J129" i="76"/>
  <c r="K128" i="76"/>
  <c r="J128" i="76"/>
  <c r="K127" i="76"/>
  <c r="J127" i="76"/>
  <c r="K126" i="76"/>
  <c r="J126" i="76"/>
  <c r="K125" i="76"/>
  <c r="J125" i="76"/>
  <c r="K124" i="76"/>
  <c r="J124" i="76"/>
  <c r="K123" i="76"/>
  <c r="J123" i="76"/>
  <c r="K122" i="76"/>
  <c r="J122" i="76"/>
  <c r="K121" i="76"/>
  <c r="J121" i="76"/>
  <c r="K120" i="76"/>
  <c r="J120" i="76"/>
  <c r="K119" i="76"/>
  <c r="J119" i="76"/>
  <c r="K118" i="76"/>
  <c r="J118" i="76"/>
  <c r="K117" i="76"/>
  <c r="J117" i="76"/>
  <c r="K116" i="76"/>
  <c r="J116" i="76"/>
  <c r="K115" i="76"/>
  <c r="J115" i="76"/>
  <c r="K114" i="76"/>
  <c r="J114" i="76"/>
  <c r="K113" i="76"/>
  <c r="J113" i="76"/>
  <c r="K112" i="76"/>
  <c r="J112" i="76"/>
  <c r="K111" i="76"/>
  <c r="J111" i="76"/>
  <c r="K110" i="76"/>
  <c r="J110" i="76"/>
  <c r="K109" i="76"/>
  <c r="J109" i="76"/>
  <c r="K108" i="76"/>
  <c r="J108" i="76"/>
  <c r="K107" i="76"/>
  <c r="J107" i="76"/>
  <c r="K106" i="76"/>
  <c r="J106" i="76"/>
  <c r="K105" i="76"/>
  <c r="J105" i="76"/>
  <c r="K104" i="76"/>
  <c r="J104" i="76"/>
  <c r="K103" i="76"/>
  <c r="J103" i="76"/>
  <c r="K102" i="76"/>
  <c r="J102" i="76"/>
  <c r="K101" i="76"/>
  <c r="J101" i="76"/>
  <c r="K100" i="76"/>
  <c r="J100" i="76"/>
  <c r="K99" i="76"/>
  <c r="J99" i="76"/>
  <c r="K98" i="76"/>
  <c r="J98" i="76"/>
  <c r="K97" i="76"/>
  <c r="J97" i="76"/>
  <c r="K96" i="76"/>
  <c r="J96" i="76"/>
  <c r="K94" i="76"/>
  <c r="J94" i="76"/>
  <c r="K93" i="76"/>
  <c r="J93" i="76"/>
  <c r="K92" i="76"/>
  <c r="J92" i="76"/>
  <c r="K91" i="76"/>
  <c r="J91" i="76"/>
  <c r="K90" i="76"/>
  <c r="J90" i="76"/>
  <c r="K89" i="76"/>
  <c r="J89" i="76"/>
  <c r="K88" i="76"/>
  <c r="J88" i="76"/>
  <c r="K87" i="76"/>
  <c r="J87" i="76"/>
  <c r="K86" i="76"/>
  <c r="J86" i="76"/>
  <c r="K85" i="76"/>
  <c r="J85" i="76"/>
  <c r="K84" i="76"/>
  <c r="J84" i="76"/>
  <c r="K83" i="76"/>
  <c r="J83" i="76"/>
  <c r="K82" i="76"/>
  <c r="J82" i="76"/>
  <c r="K81" i="76"/>
  <c r="J81" i="76"/>
  <c r="K80" i="76"/>
  <c r="J80" i="76"/>
  <c r="K79" i="76"/>
  <c r="J79" i="76"/>
  <c r="K78" i="76"/>
  <c r="J78" i="76"/>
  <c r="K77" i="76"/>
  <c r="J77" i="76"/>
  <c r="K76" i="76"/>
  <c r="J76" i="76"/>
  <c r="K75" i="76"/>
  <c r="J75" i="76"/>
  <c r="K74" i="76"/>
  <c r="J74" i="76"/>
  <c r="K73" i="76"/>
  <c r="J73" i="76"/>
  <c r="K72" i="76"/>
  <c r="J72" i="76"/>
  <c r="K71" i="76"/>
  <c r="J71" i="76"/>
  <c r="K70" i="76"/>
  <c r="J70" i="76"/>
  <c r="K69" i="76"/>
  <c r="J69" i="76"/>
  <c r="K68" i="76"/>
  <c r="J68" i="76"/>
  <c r="K67" i="76"/>
  <c r="J67" i="76"/>
  <c r="K66" i="76"/>
  <c r="J66" i="76"/>
  <c r="K65" i="76"/>
  <c r="J65" i="76"/>
  <c r="K64" i="76"/>
  <c r="J64" i="76"/>
  <c r="K63" i="76"/>
  <c r="J63" i="76"/>
  <c r="K62" i="76"/>
  <c r="J62" i="76"/>
  <c r="K61" i="76"/>
  <c r="J61" i="76"/>
  <c r="K60" i="76"/>
  <c r="J60" i="76"/>
  <c r="K59" i="76"/>
  <c r="J59" i="76"/>
  <c r="K58" i="76"/>
  <c r="J58" i="76"/>
  <c r="K57" i="76"/>
  <c r="J57" i="76"/>
  <c r="K56" i="76"/>
  <c r="J56" i="76"/>
  <c r="K55" i="76"/>
  <c r="J55" i="76"/>
  <c r="K54" i="76"/>
  <c r="J54" i="76"/>
  <c r="K53" i="76"/>
  <c r="J53" i="76"/>
  <c r="K52" i="76"/>
  <c r="J52" i="76"/>
  <c r="K51" i="76"/>
  <c r="J51" i="76"/>
  <c r="K50" i="76"/>
  <c r="J50" i="76"/>
  <c r="K49" i="76"/>
  <c r="J49" i="76"/>
  <c r="K48" i="76"/>
  <c r="J48" i="76"/>
  <c r="K47" i="76"/>
  <c r="J47" i="76"/>
  <c r="K46" i="76"/>
  <c r="J46" i="76"/>
  <c r="K45" i="76"/>
  <c r="J45" i="76"/>
  <c r="K44" i="76"/>
  <c r="J44" i="76"/>
  <c r="K43" i="76"/>
  <c r="J43" i="76"/>
  <c r="K42" i="76"/>
  <c r="J42" i="76"/>
  <c r="K41" i="76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S37" i="71"/>
  <c r="R37" i="71"/>
  <c r="S36" i="71"/>
  <c r="R36" i="71"/>
  <c r="S35" i="71"/>
  <c r="R35" i="71"/>
  <c r="S34" i="71"/>
  <c r="R34" i="71"/>
  <c r="S33" i="71"/>
  <c r="R33" i="71"/>
  <c r="S31" i="71"/>
  <c r="R31" i="71"/>
  <c r="S30" i="71"/>
  <c r="R30" i="71"/>
  <c r="S28" i="71"/>
  <c r="R28" i="71"/>
  <c r="S27" i="71"/>
  <c r="R27" i="71"/>
  <c r="S26" i="71"/>
  <c r="R26" i="71"/>
  <c r="S25" i="71"/>
  <c r="R25" i="71"/>
  <c r="S24" i="71"/>
  <c r="R24" i="71"/>
  <c r="S23" i="71"/>
  <c r="R23" i="71"/>
  <c r="S21" i="71"/>
  <c r="R21" i="71"/>
  <c r="S20" i="71"/>
  <c r="R20" i="71"/>
  <c r="S19" i="71"/>
  <c r="R19" i="71"/>
  <c r="S18" i="71"/>
  <c r="R18" i="71"/>
  <c r="S17" i="71"/>
  <c r="R17" i="71"/>
  <c r="S16" i="71"/>
  <c r="R16" i="71"/>
  <c r="S15" i="71"/>
  <c r="R15" i="71"/>
  <c r="S14" i="71"/>
  <c r="R14" i="71"/>
  <c r="S13" i="71"/>
  <c r="R13" i="71"/>
  <c r="S12" i="71"/>
  <c r="R12" i="71"/>
  <c r="S11" i="71"/>
  <c r="R11" i="71"/>
  <c r="K13" i="67"/>
  <c r="J13" i="67"/>
  <c r="K12" i="67"/>
  <c r="J12" i="67"/>
  <c r="K11" i="67"/>
  <c r="J11" i="67"/>
  <c r="O20" i="64"/>
  <c r="N20" i="64"/>
  <c r="O19" i="64"/>
  <c r="N19" i="64"/>
  <c r="O18" i="64"/>
  <c r="N18" i="64"/>
  <c r="O17" i="64"/>
  <c r="N17" i="64"/>
  <c r="O16" i="64"/>
  <c r="N16" i="64"/>
  <c r="O15" i="64"/>
  <c r="N15" i="64"/>
  <c r="O14" i="64"/>
  <c r="N14" i="64"/>
  <c r="O13" i="64"/>
  <c r="N13" i="64"/>
  <c r="O12" i="64"/>
  <c r="N12" i="64"/>
  <c r="O11" i="64"/>
  <c r="N11" i="64"/>
  <c r="N27" i="63"/>
  <c r="M27" i="63"/>
  <c r="N26" i="63"/>
  <c r="M26" i="63"/>
  <c r="N25" i="63"/>
  <c r="M25" i="63"/>
  <c r="N24" i="63"/>
  <c r="M24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6" i="63"/>
  <c r="M16" i="63"/>
  <c r="N15" i="63"/>
  <c r="M15" i="63"/>
  <c r="N14" i="63"/>
  <c r="M14" i="63"/>
  <c r="N13" i="63"/>
  <c r="M13" i="63"/>
  <c r="N12" i="63"/>
  <c r="M12" i="63"/>
  <c r="N11" i="63"/>
  <c r="M11" i="63"/>
  <c r="U383" i="61"/>
  <c r="T383" i="61"/>
  <c r="U382" i="61"/>
  <c r="T382" i="61"/>
  <c r="U381" i="61"/>
  <c r="T381" i="61"/>
  <c r="U380" i="61"/>
  <c r="T380" i="61"/>
  <c r="U379" i="61"/>
  <c r="T379" i="61"/>
  <c r="U378" i="61"/>
  <c r="T378" i="61"/>
  <c r="U377" i="61"/>
  <c r="T377" i="61"/>
  <c r="U376" i="61"/>
  <c r="T376" i="61"/>
  <c r="U375" i="61"/>
  <c r="T375" i="61"/>
  <c r="U374" i="61"/>
  <c r="T374" i="61"/>
  <c r="U373" i="61"/>
  <c r="T373" i="61"/>
  <c r="U372" i="61"/>
  <c r="T372" i="61"/>
  <c r="U371" i="61"/>
  <c r="T371" i="61"/>
  <c r="U370" i="61"/>
  <c r="T370" i="61"/>
  <c r="U369" i="61"/>
  <c r="T369" i="61"/>
  <c r="U368" i="61"/>
  <c r="T368" i="61"/>
  <c r="U367" i="61"/>
  <c r="T367" i="61"/>
  <c r="U366" i="61"/>
  <c r="T366" i="61"/>
  <c r="U365" i="61"/>
  <c r="T365" i="61"/>
  <c r="U364" i="61"/>
  <c r="T364" i="61"/>
  <c r="U363" i="61"/>
  <c r="T363" i="61"/>
  <c r="U362" i="61"/>
  <c r="T362" i="61"/>
  <c r="U361" i="61"/>
  <c r="T361" i="61"/>
  <c r="U360" i="61"/>
  <c r="T360" i="61"/>
  <c r="U359" i="61"/>
  <c r="T359" i="61"/>
  <c r="U358" i="61"/>
  <c r="T358" i="61"/>
  <c r="U357" i="61"/>
  <c r="T357" i="61"/>
  <c r="U356" i="61"/>
  <c r="T356" i="61"/>
  <c r="U355" i="61"/>
  <c r="T355" i="61"/>
  <c r="U354" i="61"/>
  <c r="T354" i="61"/>
  <c r="U353" i="61"/>
  <c r="T353" i="61"/>
  <c r="U352" i="61"/>
  <c r="T352" i="61"/>
  <c r="U351" i="61"/>
  <c r="T351" i="61"/>
  <c r="U350" i="61"/>
  <c r="T350" i="61"/>
  <c r="U349" i="61"/>
  <c r="T349" i="61"/>
  <c r="U348" i="61"/>
  <c r="T348" i="61"/>
  <c r="U347" i="61"/>
  <c r="T347" i="61"/>
  <c r="U346" i="61"/>
  <c r="T346" i="61"/>
  <c r="U345" i="61"/>
  <c r="T345" i="61"/>
  <c r="U344" i="61"/>
  <c r="T344" i="61"/>
  <c r="U343" i="61"/>
  <c r="T343" i="61"/>
  <c r="U342" i="61"/>
  <c r="T342" i="61"/>
  <c r="U341" i="61"/>
  <c r="T341" i="61"/>
  <c r="U340" i="61"/>
  <c r="T340" i="61"/>
  <c r="U339" i="61"/>
  <c r="T339" i="61"/>
  <c r="U338" i="61"/>
  <c r="T338" i="61"/>
  <c r="U337" i="61"/>
  <c r="T337" i="61"/>
  <c r="U336" i="61"/>
  <c r="T336" i="61"/>
  <c r="U335" i="61"/>
  <c r="T335" i="61"/>
  <c r="U334" i="61"/>
  <c r="T334" i="61"/>
  <c r="U333" i="61"/>
  <c r="T333" i="61"/>
  <c r="U332" i="61"/>
  <c r="T332" i="61"/>
  <c r="U331" i="61"/>
  <c r="T331" i="61"/>
  <c r="U330" i="61"/>
  <c r="T330" i="61"/>
  <c r="U329" i="61"/>
  <c r="T329" i="61"/>
  <c r="U328" i="61"/>
  <c r="T328" i="61"/>
  <c r="U327" i="61"/>
  <c r="T327" i="61"/>
  <c r="U326" i="61"/>
  <c r="T326" i="61"/>
  <c r="U325" i="61"/>
  <c r="T325" i="61"/>
  <c r="U324" i="61"/>
  <c r="T324" i="61"/>
  <c r="U323" i="61"/>
  <c r="T323" i="61"/>
  <c r="U322" i="61"/>
  <c r="T322" i="61"/>
  <c r="U321" i="61"/>
  <c r="T321" i="61"/>
  <c r="U320" i="61"/>
  <c r="T320" i="61"/>
  <c r="U319" i="61"/>
  <c r="T319" i="61"/>
  <c r="U318" i="61"/>
  <c r="T318" i="61"/>
  <c r="U317" i="61"/>
  <c r="T317" i="61"/>
  <c r="U316" i="61"/>
  <c r="T316" i="61"/>
  <c r="U315" i="61"/>
  <c r="T315" i="61"/>
  <c r="U314" i="61"/>
  <c r="T314" i="61"/>
  <c r="U313" i="61"/>
  <c r="T313" i="61"/>
  <c r="U312" i="61"/>
  <c r="T312" i="61"/>
  <c r="U311" i="61"/>
  <c r="T311" i="61"/>
  <c r="U310" i="61"/>
  <c r="T310" i="61"/>
  <c r="U309" i="61"/>
  <c r="T309" i="61"/>
  <c r="U308" i="61"/>
  <c r="T308" i="61"/>
  <c r="U307" i="61"/>
  <c r="T307" i="61"/>
  <c r="U306" i="61"/>
  <c r="T306" i="61"/>
  <c r="U305" i="61"/>
  <c r="T305" i="61"/>
  <c r="U304" i="61"/>
  <c r="T304" i="61"/>
  <c r="U303" i="61"/>
  <c r="T303" i="61"/>
  <c r="U302" i="61"/>
  <c r="T302" i="61"/>
  <c r="U301" i="61"/>
  <c r="T301" i="61"/>
  <c r="U300" i="61"/>
  <c r="T300" i="61"/>
  <c r="U299" i="61"/>
  <c r="T299" i="61"/>
  <c r="U298" i="61"/>
  <c r="T298" i="61"/>
  <c r="U297" i="61"/>
  <c r="T297" i="61"/>
  <c r="U296" i="61"/>
  <c r="T296" i="61"/>
  <c r="U295" i="61"/>
  <c r="T295" i="61"/>
  <c r="U294" i="61"/>
  <c r="T294" i="61"/>
  <c r="U293" i="61"/>
  <c r="T293" i="61"/>
  <c r="U292" i="61"/>
  <c r="T292" i="61"/>
  <c r="U291" i="61"/>
  <c r="T291" i="61"/>
  <c r="U290" i="61"/>
  <c r="T290" i="61"/>
  <c r="U289" i="61"/>
  <c r="T289" i="61"/>
  <c r="U288" i="61"/>
  <c r="T288" i="61"/>
  <c r="U287" i="61"/>
  <c r="T287" i="61"/>
  <c r="U286" i="61"/>
  <c r="T286" i="61"/>
  <c r="U285" i="61"/>
  <c r="T285" i="61"/>
  <c r="U284" i="61"/>
  <c r="T284" i="61"/>
  <c r="U283" i="61"/>
  <c r="T283" i="61"/>
  <c r="U282" i="61"/>
  <c r="T282" i="61"/>
  <c r="U281" i="61"/>
  <c r="T281" i="61"/>
  <c r="U280" i="61"/>
  <c r="T280" i="61"/>
  <c r="U279" i="61"/>
  <c r="T279" i="61"/>
  <c r="U278" i="61"/>
  <c r="T278" i="61"/>
  <c r="U277" i="61"/>
  <c r="T277" i="61"/>
  <c r="U276" i="61"/>
  <c r="T276" i="61"/>
  <c r="U275" i="61"/>
  <c r="T275" i="61"/>
  <c r="U274" i="61"/>
  <c r="T274" i="61"/>
  <c r="U273" i="61"/>
  <c r="T273" i="61"/>
  <c r="U272" i="61"/>
  <c r="T272" i="61"/>
  <c r="U270" i="61"/>
  <c r="T270" i="61"/>
  <c r="U269" i="61"/>
  <c r="T269" i="61"/>
  <c r="U268" i="61"/>
  <c r="T268" i="61"/>
  <c r="U267" i="61"/>
  <c r="T267" i="61"/>
  <c r="U266" i="61"/>
  <c r="T266" i="61"/>
  <c r="U265" i="61"/>
  <c r="T265" i="61"/>
  <c r="U264" i="61"/>
  <c r="T264" i="61"/>
  <c r="U263" i="61"/>
  <c r="T263" i="61"/>
  <c r="U262" i="61"/>
  <c r="T262" i="61"/>
  <c r="U261" i="61"/>
  <c r="T261" i="61"/>
  <c r="U259" i="61"/>
  <c r="T259" i="61"/>
  <c r="U258" i="61"/>
  <c r="T258" i="61"/>
  <c r="U257" i="61"/>
  <c r="T257" i="61"/>
  <c r="U256" i="61"/>
  <c r="T256" i="61"/>
  <c r="U255" i="61"/>
  <c r="T255" i="61"/>
  <c r="U254" i="61"/>
  <c r="T254" i="61"/>
  <c r="U253" i="61"/>
  <c r="T253" i="61"/>
  <c r="U252" i="61"/>
  <c r="T252" i="61"/>
  <c r="U251" i="61"/>
  <c r="T251" i="61"/>
  <c r="U249" i="61"/>
  <c r="T249" i="61"/>
  <c r="U248" i="61"/>
  <c r="T248" i="61"/>
  <c r="U247" i="61"/>
  <c r="T247" i="61"/>
  <c r="U246" i="61"/>
  <c r="T246" i="61"/>
  <c r="U245" i="61"/>
  <c r="T245" i="61"/>
  <c r="U244" i="61"/>
  <c r="T244" i="61"/>
  <c r="U243" i="61"/>
  <c r="T243" i="61"/>
  <c r="U242" i="61"/>
  <c r="T242" i="61"/>
  <c r="U241" i="61"/>
  <c r="T241" i="61"/>
  <c r="U240" i="61"/>
  <c r="T240" i="61"/>
  <c r="U239" i="61"/>
  <c r="T239" i="61"/>
  <c r="U238" i="61"/>
  <c r="T238" i="61"/>
  <c r="U237" i="61"/>
  <c r="T237" i="61"/>
  <c r="U236" i="61"/>
  <c r="T236" i="61"/>
  <c r="U235" i="61"/>
  <c r="T235" i="61"/>
  <c r="U234" i="61"/>
  <c r="T234" i="61"/>
  <c r="U233" i="61"/>
  <c r="T233" i="61"/>
  <c r="U232" i="61"/>
  <c r="T232" i="61"/>
  <c r="U231" i="61"/>
  <c r="T231" i="61"/>
  <c r="U230" i="61"/>
  <c r="T230" i="61"/>
  <c r="U229" i="61"/>
  <c r="T229" i="61"/>
  <c r="U228" i="61"/>
  <c r="T228" i="61"/>
  <c r="U227" i="61"/>
  <c r="T227" i="61"/>
  <c r="U226" i="61"/>
  <c r="T226" i="61"/>
  <c r="U225" i="61"/>
  <c r="T225" i="61"/>
  <c r="U224" i="61"/>
  <c r="T224" i="61"/>
  <c r="U223" i="61"/>
  <c r="T223" i="61"/>
  <c r="U222" i="61"/>
  <c r="T222" i="61"/>
  <c r="U221" i="61"/>
  <c r="T221" i="61"/>
  <c r="U220" i="61"/>
  <c r="T220" i="61"/>
  <c r="U219" i="61"/>
  <c r="T219" i="61"/>
  <c r="U218" i="61"/>
  <c r="T218" i="61"/>
  <c r="U217" i="61"/>
  <c r="T217" i="61"/>
  <c r="U216" i="61"/>
  <c r="T216" i="61"/>
  <c r="U215" i="61"/>
  <c r="T215" i="61"/>
  <c r="U214" i="61"/>
  <c r="T214" i="61"/>
  <c r="U213" i="61"/>
  <c r="T213" i="61"/>
  <c r="U212" i="61"/>
  <c r="T212" i="61"/>
  <c r="U211" i="61"/>
  <c r="T211" i="61"/>
  <c r="U210" i="61"/>
  <c r="T210" i="61"/>
  <c r="U209" i="61"/>
  <c r="T209" i="61"/>
  <c r="U208" i="61"/>
  <c r="T208" i="61"/>
  <c r="U207" i="61"/>
  <c r="T207" i="61"/>
  <c r="U206" i="61"/>
  <c r="T206" i="61"/>
  <c r="U205" i="61"/>
  <c r="T205" i="61"/>
  <c r="U204" i="61"/>
  <c r="T204" i="61"/>
  <c r="U203" i="61"/>
  <c r="T203" i="61"/>
  <c r="U202" i="61"/>
  <c r="T202" i="61"/>
  <c r="U201" i="61"/>
  <c r="T201" i="61"/>
  <c r="U200" i="61"/>
  <c r="T200" i="61"/>
  <c r="U199" i="61"/>
  <c r="T199" i="61"/>
  <c r="U198" i="61"/>
  <c r="T198" i="61"/>
  <c r="U197" i="61"/>
  <c r="T197" i="61"/>
  <c r="U196" i="61"/>
  <c r="T196" i="61"/>
  <c r="U195" i="61"/>
  <c r="T195" i="61"/>
  <c r="U194" i="61"/>
  <c r="T194" i="61"/>
  <c r="U193" i="61"/>
  <c r="T193" i="61"/>
  <c r="U192" i="61"/>
  <c r="T192" i="61"/>
  <c r="U191" i="61"/>
  <c r="T191" i="61"/>
  <c r="U190" i="61"/>
  <c r="T190" i="61"/>
  <c r="U189" i="61"/>
  <c r="T189" i="61"/>
  <c r="U188" i="61"/>
  <c r="T188" i="61"/>
  <c r="U187" i="61"/>
  <c r="T187" i="61"/>
  <c r="U186" i="61"/>
  <c r="T186" i="61"/>
  <c r="U185" i="61"/>
  <c r="T185" i="61"/>
  <c r="U184" i="61"/>
  <c r="T184" i="61"/>
  <c r="U183" i="61"/>
  <c r="T183" i="61"/>
  <c r="U182" i="61"/>
  <c r="T182" i="61"/>
  <c r="U181" i="61"/>
  <c r="T181" i="61"/>
  <c r="U180" i="61"/>
  <c r="T180" i="61"/>
  <c r="U179" i="61"/>
  <c r="T179" i="61"/>
  <c r="U178" i="61"/>
  <c r="T178" i="61"/>
  <c r="U177" i="61"/>
  <c r="T177" i="61"/>
  <c r="U176" i="61"/>
  <c r="T176" i="61"/>
  <c r="U175" i="61"/>
  <c r="T175" i="61"/>
  <c r="U174" i="61"/>
  <c r="T174" i="61"/>
  <c r="U173" i="61"/>
  <c r="T173" i="61"/>
  <c r="U172" i="61"/>
  <c r="T172" i="61"/>
  <c r="U171" i="61"/>
  <c r="T171" i="61"/>
  <c r="U169" i="61"/>
  <c r="T169" i="61"/>
  <c r="U168" i="61"/>
  <c r="T168" i="61"/>
  <c r="U167" i="61"/>
  <c r="T167" i="61"/>
  <c r="U166" i="61"/>
  <c r="T166" i="61"/>
  <c r="U165" i="61"/>
  <c r="T165" i="61"/>
  <c r="U164" i="61"/>
  <c r="T164" i="61"/>
  <c r="U163" i="61"/>
  <c r="T163" i="61"/>
  <c r="U162" i="61"/>
  <c r="T162" i="61"/>
  <c r="U161" i="61"/>
  <c r="T161" i="61"/>
  <c r="U160" i="61"/>
  <c r="T160" i="61"/>
  <c r="U159" i="61"/>
  <c r="T159" i="61"/>
  <c r="U158" i="61"/>
  <c r="T158" i="61"/>
  <c r="U157" i="61"/>
  <c r="T157" i="61"/>
  <c r="U156" i="61"/>
  <c r="T156" i="61"/>
  <c r="U155" i="61"/>
  <c r="T155" i="61"/>
  <c r="U154" i="61"/>
  <c r="T154" i="61"/>
  <c r="U153" i="61"/>
  <c r="T153" i="61"/>
  <c r="U152" i="61"/>
  <c r="T152" i="61"/>
  <c r="U151" i="61"/>
  <c r="T151" i="61"/>
  <c r="U150" i="61"/>
  <c r="T150" i="61"/>
  <c r="U149" i="61"/>
  <c r="T149" i="61"/>
  <c r="U148" i="61"/>
  <c r="T148" i="61"/>
  <c r="U147" i="61"/>
  <c r="T147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R60" i="59"/>
  <c r="Q60" i="59"/>
  <c r="R59" i="59"/>
  <c r="Q59" i="59"/>
  <c r="R58" i="59"/>
  <c r="Q58" i="59"/>
  <c r="R56" i="59"/>
  <c r="Q56" i="59"/>
  <c r="R55" i="59"/>
  <c r="Q55" i="59"/>
  <c r="R54" i="59"/>
  <c r="Q54" i="59"/>
  <c r="R52" i="59"/>
  <c r="Q52" i="59"/>
  <c r="R51" i="59"/>
  <c r="Q51" i="59"/>
  <c r="R50" i="59"/>
  <c r="Q50" i="59"/>
  <c r="R49" i="59"/>
  <c r="Q49" i="59"/>
  <c r="R48" i="59"/>
  <c r="Q48" i="59"/>
  <c r="R47" i="59"/>
  <c r="Q47" i="59"/>
  <c r="R46" i="59"/>
  <c r="Q46" i="59"/>
  <c r="R45" i="59"/>
  <c r="Q45" i="59"/>
  <c r="R44" i="59"/>
  <c r="Q44" i="59"/>
  <c r="R43" i="59"/>
  <c r="Q43" i="59"/>
  <c r="R42" i="59"/>
  <c r="Q42" i="59"/>
  <c r="R41" i="59"/>
  <c r="Q41" i="59"/>
  <c r="R40" i="59"/>
  <c r="Q40" i="59"/>
  <c r="R39" i="59"/>
  <c r="Q39" i="59"/>
  <c r="R38" i="59"/>
  <c r="Q38" i="59"/>
  <c r="R37" i="59"/>
  <c r="Q37" i="59"/>
  <c r="R36" i="59"/>
  <c r="Q36" i="59"/>
  <c r="R35" i="59"/>
  <c r="Q35" i="59"/>
  <c r="R33" i="59"/>
  <c r="Q33" i="59"/>
  <c r="R32" i="59"/>
  <c r="Q32" i="59"/>
  <c r="R31" i="59"/>
  <c r="Q31" i="59"/>
  <c r="R30" i="59"/>
  <c r="Q30" i="59"/>
  <c r="R29" i="59"/>
  <c r="Q29" i="59"/>
  <c r="R28" i="59"/>
  <c r="Q28" i="59"/>
  <c r="R27" i="59"/>
  <c r="Q27" i="59"/>
  <c r="R25" i="59"/>
  <c r="Q25" i="59"/>
  <c r="R24" i="59"/>
  <c r="Q24" i="59"/>
  <c r="R23" i="59"/>
  <c r="Q23" i="59"/>
  <c r="R22" i="59"/>
  <c r="Q22" i="59"/>
  <c r="R21" i="59"/>
  <c r="Q21" i="59"/>
  <c r="R20" i="59"/>
  <c r="Q20" i="59"/>
  <c r="R19" i="59"/>
  <c r="Q19" i="59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37" i="58"/>
  <c r="L36" i="58"/>
  <c r="L35" i="58"/>
  <c r="L34" i="58"/>
  <c r="L33" i="58"/>
  <c r="L32" i="58"/>
  <c r="L31" i="58"/>
  <c r="L30" i="58"/>
  <c r="L29" i="58"/>
  <c r="L28" i="58"/>
  <c r="L27" i="58"/>
  <c r="L26" i="58"/>
  <c r="L25" i="58"/>
  <c r="L24" i="58"/>
  <c r="L23" i="58"/>
  <c r="L22" i="58"/>
  <c r="L21" i="58"/>
  <c r="L20" i="58"/>
  <c r="L18" i="58"/>
  <c r="L17" i="58"/>
  <c r="L16" i="58"/>
  <c r="L15" i="58"/>
  <c r="L14" i="58"/>
  <c r="L13" i="58"/>
  <c r="L12" i="58"/>
  <c r="L11" i="58" l="1"/>
  <c r="J10" i="58"/>
  <c r="K11" i="58" s="1"/>
  <c r="K35" i="58" l="1"/>
  <c r="K32" i="58"/>
  <c r="K29" i="58"/>
  <c r="K26" i="58"/>
  <c r="K23" i="58"/>
  <c r="K16" i="58"/>
  <c r="K13" i="58"/>
  <c r="K10" i="58"/>
  <c r="K37" i="58"/>
  <c r="K34" i="58"/>
  <c r="K31" i="58"/>
  <c r="K28" i="58"/>
  <c r="K25" i="58"/>
  <c r="K22" i="58"/>
  <c r="K18" i="58"/>
  <c r="K15" i="58"/>
  <c r="K12" i="58"/>
  <c r="C11" i="88"/>
  <c r="K36" i="58"/>
  <c r="K33" i="58"/>
  <c r="K30" i="58"/>
  <c r="K27" i="58"/>
  <c r="K24" i="58"/>
  <c r="K21" i="58"/>
  <c r="K17" i="58"/>
  <c r="K14" i="58"/>
  <c r="L10" i="58"/>
  <c r="K20" i="58"/>
  <c r="C10" i="88" l="1"/>
  <c r="D10" i="88" s="1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7">
    <s v="Migdal Hashkaot Neches Boded"/>
    <s v="{[Time].[Hie Time].[Yom].&amp;[20221231]}"/>
    <s v="{[Medida].[Medida].&amp;[2]}"/>
    <s v="{[Keren].[Keren].[All]}"/>
    <s v="{[Cheshbon KM].[Hie Peilut].[Peilut 7].&amp;[Kod_Peilut_L7_62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3" si="37">
        <n x="1" s="1"/>
        <n x="35"/>
        <n x="36"/>
      </t>
    </mdx>
    <mdx n="0" f="v">
      <t c="3" si="37">
        <n x="1" s="1"/>
        <n x="38"/>
        <n x="36"/>
      </t>
    </mdx>
    <mdx n="0" f="v">
      <t c="3" si="37">
        <n x="1" s="1"/>
        <n x="39"/>
        <n x="36"/>
      </t>
    </mdx>
    <mdx n="0" f="v">
      <t c="3" si="37">
        <n x="1" s="1"/>
        <n x="40"/>
        <n x="36"/>
      </t>
    </mdx>
    <mdx n="0" f="v">
      <t c="3" si="37">
        <n x="1" s="1"/>
        <n x="41"/>
        <n x="36"/>
      </t>
    </mdx>
    <mdx n="0" f="v">
      <t c="3" si="37">
        <n x="1" s="1"/>
        <n x="42"/>
        <n x="36"/>
      </t>
    </mdx>
    <mdx n="0" f="v">
      <t c="3" si="37">
        <n x="1" s="1"/>
        <n x="43"/>
        <n x="36"/>
      </t>
    </mdx>
    <mdx n="0" f="v">
      <t c="3" si="37">
        <n x="1" s="1"/>
        <n x="44"/>
        <n x="36"/>
      </t>
    </mdx>
    <mdx n="0" f="v">
      <t c="3" si="37">
        <n x="1" s="1"/>
        <n x="45"/>
        <n x="36"/>
      </t>
    </mdx>
    <mdx n="0" f="v">
      <t c="3" si="37">
        <n x="1" s="1"/>
        <n x="46"/>
        <n x="36"/>
      </t>
    </mdx>
  </mdxMetadata>
  <valueMetadata count="5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</valueMetadata>
</metadata>
</file>

<file path=xl/sharedStrings.xml><?xml version="1.0" encoding="utf-8"?>
<sst xmlns="http://schemas.openxmlformats.org/spreadsheetml/2006/main" count="7858" uniqueCount="1820">
  <si>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</si>
  <si>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</si>
  <si>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</si>
  <si>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</si>
  <si>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</si>
  <si>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</si>
  <si>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</si>
  <si>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</si>
  <si>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</si>
  <si>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</si>
  <si>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</si>
  <si>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</si>
  <si>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</si>
  <si>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</si>
  <si>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</si>
  <si>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</si>
  <si>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</si>
  <si>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</si>
  <si>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</si>
  <si>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</si>
  <si>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</si>
  <si>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</si>
  <si>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</si>
  <si>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</si>
  <si>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</si>
  <si>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</si>
  <si>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</si>
  <si>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</si>
  <si>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</si>
  <si>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</si>
  <si>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</si>
  <si>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</si>
  <si>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</si>
  <si>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</si>
  <si>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</si>
  <si>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</si>
  <si>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</si>
  <si>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</si>
  <si>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</si>
  <si>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</si>
  <si>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</si>
  <si>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</si>
  <si>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</si>
  <si>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</si>
  <si>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</si>
  <si>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</si>
  <si>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</si>
  <si>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</si>
  <si>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</si>
  <si>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</si>
  <si>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</si>
  <si>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</si>
  <si>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</si>
  <si>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</si>
  <si>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</si>
  <si>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</si>
  <si>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</si>
  <si>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</si>
  <si>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</si>
  <si>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</si>
  <si>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</si>
  <si>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</si>
  <si>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</si>
  <si>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</si>
  <si>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</si>
  <si>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</si>
  <si>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</si>
  <si>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</si>
  <si>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</si>
  <si>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</si>
  <si>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</si>
  <si>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</si>
  <si>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</si>
  <si>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</si>
  <si>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</si>
  <si>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</si>
  <si>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</si>
  <si>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</si>
  <si>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</si>
  <si>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</si>
  <si>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</si>
  <si>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</si>
  <si>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</si>
  <si>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</si>
  <si>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</si>
  <si>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</si>
  <si>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</si>
  <si>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</si>
  <si>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</si>
  <si>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</si>
  <si>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</si>
  <si>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</si>
  <si>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</si>
  <si>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</si>
  <si>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</si>
  <si>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</si>
  <si>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</si>
  <si>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</si>
  <si>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</si>
  <si>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</si>
  <si>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</si>
  <si>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</si>
  <si>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</si>
  <si>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</si>
  <si>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</si>
  <si>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</si>
  <si>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</si>
  <si>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</si>
  <si>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</si>
  <si>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</si>
  <si>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</si>
  <si>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</si>
  <si>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</si>
  <si>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</si>
  <si>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</si>
  <si>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</si>
  <si>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</si>
  <si>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</si>
  <si>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</si>
  <si>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</si>
  <si>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</si>
  <si>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</si>
  <si>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</si>
  <si>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</si>
  <si>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</si>
  <si>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</si>
  <si>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</si>
  <si>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</si>
  <si>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</si>
  <si>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</si>
  <si>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</si>
  <si>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</si>
  <si>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</si>
  <si>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</si>
  <si>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</si>
  <si>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</si>
  <si>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</si>
  <si>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</si>
  <si>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</si>
  <si>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</si>
  <si>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</si>
  <si>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</si>
  <si>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</si>
  <si>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</si>
  <si>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</si>
  <si>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</si>
  <si>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</si>
  <si>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</si>
  <si>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</si>
  <si>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</si>
  <si>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</si>
  <si>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</si>
  <si>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</si>
  <si>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</si>
  <si>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</si>
  <si>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</si>
  <si>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</si>
  <si>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</si>
  <si>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</si>
  <si>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</si>
  <si>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</si>
  <si>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</si>
  <si>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</si>
  <si>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</si>
  <si>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</si>
  <si>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</si>
  <si>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</si>
  <si>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</si>
  <si>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</si>
  <si>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</si>
  <si>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</si>
  <si>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</si>
  <si>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</si>
  <si>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</si>
  <si>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</si>
  <si>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</si>
  <si>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</si>
  <si>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</si>
  <si>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</si>
  <si>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</si>
  <si>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</si>
  <si>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</si>
  <si>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</si>
  <si>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</si>
  <si>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</si>
  <si>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</si>
  <si>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</si>
  <si>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</si>
  <si>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</si>
  <si>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</si>
  <si>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</si>
  <si>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</si>
  <si>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</si>
  <si>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</si>
  <si>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</si>
  <si>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</si>
  <si>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</si>
  <si>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</si>
  <si>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</si>
  <si>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</si>
  <si>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</si>
  <si>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</si>
  <si>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</si>
  <si>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</si>
  <si>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</si>
  <si>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</si>
  <si>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</si>
  <si>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</si>
  <si>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</si>
  <si>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משלימה (מספר אוצר 659)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</si>
  <si>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</si>
  <si>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</si>
  <si>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</si>
  <si>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</si>
  <si>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</si>
  <si>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</si>
  <si>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</si>
  <si>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</si>
  <si>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</si>
  <si>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</si>
  <si>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</si>
  <si>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</si>
  <si>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</si>
  <si>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</si>
  <si>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</si>
  <si>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</si>
  <si>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</si>
  <si>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</si>
  <si>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</si>
  <si>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</si>
  <si>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</si>
  <si>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</si>
  <si>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</si>
  <si>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</si>
  <si>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</si>
  <si>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</si>
  <si>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</si>
  <si>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</si>
  <si>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</si>
  <si>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</si>
  <si>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</si>
  <si>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</si>
  <si>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</si>
  <si>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</si>
  <si>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</si>
  <si>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</si>
  <si>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</si>
  <si>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</si>
  <si>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</si>
  <si>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</si>
  <si>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</si>
  <si>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</si>
  <si>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</si>
  <si>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</si>
  <si>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</si>
  <si>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</si>
  <si>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</si>
  <si>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</si>
  <si>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</si>
  <si>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</si>
  <si>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</si>
  <si>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</si>
  <si>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</si>
  <si>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</si>
  <si>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</si>
  <si>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</si>
  <si>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</si>
  <si>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</si>
  <si>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</si>
  <si>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</si>
  <si>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</si>
  <si>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</si>
  <si>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</si>
  <si>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</si>
  <si>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</si>
  <si>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</si>
  <si>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</si>
  <si>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</si>
  <si>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</si>
  <si>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</si>
  <si>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</si>
  <si>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</si>
  <si>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</si>
  <si>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</si>
  <si>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</si>
  <si>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</si>
  <si>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</si>
  <si>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</si>
  <si>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</si>
  <si>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</si>
  <si>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</si>
  <si>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</si>
  <si>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</si>
  <si>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</si>
  <si>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</si>
  <si>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</si>
  <si>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</si>
  <si>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</si>
  <si>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</si>
  <si>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</si>
  <si>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</si>
  <si>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</si>
  <si>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</si>
  <si>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</si>
  <si>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</si>
  <si>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</si>
  <si>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</si>
  <si>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</si>
  <si>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</si>
  <si>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</si>
  <si>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</si>
  <si>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</si>
  <si>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</si>
  <si>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</si>
  <si>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</si>
  <si>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</si>
  <si>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</si>
  <si>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</si>
  <si>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</si>
  <si>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</si>
  <si>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</si>
  <si>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</si>
  <si>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</si>
  <si>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</si>
  <si>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</si>
  <si>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</si>
  <si>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</si>
  <si>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</si>
  <si>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</si>
  <si>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</si>
  <si>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</si>
  <si>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</si>
  <si>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</si>
  <si>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</si>
  <si>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</si>
  <si>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</si>
  <si>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</si>
  <si>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</si>
  <si>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</si>
  <si>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</si>
  <si>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</si>
  <si>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</si>
  <si>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</si>
  <si>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</si>
  <si>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</si>
  <si>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</si>
  <si>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</si>
  <si>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</si>
  <si>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</si>
  <si>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</si>
  <si>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</si>
  <si>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</si>
  <si>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</si>
  <si>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</si>
  <si>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</si>
  <si>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</si>
  <si>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</si>
  <si>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</si>
  <si>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</si>
  <si>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</si>
  <si>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</si>
  <si>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</si>
  <si>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</si>
  <si>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</si>
  <si>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</si>
  <si>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</si>
  <si>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</si>
  <si>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</si>
  <si>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</si>
  <si>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</si>
  <si>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</si>
  <si>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</si>
  <si>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</si>
  <si>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</si>
  <si>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</si>
  <si>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</si>
  <si>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</si>
  <si>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</si>
  <si>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</si>
  <si>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</si>
  <si>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</si>
  <si>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</si>
  <si>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</si>
  <si>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</si>
  <si>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</si>
  <si>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</si>
  <si>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</si>
  <si>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</si>
  <si>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</si>
  <si>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</si>
  <si>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</si>
  <si>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</si>
  <si>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</si>
  <si>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</si>
  <si>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</si>
  <si>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</si>
  <si>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</si>
  <si>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</si>
  <si>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</si>
  <si>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</si>
  <si>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</si>
  <si>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</si>
  <si>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</si>
  <si>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</si>
  <si>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</si>
  <si>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</si>
  <si>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</si>
  <si>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</si>
  <si>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</si>
  <si>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</si>
  <si>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</si>
  <si>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</si>
  <si>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</si>
  <si>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</si>
  <si>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</si>
  <si>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</si>
  <si>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</si>
  <si>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</si>
  <si>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</si>
  <si>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</si>
  <si>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</si>
  <si>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</si>
  <si>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</si>
  <si>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</si>
  <si>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</si>
  <si>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</si>
  <si>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</si>
  <si>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</si>
  <si>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</si>
  <si>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</si>
  <si>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</si>
  <si>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</si>
  <si>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</si>
  <si>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</si>
  <si>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</si>
  <si>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</si>
  <si>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</si>
  <si>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</si>
  <si>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</si>
  <si>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</si>
  <si>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</si>
  <si>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</si>
  <si>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</si>
  <si>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</si>
  <si>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</si>
  <si>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</si>
  <si>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</si>
  <si>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</si>
  <si>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</si>
  <si>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</si>
  <si>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</si>
  <si>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</si>
  <si>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</si>
  <si>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</si>
  <si>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</si>
  <si>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</si>
  <si>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</si>
  <si>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</si>
  <si>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</si>
  <si>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</si>
  <si>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</si>
  <si>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</si>
  <si>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</si>
  <si>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</si>
  <si>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</si>
  <si>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</si>
  <si>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</si>
  <si>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</si>
  <si>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</si>
  <si>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</si>
  <si>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</si>
  <si>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</si>
  <si>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</si>
  <si>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</si>
  <si>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</si>
  <si>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</si>
  <si>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</si>
  <si>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</si>
  <si>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</si>
  <si>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</si>
  <si>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</si>
  <si>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</si>
  <si>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</si>
  <si>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</si>
  <si>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</si>
  <si>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</si>
  <si>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</si>
  <si>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</si>
  <si>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</si>
  <si>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</si>
  <si>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</si>
  <si>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</si>
  <si>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</si>
  <si>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</si>
  <si>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</si>
  <si>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</si>
  <si>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</si>
  <si>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</si>
  <si>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</si>
  <si>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</si>
  <si>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</si>
  <si>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</si>
  <si>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</si>
  <si>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</si>
  <si>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</si>
  <si>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</si>
  <si>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</si>
  <si>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</si>
  <si>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</si>
  <si>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</si>
  <si>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</si>
  <si>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</si>
  <si>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</si>
  <si>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</si>
  <si>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</si>
  <si>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</si>
  <si>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</si>
  <si>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</si>
  <si>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</si>
  <si>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</si>
  <si>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</si>
  <si>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</si>
  <si>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</si>
  <si>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</si>
  <si>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</si>
  <si>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</si>
  <si>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</si>
  <si>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</si>
  <si>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</si>
  <si>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</si>
  <si>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</si>
  <si>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</si>
  <si>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</si>
  <si>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</si>
  <si>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</si>
  <si>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</si>
  <si>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</si>
  <si>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</si>
  <si>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</si>
  <si>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</si>
  <si>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</si>
  <si>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</si>
  <si>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</si>
  <si>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</si>
  <si>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</si>
  <si>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</si>
  <si>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</si>
  <si>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</si>
  <si>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</si>
  <si>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</si>
  <si>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</si>
  <si>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</si>
  <si>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</si>
  <si>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</si>
  <si>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</si>
  <si>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</si>
  <si>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</si>
  <si>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</si>
  <si>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</si>
  <si>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</si>
  <si>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</si>
  <si>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</si>
  <si>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</si>
  <si>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</si>
  <si>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</si>
  <si>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</si>
  <si>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</si>
  <si>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</si>
  <si>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</si>
  <si>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</si>
  <si>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</si>
  <si>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</si>
  <si>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</si>
  <si>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</si>
  <si>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</si>
  <si>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</si>
  <si>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</si>
  <si>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</si>
  <si>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</si>
  <si>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</si>
  <si>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</si>
  <si>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</si>
  <si>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</si>
  <si>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</si>
  <si>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</si>
  <si>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</si>
  <si>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</si>
  <si>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</si>
  <si>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</si>
  <si>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</si>
  <si>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</si>
  <si>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</si>
  <si>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</si>
  <si>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</si>
  <si>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</si>
  <si>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</si>
  <si>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</si>
  <si>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</si>
  <si>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</si>
  <si>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</si>
  <si>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</si>
  <si>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</si>
  <si>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</si>
  <si>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</si>
  <si>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</si>
  <si>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</si>
  <si>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</si>
  <si>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</si>
  <si>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</si>
  <si>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</si>
  <si>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</si>
  <si>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</si>
  <si>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</si>
  <si>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</si>
  <si>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</si>
  <si>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</si>
  <si>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</si>
  <si>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</si>
  <si>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</si>
  <si>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</si>
  <si>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</si>
  <si>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</si>
  <si>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</si>
  <si>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</si>
  <si>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</si>
  <si>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</si>
  <si>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</si>
  <si>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</si>
  <si>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</si>
  <si>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</si>
  <si>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</si>
  <si>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</si>
  <si>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</si>
  <si>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</si>
  <si>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</si>
  <si>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</si>
  <si>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</si>
  <si>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</si>
  <si>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</si>
  <si>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</si>
  <si>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</si>
  <si>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</si>
  <si>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</si>
  <si>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</si>
  <si>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</si>
  <si>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</si>
  <si>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</si>
  <si>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</si>
  <si>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</si>
  <si>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</si>
  <si>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</si>
  <si>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</si>
  <si>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</si>
  <si>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</si>
  <si>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</si>
  <si>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</si>
  <si>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</si>
  <si>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</si>
  <si>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</si>
  <si>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</si>
  <si>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</si>
  <si>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</si>
  <si>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</si>
  <si>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</si>
  <si>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</si>
  <si>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</si>
  <si>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</si>
  <si>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</si>
  <si>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</si>
  <si>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</si>
  <si>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</si>
  <si>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</si>
  <si>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</si>
  <si>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</si>
  <si>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</si>
  <si>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</si>
  <si>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</si>
  <si>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</si>
  <si>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</si>
  <si>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</si>
  <si>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</si>
  <si>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</si>
  <si>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</si>
  <si>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</si>
  <si>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</si>
  <si>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</si>
  <si>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</si>
  <si>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</si>
  <si>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</si>
  <si>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</si>
  <si>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</si>
  <si>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</si>
  <si>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</si>
  <si>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</si>
  <si>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</si>
  <si>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</si>
  <si>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</si>
  <si>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</si>
  <si>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</si>
  <si>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</si>
  <si>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</si>
  <si>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</si>
  <si>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</si>
  <si>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</si>
  <si>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</si>
  <si>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</si>
  <si>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</si>
  <si>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</si>
  <si>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</si>
  <si>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</si>
  <si>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</si>
  <si>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</si>
  <si>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</si>
  <si>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</si>
  <si>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</si>
  <si>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</si>
  <si>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</si>
  <si>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</si>
  <si>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</si>
  <si>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</si>
  <si>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</si>
  <si>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</si>
  <si>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</si>
  <si>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</si>
  <si>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</si>
  <si>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</si>
  <si>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</si>
  <si>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</si>
  <si>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</si>
  <si>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</si>
  <si>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</si>
  <si>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</si>
  <si>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</si>
  <si>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</si>
  <si>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</si>
  <si>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</si>
  <si>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</si>
  <si>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</si>
  <si>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</si>
  <si>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</si>
  <si>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</si>
  <si>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</si>
  <si>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</si>
  <si>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</si>
  <si>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</si>
  <si>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</si>
  <si>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</si>
  <si>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</si>
  <si>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</si>
  <si>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</si>
  <si>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</si>
  <si>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</si>
  <si>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</si>
  <si>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</si>
  <si>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</si>
  <si>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</si>
  <si>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</si>
  <si>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</si>
  <si>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</si>
  <si>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</si>
  <si>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</si>
  <si>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</si>
  <si>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</si>
  <si>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</si>
  <si>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</si>
  <si>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</si>
  <si>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</si>
  <si>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</si>
  <si>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</si>
  <si>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</si>
  <si>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</si>
  <si>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</si>
  <si>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</si>
  <si>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</si>
  <si>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</si>
  <si>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</si>
  <si>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</si>
  <si>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</si>
  <si>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</si>
  <si>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</si>
  <si>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</si>
  <si>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</si>
  <si>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</si>
  <si>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</si>
  <si>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</si>
  <si>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</si>
  <si>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</si>
  <si>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</si>
  <si>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</si>
  <si>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</si>
  <si>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</si>
  <si>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</si>
  <si>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</si>
  <si>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</si>
  <si>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</si>
  <si>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</si>
  <si>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</si>
  <si>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</si>
  <si>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</si>
  <si>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</si>
  <si>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</si>
  <si>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</si>
  <si>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</si>
  <si>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</si>
  <si>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</si>
  <si>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</si>
  <si>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</si>
  <si>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</si>
  <si>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</si>
  <si>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</si>
  <si>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</si>
  <si>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</si>
  <si>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</si>
  <si>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</si>
  <si>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</si>
  <si>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</si>
  <si>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</si>
  <si>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</si>
  <si>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</si>
  <si>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</si>
  <si>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</si>
  <si>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</si>
  <si>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</si>
  <si>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</si>
  <si>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</si>
  <si>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</si>
  <si>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</si>
  <si>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</si>
  <si>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</si>
  <si>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</si>
  <si>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</si>
  <si>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</si>
  <si>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</si>
  <si>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</si>
  <si>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</si>
  <si>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</si>
  <si>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</si>
  <si>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</si>
  <si>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</si>
  <si>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</si>
  <si>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</si>
  <si>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</si>
  <si>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</si>
  <si>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</si>
  <si>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</si>
  <si>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</si>
  <si>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</si>
  <si>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</si>
  <si>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</si>
  <si>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</si>
  <si>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</si>
  <si>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</si>
  <si>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</si>
  <si>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</si>
  <si>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</si>
  <si>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</si>
  <si>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</si>
  <si>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</si>
  <si>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</si>
  <si>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</si>
  <si>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</si>
  <si>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</si>
  <si>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</si>
  <si>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</si>
  <si>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</si>
  <si>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</si>
  <si>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</si>
  <si>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</si>
  <si>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</si>
  <si>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</si>
  <si>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</si>
  <si>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</si>
  <si>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</si>
  <si>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</si>
  <si>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</si>
  <si>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</si>
  <si>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</si>
  <si>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</si>
  <si>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</si>
  <si>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</si>
  <si>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</si>
  <si>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</si>
  <si>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</si>
  <si>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</si>
  <si>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</si>
  <si>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</si>
  <si>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</si>
  <si>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</si>
  <si>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</si>
  <si>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</si>
  <si>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</si>
  <si>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</si>
  <si>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</si>
  <si>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</si>
  <si>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</si>
  <si>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</si>
  <si>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</si>
  <si>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</si>
  <si>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</si>
  <si>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</si>
  <si>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</si>
  <si>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</si>
  <si>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</si>
  <si>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</si>
  <si>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</si>
  <si>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</si>
  <si>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</si>
  <si>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</si>
  <si>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</si>
  <si>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</si>
  <si>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</si>
  <si>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</si>
  <si>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NICEIT 0 09/25</t>
  </si>
  <si>
    <t>US653656AB42</t>
  </si>
  <si>
    <t>520036872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</si>
  <si>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</si>
  <si>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</si>
  <si>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</si>
  <si>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</si>
  <si>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</si>
  <si>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</si>
  <si>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</si>
  <si>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</si>
  <si>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</si>
  <si>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</si>
  <si>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</si>
  <si>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</si>
  <si>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</si>
  <si>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</si>
  <si>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</si>
  <si>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</si>
  <si>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</si>
  <si>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</si>
  <si>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</si>
  <si>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</si>
  <si>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</si>
  <si>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</si>
  <si>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</si>
  <si>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</si>
  <si>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</si>
  <si>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</si>
  <si>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</si>
  <si>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</si>
  <si>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</si>
  <si>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</si>
  <si>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</si>
  <si>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</si>
  <si>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</si>
  <si>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</si>
  <si>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</si>
  <si>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</si>
  <si>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</si>
  <si>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</si>
  <si>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</si>
  <si>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</si>
  <si>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</si>
  <si>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</si>
  <si>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</si>
  <si>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</si>
  <si>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</si>
  <si>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</si>
  <si>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</si>
  <si>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</si>
  <si>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</si>
  <si>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</si>
  <si>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</si>
  <si>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</si>
  <si>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</si>
  <si>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</si>
  <si>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</si>
  <si>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</si>
  <si>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Software &amp; Services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</si>
  <si>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</si>
  <si>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</si>
  <si>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</si>
  <si>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</si>
  <si>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</si>
  <si>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</si>
  <si>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</si>
  <si>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</si>
  <si>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</si>
  <si>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</si>
  <si>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</si>
  <si>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</si>
  <si>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</si>
  <si>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</si>
  <si>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</si>
  <si>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</si>
  <si>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</si>
  <si>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</si>
  <si>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</si>
  <si>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</si>
  <si>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</si>
  <si>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</si>
  <si>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</si>
  <si>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</si>
  <si>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</si>
  <si>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</si>
  <si>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</si>
  <si>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Semiconductors &amp; Semiconductor Equipment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</si>
  <si>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</si>
  <si>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</si>
  <si>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</si>
  <si>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</si>
  <si>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</si>
  <si>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</si>
  <si>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</si>
  <si>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</si>
  <si>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</si>
  <si>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</si>
  <si>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</si>
  <si>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</si>
  <si>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</si>
  <si>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</si>
  <si>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</si>
  <si>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</si>
  <si>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</si>
  <si>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</si>
  <si>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</si>
  <si>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</si>
  <si>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</si>
  <si>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</si>
  <si>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</si>
  <si>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</si>
  <si>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</si>
  <si>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</si>
  <si>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</si>
  <si>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</si>
  <si>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</si>
  <si>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</si>
  <si>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</si>
  <si>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</si>
  <si>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</si>
  <si>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</si>
  <si>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</si>
  <si>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</si>
  <si>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</si>
  <si>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</si>
  <si>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</si>
  <si>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</si>
  <si>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</si>
  <si>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</si>
  <si>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</si>
  <si>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</si>
  <si>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</si>
  <si>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</si>
  <si>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</si>
  <si>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</si>
  <si>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</si>
  <si>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</si>
  <si>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</si>
  <si>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</si>
  <si>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</si>
  <si>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</si>
  <si>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</si>
  <si>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</si>
  <si>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</si>
  <si>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</si>
  <si>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</si>
  <si>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</si>
  <si>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</si>
  <si>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</si>
  <si>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</si>
  <si>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</si>
  <si>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</si>
  <si>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</si>
  <si>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</si>
  <si>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</si>
  <si>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</si>
  <si>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</si>
  <si>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</si>
  <si>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</si>
  <si>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</si>
  <si>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</si>
  <si>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</si>
  <si>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</si>
  <si>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</si>
  <si>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</si>
  <si>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</si>
  <si>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</si>
  <si>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</si>
  <si>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</si>
  <si>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</si>
  <si>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</si>
  <si>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</si>
  <si>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</si>
  <si>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</si>
  <si>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</si>
  <si>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</si>
  <si>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</si>
  <si>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</si>
  <si>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</si>
  <si>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</si>
  <si>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</si>
  <si>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</si>
  <si>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</si>
  <si>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</si>
  <si>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</si>
  <si>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</si>
  <si>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</si>
  <si>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</si>
  <si>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</si>
  <si>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</si>
  <si>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</si>
  <si>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</si>
  <si>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</si>
  <si>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</si>
  <si>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</si>
  <si>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</si>
  <si>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</si>
  <si>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</si>
  <si>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</si>
  <si>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</si>
  <si>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</si>
  <si>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</si>
  <si>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</si>
  <si>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</si>
  <si>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</si>
  <si>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</si>
  <si>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</si>
  <si>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</si>
  <si>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</si>
  <si>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</si>
  <si>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</si>
  <si>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</si>
  <si>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</si>
  <si>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</si>
  <si>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</si>
  <si>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</si>
  <si>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</si>
  <si>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</si>
  <si>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</si>
  <si>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</si>
  <si>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</si>
  <si>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</si>
  <si>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</si>
  <si>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</si>
  <si>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</si>
  <si>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</si>
  <si>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</si>
  <si>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</si>
  <si>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</si>
  <si>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</si>
  <si>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</si>
  <si>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</si>
  <si>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</si>
  <si>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</si>
  <si>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</si>
  <si>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</si>
  <si>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</si>
  <si>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</si>
  <si>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</si>
  <si>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</si>
  <si>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</si>
  <si>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</si>
  <si>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</si>
  <si>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</si>
  <si>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</si>
  <si>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</si>
  <si>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</si>
  <si>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</si>
  <si>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</si>
  <si>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</si>
  <si>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</si>
  <si>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</si>
  <si>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</si>
  <si>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</si>
  <si>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</si>
  <si>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</si>
  <si>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</si>
  <si>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</si>
  <si>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</si>
  <si>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הראל סל תלבונד 60</t>
  </si>
  <si>
    <t>1150473</t>
  </si>
  <si>
    <t>511776783</t>
  </si>
  <si>
    <t>אג"ח</t>
  </si>
  <si>
    <t>פסגות ETF תל בונד 60</t>
  </si>
  <si>
    <t>1148006</t>
  </si>
  <si>
    <t>513765339</t>
  </si>
  <si>
    <t>פסגות ETF תלבונד שקלי</t>
  </si>
  <si>
    <t>1148261</t>
  </si>
  <si>
    <t>קסם ETF תלבונד 60</t>
  </si>
  <si>
    <t>1146232</t>
  </si>
  <si>
    <t>510938608</t>
  </si>
  <si>
    <t>תכלית סל צמודות בנקים</t>
  </si>
  <si>
    <t>1144823</t>
  </si>
  <si>
    <t>513534974</t>
  </si>
  <si>
    <t>תכלית סל תל בונד תשואות</t>
  </si>
  <si>
    <t>1145259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</si>
  <si>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</si>
  <si>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</si>
  <si>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</si>
  <si>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</si>
  <si>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</si>
  <si>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</si>
  <si>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</si>
  <si>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</si>
  <si>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</si>
  <si>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</si>
  <si>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</si>
  <si>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</si>
  <si>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</si>
  <si>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</si>
  <si>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</si>
  <si>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</si>
  <si>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</si>
  <si>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</si>
  <si>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</si>
  <si>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</si>
  <si>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</si>
  <si>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</si>
  <si>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</si>
  <si>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</si>
  <si>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</si>
  <si>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</si>
  <si>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</si>
  <si>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</si>
  <si>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</si>
  <si>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</si>
  <si>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</si>
  <si>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</si>
  <si>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</si>
  <si>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</si>
  <si>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</si>
  <si>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</si>
  <si>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</si>
  <si>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</si>
  <si>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</si>
  <si>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</si>
  <si>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</si>
  <si>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</si>
  <si>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</si>
  <si>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</si>
  <si>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</si>
  <si>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</si>
  <si>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</si>
  <si>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</si>
  <si>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</si>
  <si>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</si>
  <si>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</si>
  <si>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</si>
  <si>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</si>
  <si>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</si>
  <si>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</si>
  <si>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</si>
  <si>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</si>
  <si>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</si>
  <si>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</si>
  <si>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</si>
  <si>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</si>
  <si>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</si>
  <si>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</si>
  <si>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</si>
  <si>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</si>
  <si>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</si>
  <si>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</si>
  <si>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</si>
  <si>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</si>
  <si>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₪ / מט"ח</t>
  </si>
  <si>
    <t>+ILS/-USD 3.173 05-01-23 (10) -403</t>
  </si>
  <si>
    <t>10000338</t>
  </si>
  <si>
    <t>+ILS/-USD 3.18 09-01-23 (10) -422</t>
  </si>
  <si>
    <t>10000064</t>
  </si>
  <si>
    <t>+ILS/-USD 3.1906 10-01-23 (10) -394</t>
  </si>
  <si>
    <t>10000065</t>
  </si>
  <si>
    <t>+ILS/-USD 3.2545 17-01-23 (20) -515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</si>
  <si>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</si>
  <si>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</si>
  <si>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</si>
  <si>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</si>
  <si>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</si>
  <si>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</si>
  <si>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</si>
  <si>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+ILS/-USD 3.285 02-02-23 (12) -509</t>
  </si>
  <si>
    <t>10000605</t>
  </si>
  <si>
    <t>+ILS/-USD 3.2875 08-02-23 (10) -460</t>
  </si>
  <si>
    <t>10000611</t>
  </si>
  <si>
    <t>10000098</t>
  </si>
  <si>
    <t>+ILS/-USD 3.291 06-02-23 (10) -500</t>
  </si>
  <si>
    <t>10000607</t>
  </si>
  <si>
    <t>+ILS/-USD 3.2955 05-01-23 (10) -455</t>
  </si>
  <si>
    <t>10000345</t>
  </si>
  <si>
    <t>+ILS/-USD 3.3 12-06-23 (10) -570</t>
  </si>
  <si>
    <t>10000720</t>
  </si>
  <si>
    <t>+ILS/-USD 3.304 13-03-23 (20) -355</t>
  </si>
  <si>
    <t>10000694</t>
  </si>
  <si>
    <t>+ILS/-USD 3.3104 12-01-23 (10) -536</t>
  </si>
  <si>
    <t>10000078</t>
  </si>
  <si>
    <t>+ILS/-USD 3.326 12-06-23 (10) -578</t>
  </si>
  <si>
    <t>10000716</t>
  </si>
  <si>
    <t>+ILS/-USD 3.327 12-06-23 (12) -579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</si>
  <si>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</si>
  <si>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</si>
  <si>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</si>
  <si>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</si>
  <si>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</si>
  <si>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</si>
  <si>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</si>
  <si>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</si>
  <si>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</si>
  <si>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</si>
  <si>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</si>
  <si>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</si>
  <si>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</si>
  <si>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3.3601 06-06-23 (11) -559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</si>
  <si>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</si>
  <si>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</si>
  <si>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</si>
  <si>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</si>
  <si>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</si>
  <si>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</si>
  <si>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</si>
  <si>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</si>
  <si>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</si>
  <si>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</si>
  <si>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</si>
  <si>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3.383 09-02-23 (20) -580</t>
  </si>
  <si>
    <t>10000090</t>
  </si>
  <si>
    <t>+ILS/-USD 3.3892 09-02-23 (93) -515</t>
  </si>
  <si>
    <t>10000615</t>
  </si>
  <si>
    <t>+ILS/-USD 3.39 27-02-23 (11) -435</t>
  </si>
  <si>
    <t>10000710</t>
  </si>
  <si>
    <t>+ILS/-USD 3.391 09-02-23 (10) -516</t>
  </si>
  <si>
    <t>10000613</t>
  </si>
  <si>
    <t>10000100</t>
  </si>
  <si>
    <t>+ILS/-USD 3.394 02-03-23 (10) -184</t>
  </si>
  <si>
    <t>10000169</t>
  </si>
  <si>
    <t>10000781</t>
  </si>
  <si>
    <t>+ILS/-USD 3.394 02-03-23 (20) -184</t>
  </si>
  <si>
    <t>10000783</t>
  </si>
  <si>
    <t>+ILS/-USD 3.396 02-02-23 (10) -340</t>
  </si>
  <si>
    <t>10000722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</si>
  <si>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</si>
  <si>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</si>
  <si>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</si>
  <si>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</si>
  <si>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</si>
  <si>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</si>
  <si>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+ILS/-USD 3.404 16-02-23 (20) -515</t>
  </si>
  <si>
    <t>10000673</t>
  </si>
  <si>
    <t>+ILS/-USD 3.4041 16-03-23 (11) -459</t>
  </si>
  <si>
    <t>10000726</t>
  </si>
  <si>
    <t>+ILS/-USD 3.405 16-02-23 (11) -515</t>
  </si>
  <si>
    <t>10000671</t>
  </si>
  <si>
    <t>+ILS/-USD 3.4138 04-04-23 (10) -482</t>
  </si>
  <si>
    <t>10000136</t>
  </si>
  <si>
    <t>+ILS/-USD 3.415 01-03-23 (12) -210</t>
  </si>
  <si>
    <t>10000777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</si>
  <si>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</si>
  <si>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</si>
  <si>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</si>
  <si>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</si>
  <si>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</si>
  <si>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</si>
  <si>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</si>
  <si>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</si>
  <si>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</si>
  <si>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3.424 11-01-23 (20) -448</t>
  </si>
  <si>
    <t>10000662</t>
  </si>
  <si>
    <t>+ILS/-USD 3.4255 11-01-23 (11) -445</t>
  </si>
  <si>
    <t>10000660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</si>
  <si>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</si>
  <si>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</si>
  <si>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</si>
  <si>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</si>
  <si>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</si>
  <si>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</si>
  <si>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</si>
  <si>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</si>
  <si>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</si>
  <si>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</si>
  <si>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</si>
  <si>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</si>
  <si>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</si>
  <si>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</si>
  <si>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</si>
  <si>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</si>
  <si>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3.491 28-03-23 (10) -470</t>
  </si>
  <si>
    <t>10000145</t>
  </si>
  <si>
    <t>10000742</t>
  </si>
  <si>
    <t>+ILS/-USD 3.4976 23-03-23 (20) -504</t>
  </si>
  <si>
    <t>10000738</t>
  </si>
  <si>
    <t>+ILS/-USD 3.4987 23-03-23 (10) -513</t>
  </si>
  <si>
    <t>10000142</t>
  </si>
  <si>
    <t>+ILS/-USD 3.5027 13-03-23 (12) -473</t>
  </si>
  <si>
    <t>10000736</t>
  </si>
  <si>
    <t>+ILS/-USD 3.5225 29-03-23 (10) -475</t>
  </si>
  <si>
    <t>10000755</t>
  </si>
  <si>
    <t>+USD/-ILS 3.279 06-02-23 (10) -423</t>
  </si>
  <si>
    <t>10000129</t>
  </si>
  <si>
    <t>+USD/-ILS 3.3518 05-01-23 (10) -447</t>
  </si>
  <si>
    <t>10000343</t>
  </si>
  <si>
    <t>+USD/-ILS 3.399 05-01-23 (10) -270</t>
  </si>
  <si>
    <t>10000365</t>
  </si>
  <si>
    <t>+USD/-ILS 3.4058 05-01-23 (10) -457</t>
  </si>
  <si>
    <t>10000352</t>
  </si>
  <si>
    <t>+USD/-ILS 3.4063 05-01-23 (10) -532</t>
  </si>
  <si>
    <t>10000341</t>
  </si>
  <si>
    <t>+USD/-ILS 3.407 05-01-23 (10) -440</t>
  </si>
  <si>
    <t>10000349</t>
  </si>
  <si>
    <t>+USD/-ILS 3.4076 05-01-23 (10) -474</t>
  </si>
  <si>
    <t>10000350</t>
  </si>
  <si>
    <t>+USD/-ILS 3.4078 05-01-23 (10) -532</t>
  </si>
  <si>
    <t>10000342</t>
  </si>
  <si>
    <t>+USD/-ILS 3.4148 05-01-23 (10) -62</t>
  </si>
  <si>
    <t>10000370</t>
  </si>
  <si>
    <t>+USD/-ILS 3.4158 05-01-23 (10) -457</t>
  </si>
  <si>
    <t>10000351</t>
  </si>
  <si>
    <t>+USD/-ILS 3.512 12-01-23 (10) -15</t>
  </si>
  <si>
    <t>10000176</t>
  </si>
  <si>
    <t>+USD/-ILS 3.5155 05-01-23 (10) -240</t>
  </si>
  <si>
    <t>10000366</t>
  </si>
  <si>
    <t>+USD/-ILS 3.5276 05-01-23 (10) -194</t>
  </si>
  <si>
    <t>10000368</t>
  </si>
  <si>
    <t>+EUR/-USD 1.0009 06-03-23 (10) +99</t>
  </si>
  <si>
    <t>10000753</t>
  </si>
  <si>
    <t>+EUR/-USD 1.0377 06-03-23 (10) +167</t>
  </si>
  <si>
    <t>10000686</t>
  </si>
  <si>
    <t>+EUR/-USD 1.0768 20-03-23 (10) +218</t>
  </si>
  <si>
    <t>10000355</t>
  </si>
  <si>
    <t>+EUR/-USD 1.0788 20-03-23 (10) +217</t>
  </si>
  <si>
    <t>10000359</t>
  </si>
  <si>
    <t>+GBP/-USD 1.22226 13-02-23 (10) +25.6</t>
  </si>
  <si>
    <t>10000371</t>
  </si>
  <si>
    <t>+GBP/-USD 1.2289 13-02-23 (10) +63</t>
  </si>
  <si>
    <t>10000634</t>
  </si>
  <si>
    <t>+GBP/-USD 1.23255 13-02-23 (10) +62.5</t>
  </si>
  <si>
    <t>10000356</t>
  </si>
  <si>
    <t>+USD/-AUD 0.68749 15-02-23 (10) +5.9</t>
  </si>
  <si>
    <t>10000362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</si>
  <si>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</si>
  <si>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</si>
  <si>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</si>
  <si>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</si>
  <si>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</si>
  <si>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</si>
  <si>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1.01255 20-03-23 (10) +140.5</t>
  </si>
  <si>
    <t>10000364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</si>
  <si>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</si>
  <si>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</si>
  <si>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</si>
  <si>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</si>
  <si>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</si>
  <si>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</si>
  <si>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1.04271 20-03-23 (10) +191.1</t>
  </si>
  <si>
    <t>10000360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</si>
  <si>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</si>
  <si>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</si>
  <si>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</si>
  <si>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</si>
  <si>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</si>
  <si>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</si>
  <si>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1.0658 06-03-23 (10) +199.5</t>
  </si>
  <si>
    <t>10000619</t>
  </si>
  <si>
    <t>+USD/-EUR 1.0669 17-04-23 (10) +99</t>
  </si>
  <si>
    <t>10000792</t>
  </si>
  <si>
    <t>+USD/-EUR 1.06964 05-06-23 (10) +131.4</t>
  </si>
  <si>
    <t>10000794</t>
  </si>
  <si>
    <t>+USD/-EUR 1.07355 27-03-23 (20) +220.5</t>
  </si>
  <si>
    <t>10000627</t>
  </si>
  <si>
    <t>+USD/-EUR 1.07555 27-03-23 (10) +219.5</t>
  </si>
  <si>
    <t>10000629</t>
  </si>
  <si>
    <t>+USD/-EUR 1.07598 20-03-23 (10) +212.8</t>
  </si>
  <si>
    <t>10000354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</si>
  <si>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</si>
  <si>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</si>
  <si>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</si>
  <si>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</si>
  <si>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</si>
  <si>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</si>
  <si>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</si>
  <si>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</si>
  <si>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</si>
  <si>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</si>
  <si>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</si>
  <si>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</si>
  <si>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</si>
  <si>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10000603</t>
  </si>
  <si>
    <t>+USD/-GBP 1.2612 13-02-23 (10) +40</t>
  </si>
  <si>
    <t>10000348</t>
  </si>
  <si>
    <t>+USD/-GBP 1.26335 13-02-23 (10) +40.5</t>
  </si>
  <si>
    <t>10000347</t>
  </si>
  <si>
    <t>SW0432__TELBOR3M/3.595</t>
  </si>
  <si>
    <t>10000016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</si>
  <si>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</si>
  <si>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</si>
  <si>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</si>
  <si>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</si>
  <si>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</si>
  <si>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</si>
  <si>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</si>
  <si>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</si>
  <si>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</si>
  <si>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</si>
  <si>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</si>
  <si>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</si>
  <si>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</si>
  <si>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</si>
  <si>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</si>
  <si>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</si>
  <si>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</si>
  <si>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</si>
  <si>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</si>
  <si>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30211000</t>
  </si>
  <si>
    <t>30311000</t>
  </si>
  <si>
    <t>30212000</t>
  </si>
  <si>
    <t>30312000</t>
  </si>
  <si>
    <t>32012000</t>
  </si>
  <si>
    <t>34010000</t>
  </si>
  <si>
    <t>31010000</t>
  </si>
  <si>
    <t>34510000</t>
  </si>
  <si>
    <t>34610000</t>
  </si>
  <si>
    <t>34710000</t>
  </si>
  <si>
    <t>30910000</t>
  </si>
  <si>
    <t>30810000</t>
  </si>
  <si>
    <t>33810000</t>
  </si>
  <si>
    <t>32020000</t>
  </si>
  <si>
    <t>33820000</t>
  </si>
  <si>
    <t>34020000</t>
  </si>
  <si>
    <t>30326000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</si>
  <si>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</si>
  <si>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</si>
  <si>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</si>
  <si>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</si>
  <si>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</si>
  <si>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</si>
  <si>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</si>
  <si>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</si>
  <si>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</si>
  <si>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</si>
  <si>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</si>
  <si>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</si>
  <si>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</si>
  <si>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</si>
  <si>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</si>
  <si>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</si>
  <si>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</si>
  <si>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</si>
  <si>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</si>
  <si>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</si>
  <si>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</si>
  <si>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</si>
  <si>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</si>
  <si>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</si>
  <si>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</si>
  <si>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</si>
  <si>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</si>
  <si>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</si>
  <si>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</si>
  <si>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</si>
  <si>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</si>
  <si>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</si>
  <si>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</si>
  <si>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</si>
  <si>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</si>
  <si>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</si>
  <si>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</si>
  <si>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</si>
  <si>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</si>
  <si>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</si>
  <si>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</si>
  <si>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</si>
  <si>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</si>
  <si>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</si>
  <si>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</si>
  <si>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</si>
  <si>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</si>
  <si>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</si>
  <si>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</si>
  <si>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</si>
  <si>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</si>
  <si>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</si>
  <si>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</si>
  <si>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</si>
  <si>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</si>
  <si>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</si>
  <si>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</si>
  <si>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</si>
  <si>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</si>
  <si>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</si>
  <si>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</si>
  <si>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</si>
  <si>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</si>
  <si>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</si>
  <si>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</si>
  <si>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</si>
  <si>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</si>
  <si>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</si>
  <si>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</si>
  <si>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</si>
  <si>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</si>
  <si>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</si>
  <si>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</si>
  <si>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</si>
  <si>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</si>
  <si>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</si>
  <si>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</si>
  <si>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</si>
  <si>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</si>
  <si>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</si>
  <si>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</si>
  <si>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</si>
  <si>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</si>
  <si>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</si>
  <si>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</si>
  <si>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</si>
  <si>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</si>
  <si>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</si>
  <si>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</si>
  <si>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</si>
  <si>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</si>
  <si>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</si>
  <si>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</si>
  <si>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</si>
  <si>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</si>
  <si>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</si>
  <si>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</si>
  <si>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</si>
  <si>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</si>
  <si>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</si>
  <si>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</si>
  <si>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</si>
  <si>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</si>
  <si>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</si>
  <si>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</si>
  <si>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</si>
  <si>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</si>
  <si>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</si>
  <si>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</si>
  <si>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</si>
  <si>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</si>
  <si>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</si>
  <si>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</si>
  <si>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</si>
  <si>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</si>
  <si>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</si>
  <si>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</si>
  <si>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</si>
  <si>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</si>
  <si>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</si>
  <si>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</si>
  <si>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</si>
  <si>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</si>
  <si>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</si>
  <si>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</si>
  <si>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</si>
  <si>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</si>
  <si>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</si>
  <si>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</si>
  <si>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</si>
  <si>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</si>
  <si>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</si>
  <si>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</si>
  <si>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</si>
  <si>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</si>
  <si>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</si>
  <si>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</si>
  <si>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</si>
  <si>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</si>
  <si>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</si>
  <si>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</si>
  <si>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</si>
  <si>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</si>
  <si>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</si>
  <si>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</si>
  <si>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</si>
  <si>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</si>
  <si>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</si>
  <si>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</si>
  <si>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</si>
  <si>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</si>
  <si>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</si>
  <si>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</si>
  <si>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</si>
  <si>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</si>
  <si>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</si>
  <si>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</si>
  <si>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</si>
  <si>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</si>
  <si>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</si>
  <si>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</si>
  <si>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</si>
  <si>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</si>
  <si>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</si>
  <si>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</si>
  <si>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</si>
  <si>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</si>
  <si>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</si>
  <si>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</si>
  <si>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</si>
  <si>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</si>
  <si>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</si>
  <si>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</si>
  <si>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</si>
  <si>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</si>
  <si>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</si>
  <si>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</si>
  <si>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</si>
  <si>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</si>
  <si>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</si>
  <si>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</si>
  <si>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</si>
  <si>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</si>
  <si>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</si>
  <si>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</si>
  <si>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</si>
  <si>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</si>
  <si>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</si>
  <si>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</si>
  <si>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</si>
  <si>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</si>
  <si>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</si>
  <si>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</si>
  <si>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</si>
  <si>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</si>
  <si>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</si>
  <si>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סה"כ בחו"ל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</si>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</sst>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7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4" fontId="27" fillId="0" borderId="0" xfId="16" applyNumberFormat="1" applyFont="1" applyFill="1" applyAlignment="1">
      <alignment horizontal="right"/>
    </xf>
    <xf numFmtId="10" fontId="27" fillId="0" borderId="0" xfId="17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10" fontId="27" fillId="0" borderId="0" xfId="16" applyNumberFormat="1" applyFont="1" applyFill="1" applyAlignment="1">
      <alignment horizontal="right"/>
    </xf>
    <xf numFmtId="0" fontId="27" fillId="0" borderId="25" xfId="0" applyFont="1" applyFill="1" applyBorder="1" applyAlignment="1">
      <alignment horizontal="right" indent="2"/>
    </xf>
    <xf numFmtId="0" fontId="7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164" fontId="31" fillId="0" borderId="0" xfId="13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10" fontId="32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8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_2007-16618" xfId="7"/>
    <cellStyle name="Percent" xfId="14" builtinId="5"/>
    <cellStyle name="Percent 2" xfId="8"/>
    <cellStyle name="Percent 3 2" xfId="17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zoomScale="70" zoomScaleNormal="70" workbookViewId="0">
      <selection activeCell="M19" sqref="M19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134</v>
      </c>
      <c r="C1" s="46" t="s" vm="1">
        <v>207</v>
      </c>
    </row>
    <row r="2" spans="1:4">
      <c r="B2" s="46" t="s">
        <v>133</v>
      </c>
      <c r="C2" s="46" t="s">
        <v>208</v>
      </c>
    </row>
    <row r="3" spans="1:4">
      <c r="B3" s="46" t="s">
        <v>135</v>
      </c>
      <c r="C3" s="46" t="s">
        <v>209</v>
      </c>
    </row>
    <row r="4" spans="1:4">
      <c r="B4" s="46" t="s">
        <v>136</v>
      </c>
      <c r="C4" s="46">
        <v>2148</v>
      </c>
    </row>
    <row r="6" spans="1:4" ht="26.25" customHeight="1">
      <c r="B6" s="135" t="s">
        <v>145</v>
      </c>
      <c r="C6" s="136"/>
      <c r="D6" s="137"/>
    </row>
    <row r="7" spans="1:4" s="9" customFormat="1">
      <c r="B7" s="21"/>
      <c r="C7" s="22" t="s">
        <v>103</v>
      </c>
      <c r="D7" s="23" t="s">
        <v>101</v>
      </c>
    </row>
    <row r="8" spans="1:4" s="9" customFormat="1">
      <c r="B8" s="21"/>
      <c r="C8" s="24" t="s">
        <v>188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144</v>
      </c>
      <c r="C10" s="68">
        <f>C11+C12+C23+C33+C37</f>
        <v>4534.148126946</v>
      </c>
      <c r="D10" s="69">
        <f>C10/$C$42</f>
        <v>1</v>
      </c>
    </row>
    <row r="11" spans="1:4">
      <c r="A11" s="42" t="s">
        <v>114</v>
      </c>
      <c r="B11" s="27" t="s">
        <v>146</v>
      </c>
      <c r="C11" s="68">
        <f>מזומנים!J10</f>
        <v>257.72875630800002</v>
      </c>
      <c r="D11" s="69">
        <f t="shared" ref="D11:D13" si="0">C11/$C$42</f>
        <v>5.6841715156225964E-2</v>
      </c>
    </row>
    <row r="12" spans="1:4">
      <c r="B12" s="27" t="s">
        <v>147</v>
      </c>
      <c r="C12" s="68">
        <f>SUM(C13:C21)</f>
        <v>3754.5250960349999</v>
      </c>
      <c r="D12" s="69">
        <f t="shared" si="0"/>
        <v>0.82805523571720641</v>
      </c>
    </row>
    <row r="13" spans="1:4">
      <c r="A13" s="44" t="s">
        <v>114</v>
      </c>
      <c r="B13" s="28" t="s">
        <v>64</v>
      </c>
      <c r="C13" s="68" vm="2">
        <v>1687.531995911</v>
      </c>
      <c r="D13" s="69">
        <f t="shared" si="0"/>
        <v>0.37218281111774049</v>
      </c>
    </row>
    <row r="14" spans="1:4">
      <c r="A14" s="44" t="s">
        <v>114</v>
      </c>
      <c r="B14" s="28" t="s">
        <v>65</v>
      </c>
      <c r="C14" s="68" t="s" vm="3">
        <v>1486</v>
      </c>
      <c r="D14" s="69" t="s" vm="4">
        <v>1486</v>
      </c>
    </row>
    <row r="15" spans="1:4">
      <c r="A15" s="44" t="s">
        <v>114</v>
      </c>
      <c r="B15" s="28" t="s">
        <v>66</v>
      </c>
      <c r="C15" s="68">
        <f>'אג"ח קונצרני'!R11</f>
        <v>1732.2972337559997</v>
      </c>
      <c r="D15" s="69">
        <f>C15/$C$42</f>
        <v>0.38205572143996053</v>
      </c>
    </row>
    <row r="16" spans="1:4">
      <c r="A16" s="44" t="s">
        <v>114</v>
      </c>
      <c r="B16" s="28" t="s">
        <v>67</v>
      </c>
      <c r="C16" s="68" t="s" vm="5">
        <v>1486</v>
      </c>
      <c r="D16" s="69" t="s" vm="6">
        <v>1486</v>
      </c>
    </row>
    <row r="17" spans="1:4">
      <c r="A17" s="44" t="s">
        <v>114</v>
      </c>
      <c r="B17" s="28" t="s">
        <v>201</v>
      </c>
      <c r="C17" s="68" vm="7">
        <v>281.53192961499997</v>
      </c>
      <c r="D17" s="69">
        <f t="shared" ref="D17:D18" si="1">C17/$C$42</f>
        <v>6.2091471591296979E-2</v>
      </c>
    </row>
    <row r="18" spans="1:4">
      <c r="A18" s="44" t="s">
        <v>114</v>
      </c>
      <c r="B18" s="28" t="s">
        <v>68</v>
      </c>
      <c r="C18" s="68" vm="8">
        <v>53.920679883000005</v>
      </c>
      <c r="D18" s="69">
        <f t="shared" si="1"/>
        <v>1.1892130202486034E-2</v>
      </c>
    </row>
    <row r="19" spans="1:4">
      <c r="A19" s="44" t="s">
        <v>114</v>
      </c>
      <c r="B19" s="28" t="s">
        <v>69</v>
      </c>
      <c r="C19" s="68" t="s" vm="9">
        <v>1486</v>
      </c>
      <c r="D19" s="69" t="s" vm="10">
        <v>1486</v>
      </c>
    </row>
    <row r="20" spans="1:4">
      <c r="A20" s="44" t="s">
        <v>114</v>
      </c>
      <c r="B20" s="28" t="s">
        <v>70</v>
      </c>
      <c r="C20" s="68" t="s" vm="11">
        <v>1486</v>
      </c>
      <c r="D20" s="69" t="s" vm="12">
        <v>1486</v>
      </c>
    </row>
    <row r="21" spans="1:4">
      <c r="A21" s="44" t="s">
        <v>114</v>
      </c>
      <c r="B21" s="28" t="s">
        <v>71</v>
      </c>
      <c r="C21" s="68" vm="13">
        <v>-0.75674312999999993</v>
      </c>
      <c r="D21" s="69">
        <f>C21/$C$42</f>
        <v>-1.6689863427768258E-4</v>
      </c>
    </row>
    <row r="22" spans="1:4">
      <c r="A22" s="44" t="s">
        <v>114</v>
      </c>
      <c r="B22" s="28" t="s">
        <v>72</v>
      </c>
      <c r="C22" s="68" t="s" vm="14">
        <v>1486</v>
      </c>
      <c r="D22" s="69" t="s" vm="15">
        <v>1486</v>
      </c>
    </row>
    <row r="23" spans="1:4">
      <c r="B23" s="27" t="s">
        <v>148</v>
      </c>
      <c r="C23" s="68" vm="16">
        <v>10.533912774000001</v>
      </c>
      <c r="D23" s="69">
        <f>C23/$C$42</f>
        <v>2.3232396646677652E-3</v>
      </c>
    </row>
    <row r="24" spans="1:4">
      <c r="A24" s="44" t="s">
        <v>114</v>
      </c>
      <c r="B24" s="28" t="s">
        <v>73</v>
      </c>
      <c r="C24" s="68" t="s" vm="17">
        <v>1486</v>
      </c>
      <c r="D24" s="69" t="s" vm="18">
        <v>1486</v>
      </c>
    </row>
    <row r="25" spans="1:4">
      <c r="A25" s="44" t="s">
        <v>114</v>
      </c>
      <c r="B25" s="28" t="s">
        <v>74</v>
      </c>
      <c r="C25" s="68" t="s" vm="19">
        <v>1486</v>
      </c>
      <c r="D25" s="69" t="s" vm="20">
        <v>1486</v>
      </c>
    </row>
    <row r="26" spans="1:4">
      <c r="A26" s="44" t="s">
        <v>114</v>
      </c>
      <c r="B26" s="28" t="s">
        <v>66</v>
      </c>
      <c r="C26" s="68" vm="21">
        <v>46.501200686999994</v>
      </c>
      <c r="D26" s="69">
        <f>C26/$C$42</f>
        <v>1.0255774488408946E-2</v>
      </c>
    </row>
    <row r="27" spans="1:4">
      <c r="A27" s="44" t="s">
        <v>114</v>
      </c>
      <c r="B27" s="28" t="s">
        <v>75</v>
      </c>
      <c r="C27" s="68" t="s" vm="22">
        <v>1486</v>
      </c>
      <c r="D27" s="69" t="s" vm="23">
        <v>1486</v>
      </c>
    </row>
    <row r="28" spans="1:4">
      <c r="A28" s="44" t="s">
        <v>114</v>
      </c>
      <c r="B28" s="28" t="s">
        <v>76</v>
      </c>
      <c r="C28" s="68" t="s" vm="24">
        <v>1486</v>
      </c>
      <c r="D28" s="69" t="s" vm="25">
        <v>1486</v>
      </c>
    </row>
    <row r="29" spans="1:4">
      <c r="A29" s="44" t="s">
        <v>114</v>
      </c>
      <c r="B29" s="28" t="s">
        <v>77</v>
      </c>
      <c r="C29" s="68" t="s" vm="26">
        <v>1486</v>
      </c>
      <c r="D29" s="69" t="s" vm="27">
        <v>1486</v>
      </c>
    </row>
    <row r="30" spans="1:4">
      <c r="A30" s="44" t="s">
        <v>114</v>
      </c>
      <c r="B30" s="28" t="s">
        <v>171</v>
      </c>
      <c r="C30" s="68" t="s" vm="28">
        <v>1486</v>
      </c>
      <c r="D30" s="69" t="s" vm="29">
        <v>1486</v>
      </c>
    </row>
    <row r="31" spans="1:4">
      <c r="A31" s="44" t="s">
        <v>114</v>
      </c>
      <c r="B31" s="28" t="s">
        <v>98</v>
      </c>
      <c r="C31" s="68" vm="30">
        <v>-35.967287912999993</v>
      </c>
      <c r="D31" s="69">
        <f>C31/$C$42</f>
        <v>-7.9325348237411809E-3</v>
      </c>
    </row>
    <row r="32" spans="1:4">
      <c r="A32" s="44" t="s">
        <v>114</v>
      </c>
      <c r="B32" s="28" t="s">
        <v>78</v>
      </c>
      <c r="C32" s="68" t="s" vm="31">
        <v>1486</v>
      </c>
      <c r="D32" s="69" t="s" vm="32">
        <v>1486</v>
      </c>
    </row>
    <row r="33" spans="1:4">
      <c r="A33" s="44" t="s">
        <v>114</v>
      </c>
      <c r="B33" s="27" t="s">
        <v>149</v>
      </c>
      <c r="C33" s="68">
        <f>הלוואות!P10</f>
        <v>512.32594496800004</v>
      </c>
      <c r="D33" s="69">
        <f>C33/$C$42</f>
        <v>0.11299276746679204</v>
      </c>
    </row>
    <row r="34" spans="1:4">
      <c r="A34" s="44" t="s">
        <v>114</v>
      </c>
      <c r="B34" s="27" t="s">
        <v>150</v>
      </c>
      <c r="C34" s="68" t="s" vm="33">
        <v>1486</v>
      </c>
      <c r="D34" s="69" t="s" vm="34">
        <v>1486</v>
      </c>
    </row>
    <row r="35" spans="1:4">
      <c r="A35" s="44" t="s">
        <v>114</v>
      </c>
      <c r="B35" s="27" t="s">
        <v>151</v>
      </c>
      <c r="C35" s="68" t="s" vm="35">
        <v>1486</v>
      </c>
      <c r="D35" s="69" t="s" vm="36">
        <v>1486</v>
      </c>
    </row>
    <row r="36" spans="1:4">
      <c r="A36" s="44" t="s">
        <v>114</v>
      </c>
      <c r="B36" s="45" t="s">
        <v>152</v>
      </c>
      <c r="C36" s="68" t="s" vm="37">
        <v>1486</v>
      </c>
      <c r="D36" s="69" t="s" vm="38">
        <v>1486</v>
      </c>
    </row>
    <row r="37" spans="1:4">
      <c r="A37" s="44" t="s">
        <v>114</v>
      </c>
      <c r="B37" s="27" t="s">
        <v>153</v>
      </c>
      <c r="C37" s="68">
        <f>'השקעות אחרות '!I10</f>
        <v>-0.96558313899999992</v>
      </c>
      <c r="D37" s="69">
        <f>C37/$C$42</f>
        <v>-2.1295800489217224E-4</v>
      </c>
    </row>
    <row r="38" spans="1:4">
      <c r="A38" s="44"/>
      <c r="B38" s="55" t="s">
        <v>155</v>
      </c>
      <c r="C38" s="68">
        <v>0</v>
      </c>
      <c r="D38" s="69">
        <f>C38/$C$42</f>
        <v>0</v>
      </c>
    </row>
    <row r="39" spans="1:4">
      <c r="A39" s="44" t="s">
        <v>114</v>
      </c>
      <c r="B39" s="56" t="s">
        <v>156</v>
      </c>
      <c r="C39" s="68" t="s" vm="39">
        <v>1486</v>
      </c>
      <c r="D39" s="69" t="s" vm="40">
        <v>1486</v>
      </c>
    </row>
    <row r="40" spans="1:4">
      <c r="A40" s="44" t="s">
        <v>114</v>
      </c>
      <c r="B40" s="56" t="s">
        <v>186</v>
      </c>
      <c r="C40" s="68" t="s" vm="41">
        <v>1486</v>
      </c>
      <c r="D40" s="69" t="s" vm="42">
        <v>1486</v>
      </c>
    </row>
    <row r="41" spans="1:4">
      <c r="A41" s="44" t="s">
        <v>114</v>
      </c>
      <c r="B41" s="56" t="s">
        <v>157</v>
      </c>
      <c r="C41" s="68" t="s" vm="43">
        <v>1486</v>
      </c>
      <c r="D41" s="69" t="s" vm="44">
        <v>1486</v>
      </c>
    </row>
    <row r="42" spans="1:4">
      <c r="B42" s="56" t="s">
        <v>79</v>
      </c>
      <c r="C42" s="68" vm="45">
        <v>4534.148126946</v>
      </c>
      <c r="D42" s="69">
        <f>C42/$C$42</f>
        <v>1</v>
      </c>
    </row>
    <row r="43" spans="1:4">
      <c r="A43" s="44" t="s">
        <v>114</v>
      </c>
      <c r="B43" s="56" t="s">
        <v>154</v>
      </c>
      <c r="C43" s="68">
        <f>'יתרת התחייבות להשקעה'!C10</f>
        <v>67.265566065733196</v>
      </c>
      <c r="D43" s="69"/>
    </row>
    <row r="44" spans="1:4">
      <c r="B44" s="5" t="s">
        <v>102</v>
      </c>
    </row>
    <row r="45" spans="1:4">
      <c r="C45" s="62" t="s">
        <v>141</v>
      </c>
      <c r="D45" s="34" t="s">
        <v>97</v>
      </c>
    </row>
    <row r="46" spans="1:4">
      <c r="C46" s="63" t="s">
        <v>0</v>
      </c>
      <c r="D46" s="23" t="s">
        <v>1</v>
      </c>
    </row>
    <row r="47" spans="1:4">
      <c r="C47" s="70" t="s">
        <v>124</v>
      </c>
      <c r="D47" s="71" vm="46">
        <v>2.3913000000000002</v>
      </c>
    </row>
    <row r="48" spans="1:4">
      <c r="C48" s="70" t="s">
        <v>131</v>
      </c>
      <c r="D48" s="71">
        <v>0.66572077185017031</v>
      </c>
    </row>
    <row r="49" spans="2:4">
      <c r="C49" s="70" t="s">
        <v>128</v>
      </c>
      <c r="D49" s="71" vm="47">
        <v>2.5966</v>
      </c>
    </row>
    <row r="50" spans="2:4">
      <c r="B50" s="11"/>
      <c r="C50" s="70" t="s">
        <v>1487</v>
      </c>
      <c r="D50" s="71" vm="48">
        <v>3.8151000000000002</v>
      </c>
    </row>
    <row r="51" spans="2:4">
      <c r="C51" s="70" t="s">
        <v>122</v>
      </c>
      <c r="D51" s="71" vm="49">
        <v>3.7530000000000001</v>
      </c>
    </row>
    <row r="52" spans="2:4">
      <c r="C52" s="70" t="s">
        <v>123</v>
      </c>
      <c r="D52" s="71" vm="50">
        <v>4.2375999999999996</v>
      </c>
    </row>
    <row r="53" spans="2:4">
      <c r="C53" s="70" t="s">
        <v>125</v>
      </c>
      <c r="D53" s="71">
        <v>0.4509226037929267</v>
      </c>
    </row>
    <row r="54" spans="2:4">
      <c r="C54" s="70" t="s">
        <v>129</v>
      </c>
      <c r="D54" s="71">
        <v>2.6669999999999999E-2</v>
      </c>
    </row>
    <row r="55" spans="2:4">
      <c r="C55" s="70" t="s">
        <v>130</v>
      </c>
      <c r="D55" s="71">
        <v>0.18052541668590427</v>
      </c>
    </row>
    <row r="56" spans="2:4">
      <c r="C56" s="70" t="s">
        <v>127</v>
      </c>
      <c r="D56" s="71" vm="51">
        <v>0.50470000000000004</v>
      </c>
    </row>
    <row r="57" spans="2:4">
      <c r="C57" s="70" t="s">
        <v>1488</v>
      </c>
      <c r="D57" s="71">
        <v>2.2342131000000003</v>
      </c>
    </row>
    <row r="58" spans="2:4">
      <c r="C58" s="70" t="s">
        <v>126</v>
      </c>
      <c r="D58" s="71" vm="52">
        <v>0.33729999999999999</v>
      </c>
    </row>
    <row r="59" spans="2:4">
      <c r="C59" s="70" t="s">
        <v>120</v>
      </c>
      <c r="D59" s="71" vm="53">
        <v>3.5190000000000001</v>
      </c>
    </row>
    <row r="60" spans="2:4">
      <c r="C60" s="70" t="s">
        <v>132</v>
      </c>
      <c r="D60" s="71" vm="54">
        <v>0.20710000000000001</v>
      </c>
    </row>
    <row r="61" spans="2:4">
      <c r="C61" s="70" t="s">
        <v>1489</v>
      </c>
      <c r="D61" s="71" vm="55">
        <v>0.35720000000000002</v>
      </c>
    </row>
    <row r="62" spans="2:4">
      <c r="C62" s="70" t="s">
        <v>1490</v>
      </c>
      <c r="D62" s="71">
        <v>4.7393939393939398E-2</v>
      </c>
    </row>
    <row r="63" spans="2:4">
      <c r="C63" s="70" t="s">
        <v>1491</v>
      </c>
      <c r="D63" s="71">
        <v>0.51010349926071963</v>
      </c>
    </row>
    <row r="64" spans="2:4">
      <c r="C64" s="70" t="s">
        <v>121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9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134</v>
      </c>
      <c r="C1" s="46" t="s" vm="1">
        <v>207</v>
      </c>
    </row>
    <row r="2" spans="2:12">
      <c r="B2" s="46" t="s">
        <v>133</v>
      </c>
      <c r="C2" s="46" t="s">
        <v>208</v>
      </c>
    </row>
    <row r="3" spans="2:12">
      <c r="B3" s="46" t="s">
        <v>135</v>
      </c>
      <c r="C3" s="46" t="s">
        <v>209</v>
      </c>
    </row>
    <row r="4" spans="2:12">
      <c r="B4" s="46" t="s">
        <v>136</v>
      </c>
      <c r="C4" s="46">
        <v>2148</v>
      </c>
    </row>
    <row r="6" spans="2:12" ht="26.25" customHeight="1">
      <c r="B6" s="138" t="s">
        <v>158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s="3" customFormat="1" ht="63">
      <c r="B7" s="66" t="s">
        <v>107</v>
      </c>
      <c r="C7" s="49" t="s">
        <v>43</v>
      </c>
      <c r="D7" s="49" t="s">
        <v>109</v>
      </c>
      <c r="E7" s="49" t="s">
        <v>14</v>
      </c>
      <c r="F7" s="49" t="s">
        <v>62</v>
      </c>
      <c r="G7" s="49" t="s">
        <v>95</v>
      </c>
      <c r="H7" s="49" t="s">
        <v>16</v>
      </c>
      <c r="I7" s="49" t="s">
        <v>18</v>
      </c>
      <c r="J7" s="49" t="s">
        <v>57</v>
      </c>
      <c r="K7" s="49" t="s">
        <v>137</v>
      </c>
      <c r="L7" s="51" t="s">
        <v>138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42</v>
      </c>
      <c r="C10" s="74"/>
      <c r="D10" s="74"/>
      <c r="E10" s="74"/>
      <c r="F10" s="74"/>
      <c r="G10" s="75"/>
      <c r="H10" s="76"/>
      <c r="I10" s="76"/>
      <c r="J10" s="77">
        <f>J11</f>
        <v>257.72875630800002</v>
      </c>
      <c r="K10" s="78">
        <f>IFERROR(J10/$J$10,0)</f>
        <v>1</v>
      </c>
      <c r="L10" s="78">
        <f>J10/'סכום נכסי הקרן'!$C$42</f>
        <v>5.6841715156225964E-2</v>
      </c>
    </row>
    <row r="11" spans="2:12">
      <c r="B11" s="79" t="s">
        <v>180</v>
      </c>
      <c r="C11" s="80"/>
      <c r="D11" s="80"/>
      <c r="E11" s="80"/>
      <c r="F11" s="80"/>
      <c r="G11" s="81"/>
      <c r="H11" s="82"/>
      <c r="I11" s="82"/>
      <c r="J11" s="83">
        <f>J12+J20</f>
        <v>257.72875630800002</v>
      </c>
      <c r="K11" s="84">
        <f t="shared" ref="K11:K37" si="0">IFERROR(J11/$J$10,0)</f>
        <v>1</v>
      </c>
      <c r="L11" s="84">
        <f>J11/'סכום נכסי הקרן'!$C$42</f>
        <v>5.6841715156225964E-2</v>
      </c>
    </row>
    <row r="12" spans="2:12">
      <c r="B12" s="85" t="s">
        <v>40</v>
      </c>
      <c r="C12" s="80"/>
      <c r="D12" s="80"/>
      <c r="E12" s="80"/>
      <c r="F12" s="80"/>
      <c r="G12" s="81"/>
      <c r="H12" s="82"/>
      <c r="I12" s="82"/>
      <c r="J12" s="83">
        <f>SUM(J13:J18)</f>
        <v>167.00181121799997</v>
      </c>
      <c r="K12" s="84">
        <f t="shared" si="0"/>
        <v>0.64797507895635686</v>
      </c>
      <c r="L12" s="84">
        <f>J12/'סכום נכסי הקרן'!$C$42</f>
        <v>3.6832014866370263E-2</v>
      </c>
    </row>
    <row r="13" spans="2:12">
      <c r="B13" s="86" t="s">
        <v>1492</v>
      </c>
      <c r="C13" s="87" t="s">
        <v>1493</v>
      </c>
      <c r="D13" s="87">
        <v>11</v>
      </c>
      <c r="E13" s="87" t="s">
        <v>290</v>
      </c>
      <c r="F13" s="87" t="s">
        <v>291</v>
      </c>
      <c r="G13" s="88" t="s">
        <v>121</v>
      </c>
      <c r="H13" s="89">
        <v>0</v>
      </c>
      <c r="I13" s="89">
        <v>0</v>
      </c>
      <c r="J13" s="90">
        <v>0.68659670099999992</v>
      </c>
      <c r="K13" s="91">
        <f t="shared" si="0"/>
        <v>2.6640283018301582E-3</v>
      </c>
      <c r="L13" s="91">
        <f>J13/'סכום נכסי הקרן'!$C$42</f>
        <v>1.5142793790075422E-4</v>
      </c>
    </row>
    <row r="14" spans="2:12">
      <c r="B14" s="86" t="s">
        <v>1494</v>
      </c>
      <c r="C14" s="87" t="s">
        <v>1495</v>
      </c>
      <c r="D14" s="87">
        <v>12</v>
      </c>
      <c r="E14" s="87" t="s">
        <v>290</v>
      </c>
      <c r="F14" s="87" t="s">
        <v>291</v>
      </c>
      <c r="G14" s="88" t="s">
        <v>121</v>
      </c>
      <c r="H14" s="89">
        <v>0</v>
      </c>
      <c r="I14" s="89">
        <v>0</v>
      </c>
      <c r="J14" s="90">
        <v>17.054846356000002</v>
      </c>
      <c r="K14" s="91">
        <f t="shared" si="0"/>
        <v>6.617362610332285E-2</v>
      </c>
      <c r="L14" s="91">
        <f>J14/'סכום נכסי הקרן'!$C$42</f>
        <v>3.7614224058196764E-3</v>
      </c>
    </row>
    <row r="15" spans="2:12">
      <c r="B15" s="86" t="s">
        <v>1496</v>
      </c>
      <c r="C15" s="87" t="s">
        <v>1497</v>
      </c>
      <c r="D15" s="87">
        <v>10</v>
      </c>
      <c r="E15" s="87" t="s">
        <v>290</v>
      </c>
      <c r="F15" s="87" t="s">
        <v>291</v>
      </c>
      <c r="G15" s="88" t="s">
        <v>121</v>
      </c>
      <c r="H15" s="89">
        <v>0</v>
      </c>
      <c r="I15" s="89">
        <v>0</v>
      </c>
      <c r="J15" s="90">
        <v>9.732741969000001</v>
      </c>
      <c r="K15" s="91">
        <f t="shared" si="0"/>
        <v>3.7763508071132115E-2</v>
      </c>
      <c r="L15" s="91">
        <f>J15/'סכום נכסי הקרן'!$C$42</f>
        <v>2.1465425690791319E-3</v>
      </c>
    </row>
    <row r="16" spans="2:12">
      <c r="B16" s="86" t="s">
        <v>1496</v>
      </c>
      <c r="C16" s="87" t="s">
        <v>1498</v>
      </c>
      <c r="D16" s="87">
        <v>10</v>
      </c>
      <c r="E16" s="87" t="s">
        <v>290</v>
      </c>
      <c r="F16" s="87" t="s">
        <v>291</v>
      </c>
      <c r="G16" s="88" t="s">
        <v>121</v>
      </c>
      <c r="H16" s="89">
        <v>0</v>
      </c>
      <c r="I16" s="89">
        <v>0</v>
      </c>
      <c r="J16" s="90">
        <v>136.77177720499998</v>
      </c>
      <c r="K16" s="91">
        <f t="shared" si="0"/>
        <v>0.53068108954652382</v>
      </c>
      <c r="L16" s="91">
        <f>J16/'סכום נכסי הקרן'!$C$42</f>
        <v>3.0164823330799152E-2</v>
      </c>
    </row>
    <row r="17" spans="2:12">
      <c r="B17" s="86" t="s">
        <v>1499</v>
      </c>
      <c r="C17" s="87" t="s">
        <v>1500</v>
      </c>
      <c r="D17" s="87">
        <v>20</v>
      </c>
      <c r="E17" s="87" t="s">
        <v>290</v>
      </c>
      <c r="F17" s="87" t="s">
        <v>291</v>
      </c>
      <c r="G17" s="88" t="s">
        <v>121</v>
      </c>
      <c r="H17" s="89">
        <v>0</v>
      </c>
      <c r="I17" s="89">
        <v>0</v>
      </c>
      <c r="J17" s="90">
        <v>1.7292289870000002</v>
      </c>
      <c r="K17" s="91">
        <f t="shared" si="0"/>
        <v>6.7094918385183083E-3</v>
      </c>
      <c r="L17" s="91">
        <f>J17/'סכום נכסי הקרן'!$C$42</f>
        <v>3.8137902392808054E-4</v>
      </c>
    </row>
    <row r="18" spans="2:12">
      <c r="B18" s="86" t="s">
        <v>1501</v>
      </c>
      <c r="C18" s="87" t="s">
        <v>1502</v>
      </c>
      <c r="D18" s="87">
        <v>26</v>
      </c>
      <c r="E18" s="87" t="s">
        <v>290</v>
      </c>
      <c r="F18" s="87" t="s">
        <v>291</v>
      </c>
      <c r="G18" s="88" t="s">
        <v>121</v>
      </c>
      <c r="H18" s="89">
        <v>0</v>
      </c>
      <c r="I18" s="89">
        <v>0</v>
      </c>
      <c r="J18" s="90">
        <v>1.0266199999999999</v>
      </c>
      <c r="K18" s="91">
        <f t="shared" si="0"/>
        <v>3.9833350950296467E-3</v>
      </c>
      <c r="L18" s="91">
        <f>J18/'סכום נכסי הקרן'!$C$42</f>
        <v>2.2641959884347345E-4</v>
      </c>
    </row>
    <row r="19" spans="2:12">
      <c r="B19" s="92"/>
      <c r="C19" s="87"/>
      <c r="D19" s="87"/>
      <c r="E19" s="87"/>
      <c r="F19" s="87"/>
      <c r="G19" s="87"/>
      <c r="H19" s="87"/>
      <c r="I19" s="87"/>
      <c r="J19" s="87"/>
      <c r="K19" s="91"/>
      <c r="L19" s="87"/>
    </row>
    <row r="20" spans="2:12">
      <c r="B20" s="85" t="s">
        <v>41</v>
      </c>
      <c r="C20" s="80"/>
      <c r="D20" s="80"/>
      <c r="E20" s="80"/>
      <c r="F20" s="80"/>
      <c r="G20" s="81"/>
      <c r="H20" s="82"/>
      <c r="I20" s="82"/>
      <c r="J20" s="83">
        <f>SUM(J21:J37)</f>
        <v>90.726945090000029</v>
      </c>
      <c r="K20" s="84">
        <f t="shared" si="0"/>
        <v>0.35202492104364308</v>
      </c>
      <c r="L20" s="84">
        <f>J20/'סכום נכסי הקרן'!$C$42</f>
        <v>2.0009700289855693E-2</v>
      </c>
    </row>
    <row r="21" spans="2:12">
      <c r="B21" s="86" t="s">
        <v>1492</v>
      </c>
      <c r="C21" s="87" t="s">
        <v>1503</v>
      </c>
      <c r="D21" s="87">
        <v>11</v>
      </c>
      <c r="E21" s="87" t="s">
        <v>290</v>
      </c>
      <c r="F21" s="87" t="s">
        <v>291</v>
      </c>
      <c r="G21" s="88" t="s">
        <v>123</v>
      </c>
      <c r="H21" s="89">
        <v>0</v>
      </c>
      <c r="I21" s="89">
        <v>0</v>
      </c>
      <c r="J21" s="90">
        <v>1.2563E-5</v>
      </c>
      <c r="K21" s="91">
        <f t="shared" si="0"/>
        <v>4.8745045682781806E-8</v>
      </c>
      <c r="L21" s="91">
        <f>J21/'סכום נכסי הקרן'!$C$42</f>
        <v>2.7707520019779055E-9</v>
      </c>
    </row>
    <row r="22" spans="2:12">
      <c r="B22" s="86" t="s">
        <v>1492</v>
      </c>
      <c r="C22" s="87" t="s">
        <v>1504</v>
      </c>
      <c r="D22" s="87">
        <v>11</v>
      </c>
      <c r="E22" s="87" t="s">
        <v>290</v>
      </c>
      <c r="F22" s="87" t="s">
        <v>291</v>
      </c>
      <c r="G22" s="88" t="s">
        <v>120</v>
      </c>
      <c r="H22" s="89">
        <v>0</v>
      </c>
      <c r="I22" s="89">
        <v>0</v>
      </c>
      <c r="J22" s="90">
        <v>0.9240785709999999</v>
      </c>
      <c r="K22" s="91">
        <f t="shared" si="0"/>
        <v>3.5854694068196071E-3</v>
      </c>
      <c r="L22" s="91">
        <f>J22/'סכום נכסי הקרן'!$C$42</f>
        <v>2.0380423072380259E-4</v>
      </c>
    </row>
    <row r="23" spans="2:12">
      <c r="B23" s="86" t="s">
        <v>1494</v>
      </c>
      <c r="C23" s="87" t="s">
        <v>1505</v>
      </c>
      <c r="D23" s="87">
        <v>12</v>
      </c>
      <c r="E23" s="87" t="s">
        <v>290</v>
      </c>
      <c r="F23" s="87" t="s">
        <v>291</v>
      </c>
      <c r="G23" s="88" t="s">
        <v>123</v>
      </c>
      <c r="H23" s="89">
        <v>0</v>
      </c>
      <c r="I23" s="89">
        <v>0</v>
      </c>
      <c r="J23" s="90">
        <v>3.7423470000000005E-3</v>
      </c>
      <c r="K23" s="91">
        <f t="shared" si="0"/>
        <v>1.4520486784670976E-5</v>
      </c>
      <c r="L23" s="91">
        <f>J23/'סכום נכסי הקרן'!$C$42</f>
        <v>8.2536937374401102E-7</v>
      </c>
    </row>
    <row r="24" spans="2:12">
      <c r="B24" s="86" t="s">
        <v>1494</v>
      </c>
      <c r="C24" s="87" t="s">
        <v>1506</v>
      </c>
      <c r="D24" s="87">
        <v>12</v>
      </c>
      <c r="E24" s="87" t="s">
        <v>290</v>
      </c>
      <c r="F24" s="87" t="s">
        <v>291</v>
      </c>
      <c r="G24" s="88" t="s">
        <v>120</v>
      </c>
      <c r="H24" s="89">
        <v>0</v>
      </c>
      <c r="I24" s="89">
        <v>0</v>
      </c>
      <c r="J24" s="90">
        <v>4.1077895639999999</v>
      </c>
      <c r="K24" s="91">
        <f t="shared" si="0"/>
        <v>1.5938421551574811E-2</v>
      </c>
      <c r="L24" s="91">
        <f>J24/'סכום נכסי הקרן'!$C$42</f>
        <v>9.059672178744685E-4</v>
      </c>
    </row>
    <row r="25" spans="2:12">
      <c r="B25" s="86" t="s">
        <v>1494</v>
      </c>
      <c r="C25" s="87" t="s">
        <v>1507</v>
      </c>
      <c r="D25" s="87">
        <v>12</v>
      </c>
      <c r="E25" s="87" t="s">
        <v>290</v>
      </c>
      <c r="F25" s="87" t="s">
        <v>291</v>
      </c>
      <c r="G25" s="88" t="s">
        <v>122</v>
      </c>
      <c r="H25" s="89">
        <v>0</v>
      </c>
      <c r="I25" s="89">
        <v>0</v>
      </c>
      <c r="J25" s="90">
        <v>2.8964340000000007E-3</v>
      </c>
      <c r="K25" s="91">
        <f t="shared" si="0"/>
        <v>1.1238303561821418E-5</v>
      </c>
      <c r="L25" s="91">
        <f>J25/'סכום נכסי הקרן'!$C$42</f>
        <v>6.3880444990025274E-7</v>
      </c>
    </row>
    <row r="26" spans="2:12">
      <c r="B26" s="86" t="s">
        <v>1496</v>
      </c>
      <c r="C26" s="87" t="s">
        <v>1508</v>
      </c>
      <c r="D26" s="87">
        <v>10</v>
      </c>
      <c r="E26" s="87" t="s">
        <v>290</v>
      </c>
      <c r="F26" s="87" t="s">
        <v>291</v>
      </c>
      <c r="G26" s="88" t="s">
        <v>120</v>
      </c>
      <c r="H26" s="89">
        <v>0</v>
      </c>
      <c r="I26" s="89">
        <v>0</v>
      </c>
      <c r="J26" s="90">
        <v>81.874406609000005</v>
      </c>
      <c r="K26" s="91">
        <f t="shared" si="0"/>
        <v>0.31767664494200093</v>
      </c>
      <c r="L26" s="91">
        <f>J26/'סכום נכסי הקרן'!$C$42</f>
        <v>1.805728536357875E-2</v>
      </c>
    </row>
    <row r="27" spans="2:12">
      <c r="B27" s="86" t="s">
        <v>1496</v>
      </c>
      <c r="C27" s="87" t="s">
        <v>1509</v>
      </c>
      <c r="D27" s="87">
        <v>10</v>
      </c>
      <c r="E27" s="87" t="s">
        <v>290</v>
      </c>
      <c r="F27" s="87" t="s">
        <v>291</v>
      </c>
      <c r="G27" s="88" t="s">
        <v>127</v>
      </c>
      <c r="H27" s="89">
        <v>0</v>
      </c>
      <c r="I27" s="89">
        <v>0</v>
      </c>
      <c r="J27" s="90">
        <v>-1.24E-7</v>
      </c>
      <c r="K27" s="91">
        <f t="shared" si="0"/>
        <v>-4.8112597824285151E-10</v>
      </c>
      <c r="L27" s="91">
        <f>J27/'סכום נכסי הקרן'!$C$42</f>
        <v>-2.7348025809540736E-11</v>
      </c>
    </row>
    <row r="28" spans="2:12">
      <c r="B28" s="86" t="s">
        <v>1496</v>
      </c>
      <c r="C28" s="87" t="s">
        <v>1510</v>
      </c>
      <c r="D28" s="87">
        <v>10</v>
      </c>
      <c r="E28" s="87" t="s">
        <v>290</v>
      </c>
      <c r="F28" s="87" t="s">
        <v>291</v>
      </c>
      <c r="G28" s="88" t="s">
        <v>122</v>
      </c>
      <c r="H28" s="89">
        <v>0</v>
      </c>
      <c r="I28" s="89">
        <v>0</v>
      </c>
      <c r="J28" s="90">
        <v>0.83126188200000006</v>
      </c>
      <c r="K28" s="91">
        <f t="shared" si="0"/>
        <v>3.2253361786551923E-3</v>
      </c>
      <c r="L28" s="91">
        <f>J28/'סכום נכסי הקרן'!$C$42</f>
        <v>1.8333364035018877E-4</v>
      </c>
    </row>
    <row r="29" spans="2:12">
      <c r="B29" s="86" t="s">
        <v>1496</v>
      </c>
      <c r="C29" s="87" t="s">
        <v>1511</v>
      </c>
      <c r="D29" s="87">
        <v>10</v>
      </c>
      <c r="E29" s="87" t="s">
        <v>290</v>
      </c>
      <c r="F29" s="87" t="s">
        <v>291</v>
      </c>
      <c r="G29" s="88" t="s">
        <v>124</v>
      </c>
      <c r="H29" s="89">
        <v>0</v>
      </c>
      <c r="I29" s="89">
        <v>0</v>
      </c>
      <c r="J29" s="90">
        <v>0.18245255700000002</v>
      </c>
      <c r="K29" s="91">
        <f t="shared" si="0"/>
        <v>7.0792471749624706E-4</v>
      </c>
      <c r="L29" s="91">
        <f>J29/'סכום נכסי הקרן'!$C$42</f>
        <v>4.0239655143973413E-5</v>
      </c>
    </row>
    <row r="30" spans="2:12">
      <c r="B30" s="86" t="s">
        <v>1496</v>
      </c>
      <c r="C30" s="87" t="s">
        <v>1512</v>
      </c>
      <c r="D30" s="87">
        <v>10</v>
      </c>
      <c r="E30" s="87" t="s">
        <v>290</v>
      </c>
      <c r="F30" s="87" t="s">
        <v>291</v>
      </c>
      <c r="G30" s="88" t="s">
        <v>128</v>
      </c>
      <c r="H30" s="89">
        <v>0</v>
      </c>
      <c r="I30" s="89">
        <v>0</v>
      </c>
      <c r="J30" s="90">
        <v>0.17320786599999999</v>
      </c>
      <c r="K30" s="91">
        <f t="shared" si="0"/>
        <v>6.7205487071457049E-4</v>
      </c>
      <c r="L30" s="91">
        <f>J30/'סכום נכסי הקרן'!$C$42</f>
        <v>3.8200751530511881E-5</v>
      </c>
    </row>
    <row r="31" spans="2:12">
      <c r="B31" s="86" t="s">
        <v>1496</v>
      </c>
      <c r="C31" s="87" t="s">
        <v>1513</v>
      </c>
      <c r="D31" s="87">
        <v>10</v>
      </c>
      <c r="E31" s="87" t="s">
        <v>290</v>
      </c>
      <c r="F31" s="87" t="s">
        <v>291</v>
      </c>
      <c r="G31" s="88" t="s">
        <v>1489</v>
      </c>
      <c r="H31" s="89">
        <v>0</v>
      </c>
      <c r="I31" s="89">
        <v>0</v>
      </c>
      <c r="J31" s="90">
        <v>8.8795522999999987E-2</v>
      </c>
      <c r="K31" s="91">
        <f t="shared" si="0"/>
        <v>3.4453091021742434E-4</v>
      </c>
      <c r="L31" s="91">
        <f>J31/'סכום נכסי הקרן'!$C$42</f>
        <v>1.9583727861094095E-5</v>
      </c>
    </row>
    <row r="32" spans="2:12">
      <c r="B32" s="86" t="s">
        <v>1496</v>
      </c>
      <c r="C32" s="87" t="s">
        <v>1514</v>
      </c>
      <c r="D32" s="87">
        <v>10</v>
      </c>
      <c r="E32" s="87" t="s">
        <v>290</v>
      </c>
      <c r="F32" s="87" t="s">
        <v>291</v>
      </c>
      <c r="G32" s="88" t="s">
        <v>126</v>
      </c>
      <c r="H32" s="89">
        <v>0</v>
      </c>
      <c r="I32" s="89">
        <v>0</v>
      </c>
      <c r="J32" s="90">
        <v>1.398208E-3</v>
      </c>
      <c r="K32" s="91">
        <f t="shared" si="0"/>
        <v>5.4251144498950074E-6</v>
      </c>
      <c r="L32" s="91">
        <f>J32/'סכום נכסי הקרן'!$C$42</f>
        <v>3.0837281025085752E-7</v>
      </c>
    </row>
    <row r="33" spans="2:12">
      <c r="B33" s="86" t="s">
        <v>1496</v>
      </c>
      <c r="C33" s="87" t="s">
        <v>1515</v>
      </c>
      <c r="D33" s="87">
        <v>10</v>
      </c>
      <c r="E33" s="87" t="s">
        <v>290</v>
      </c>
      <c r="F33" s="87" t="s">
        <v>291</v>
      </c>
      <c r="G33" s="88" t="s">
        <v>123</v>
      </c>
      <c r="H33" s="89">
        <v>0</v>
      </c>
      <c r="I33" s="89">
        <v>0</v>
      </c>
      <c r="J33" s="90">
        <v>0.66804564699999991</v>
      </c>
      <c r="K33" s="91">
        <f t="shared" si="0"/>
        <v>2.5920493179334972E-3</v>
      </c>
      <c r="L33" s="91">
        <f>J33/'סכום נכסי הקרן'!$C$42</f>
        <v>1.4733652900086563E-4</v>
      </c>
    </row>
    <row r="34" spans="2:12">
      <c r="B34" s="86" t="s">
        <v>1499</v>
      </c>
      <c r="C34" s="87" t="s">
        <v>1516</v>
      </c>
      <c r="D34" s="87">
        <v>20</v>
      </c>
      <c r="E34" s="87" t="s">
        <v>290</v>
      </c>
      <c r="F34" s="87" t="s">
        <v>291</v>
      </c>
      <c r="G34" s="88" t="s">
        <v>122</v>
      </c>
      <c r="H34" s="89">
        <v>0</v>
      </c>
      <c r="I34" s="89">
        <v>0</v>
      </c>
      <c r="J34" s="90">
        <v>0.10974740400000001</v>
      </c>
      <c r="K34" s="91">
        <f t="shared" si="0"/>
        <v>4.258252186218826E-4</v>
      </c>
      <c r="L34" s="91">
        <f>J34/'סכום נכסי הקרן'!$C$42</f>
        <v>2.4204635783242697E-5</v>
      </c>
    </row>
    <row r="35" spans="2:12">
      <c r="B35" s="86" t="s">
        <v>1499</v>
      </c>
      <c r="C35" s="87" t="s">
        <v>1517</v>
      </c>
      <c r="D35" s="87">
        <v>20</v>
      </c>
      <c r="E35" s="87" t="s">
        <v>290</v>
      </c>
      <c r="F35" s="87" t="s">
        <v>291</v>
      </c>
      <c r="G35" s="88" t="s">
        <v>123</v>
      </c>
      <c r="H35" s="89">
        <v>0</v>
      </c>
      <c r="I35" s="89">
        <v>0</v>
      </c>
      <c r="J35" s="90">
        <v>1.580925E-2</v>
      </c>
      <c r="K35" s="91">
        <f t="shared" si="0"/>
        <v>6.1340652189804839E-5</v>
      </c>
      <c r="L35" s="91">
        <f>J35/'סכום נכסי הקרן'!$C$42</f>
        <v>3.4867078792700154E-6</v>
      </c>
    </row>
    <row r="36" spans="2:12">
      <c r="B36" s="86" t="s">
        <v>1499</v>
      </c>
      <c r="C36" s="87" t="s">
        <v>1518</v>
      </c>
      <c r="D36" s="87">
        <v>20</v>
      </c>
      <c r="E36" s="87" t="s">
        <v>290</v>
      </c>
      <c r="F36" s="87" t="s">
        <v>291</v>
      </c>
      <c r="G36" s="88" t="s">
        <v>120</v>
      </c>
      <c r="H36" s="89">
        <v>0</v>
      </c>
      <c r="I36" s="89">
        <v>0</v>
      </c>
      <c r="J36" s="90">
        <v>1.1361707889999999</v>
      </c>
      <c r="K36" s="91">
        <f t="shared" si="0"/>
        <v>4.4083974379723985E-3</v>
      </c>
      <c r="L36" s="91">
        <f>J36/'סכום נכסי הקרן'!$C$42</f>
        <v>2.5058087146466337E-4</v>
      </c>
    </row>
    <row r="37" spans="2:12">
      <c r="B37" s="86" t="s">
        <v>1501</v>
      </c>
      <c r="C37" s="87" t="s">
        <v>1519</v>
      </c>
      <c r="D37" s="87">
        <v>26</v>
      </c>
      <c r="E37" s="87" t="s">
        <v>290</v>
      </c>
      <c r="F37" s="87" t="s">
        <v>291</v>
      </c>
      <c r="G37" s="88" t="s">
        <v>120</v>
      </c>
      <c r="H37" s="89">
        <v>0</v>
      </c>
      <c r="I37" s="89">
        <v>0</v>
      </c>
      <c r="J37" s="90">
        <v>0.60712999999999995</v>
      </c>
      <c r="K37" s="91">
        <f t="shared" si="0"/>
        <v>2.3556936707305035E-3</v>
      </c>
      <c r="L37" s="91">
        <f>J37/'סכום נכסי הקרן'!$C$42</f>
        <v>1.3390166862698764E-4</v>
      </c>
    </row>
    <row r="38" spans="2:12">
      <c r="B38" s="92"/>
      <c r="C38" s="87"/>
      <c r="D38" s="87"/>
      <c r="E38" s="87"/>
      <c r="F38" s="87"/>
      <c r="G38" s="87"/>
      <c r="H38" s="87"/>
      <c r="I38" s="87"/>
      <c r="J38" s="87"/>
      <c r="K38" s="91"/>
      <c r="L38" s="87"/>
    </row>
    <row r="39" spans="2:12">
      <c r="B39" s="93"/>
      <c r="C39" s="93"/>
      <c r="D39" s="94"/>
      <c r="E39" s="94"/>
      <c r="F39" s="94"/>
      <c r="G39" s="94"/>
      <c r="H39" s="94"/>
      <c r="I39" s="94"/>
      <c r="J39" s="94"/>
      <c r="K39" s="94"/>
      <c r="L39" s="94"/>
    </row>
    <row r="40" spans="2:12">
      <c r="B40" s="93"/>
      <c r="C40" s="93"/>
      <c r="D40" s="94"/>
      <c r="E40" s="94"/>
      <c r="F40" s="94"/>
      <c r="G40" s="94"/>
      <c r="H40" s="94"/>
      <c r="I40" s="94"/>
      <c r="J40" s="94"/>
      <c r="K40" s="94"/>
      <c r="L40" s="94"/>
    </row>
    <row r="41" spans="2:12">
      <c r="B41" s="93"/>
      <c r="C41" s="93"/>
      <c r="D41" s="94"/>
      <c r="E41" s="94"/>
      <c r="F41" s="94"/>
      <c r="G41" s="94"/>
      <c r="H41" s="94"/>
      <c r="I41" s="94"/>
      <c r="J41" s="94"/>
      <c r="K41" s="94"/>
      <c r="L41" s="94"/>
    </row>
    <row r="42" spans="2:12">
      <c r="B42" s="95" t="s">
        <v>200</v>
      </c>
      <c r="C42" s="93"/>
      <c r="D42" s="94"/>
      <c r="E42" s="94"/>
      <c r="F42" s="94"/>
      <c r="G42" s="94"/>
      <c r="H42" s="94"/>
      <c r="I42" s="94"/>
      <c r="J42" s="94"/>
      <c r="K42" s="94"/>
      <c r="L42" s="94"/>
    </row>
    <row r="43" spans="2:12">
      <c r="B43" s="96"/>
      <c r="C43" s="93"/>
      <c r="D43" s="94"/>
      <c r="E43" s="94"/>
      <c r="F43" s="94"/>
      <c r="G43" s="94"/>
      <c r="H43" s="94"/>
      <c r="I43" s="94"/>
      <c r="J43" s="94"/>
      <c r="K43" s="94"/>
      <c r="L43" s="94"/>
    </row>
    <row r="44" spans="2:12">
      <c r="B44" s="93"/>
      <c r="C44" s="93"/>
      <c r="D44" s="94"/>
      <c r="E44" s="94"/>
      <c r="F44" s="94"/>
      <c r="G44" s="94"/>
      <c r="H44" s="94"/>
      <c r="I44" s="94"/>
      <c r="J44" s="94"/>
      <c r="K44" s="94"/>
      <c r="L44" s="94"/>
    </row>
    <row r="45" spans="2:12">
      <c r="B45" s="93"/>
      <c r="C45" s="93"/>
      <c r="D45" s="94"/>
      <c r="E45" s="94"/>
      <c r="F45" s="94"/>
      <c r="G45" s="94"/>
      <c r="H45" s="94"/>
      <c r="I45" s="94"/>
      <c r="J45" s="94"/>
      <c r="K45" s="94"/>
      <c r="L45" s="94"/>
    </row>
    <row r="46" spans="2:12">
      <c r="B46" s="93"/>
      <c r="C46" s="93"/>
      <c r="D46" s="94"/>
      <c r="E46" s="94"/>
      <c r="F46" s="94"/>
      <c r="G46" s="94"/>
      <c r="H46" s="94"/>
      <c r="I46" s="94"/>
      <c r="J46" s="94"/>
      <c r="K46" s="94"/>
      <c r="L46" s="94"/>
    </row>
    <row r="47" spans="2:12">
      <c r="B47" s="93"/>
      <c r="C47" s="93"/>
      <c r="D47" s="94"/>
      <c r="E47" s="94"/>
      <c r="F47" s="94"/>
      <c r="G47" s="94"/>
      <c r="H47" s="94"/>
      <c r="I47" s="94"/>
      <c r="J47" s="94"/>
      <c r="K47" s="94"/>
      <c r="L47" s="94"/>
    </row>
    <row r="48" spans="2:12">
      <c r="B48" s="93"/>
      <c r="C48" s="93"/>
      <c r="D48" s="94"/>
      <c r="E48" s="94"/>
      <c r="F48" s="94"/>
      <c r="G48" s="94"/>
      <c r="H48" s="94"/>
      <c r="I48" s="94"/>
      <c r="J48" s="94"/>
      <c r="K48" s="94"/>
      <c r="L48" s="94"/>
    </row>
    <row r="49" spans="2:12">
      <c r="B49" s="93"/>
      <c r="C49" s="93"/>
      <c r="D49" s="94"/>
      <c r="E49" s="94"/>
      <c r="F49" s="94"/>
      <c r="G49" s="94"/>
      <c r="H49" s="94"/>
      <c r="I49" s="94"/>
      <c r="J49" s="94"/>
      <c r="K49" s="94"/>
      <c r="L49" s="94"/>
    </row>
    <row r="50" spans="2:12">
      <c r="B50" s="93"/>
      <c r="C50" s="93"/>
      <c r="D50" s="94"/>
      <c r="E50" s="94"/>
      <c r="F50" s="94"/>
      <c r="G50" s="94"/>
      <c r="H50" s="94"/>
      <c r="I50" s="94"/>
      <c r="J50" s="94"/>
      <c r="K50" s="94"/>
      <c r="L50" s="94"/>
    </row>
    <row r="51" spans="2:12">
      <c r="B51" s="93"/>
      <c r="C51" s="93"/>
      <c r="D51" s="94"/>
      <c r="E51" s="94"/>
      <c r="F51" s="94"/>
      <c r="G51" s="94"/>
      <c r="H51" s="94"/>
      <c r="I51" s="94"/>
      <c r="J51" s="94"/>
      <c r="K51" s="94"/>
      <c r="L51" s="94"/>
    </row>
    <row r="52" spans="2:12">
      <c r="B52" s="93"/>
      <c r="C52" s="93"/>
      <c r="D52" s="94"/>
      <c r="E52" s="94"/>
      <c r="F52" s="94"/>
      <c r="G52" s="94"/>
      <c r="H52" s="94"/>
      <c r="I52" s="94"/>
      <c r="J52" s="94"/>
      <c r="K52" s="94"/>
      <c r="L52" s="94"/>
    </row>
    <row r="53" spans="2:12">
      <c r="B53" s="93"/>
      <c r="C53" s="93"/>
      <c r="D53" s="94"/>
      <c r="E53" s="94"/>
      <c r="F53" s="94"/>
      <c r="G53" s="94"/>
      <c r="H53" s="94"/>
      <c r="I53" s="94"/>
      <c r="J53" s="94"/>
      <c r="K53" s="94"/>
      <c r="L53" s="94"/>
    </row>
    <row r="54" spans="2:12">
      <c r="B54" s="93"/>
      <c r="C54" s="93"/>
      <c r="D54" s="94"/>
      <c r="E54" s="94"/>
      <c r="F54" s="94"/>
      <c r="G54" s="94"/>
      <c r="H54" s="94"/>
      <c r="I54" s="94"/>
      <c r="J54" s="94"/>
      <c r="K54" s="94"/>
      <c r="L54" s="94"/>
    </row>
    <row r="55" spans="2:12">
      <c r="B55" s="93"/>
      <c r="C55" s="93"/>
      <c r="D55" s="94"/>
      <c r="E55" s="94"/>
      <c r="F55" s="94"/>
      <c r="G55" s="94"/>
      <c r="H55" s="94"/>
      <c r="I55" s="94"/>
      <c r="J55" s="94"/>
      <c r="K55" s="94"/>
      <c r="L55" s="94"/>
    </row>
    <row r="56" spans="2:12">
      <c r="B56" s="93"/>
      <c r="C56" s="93"/>
      <c r="D56" s="94"/>
      <c r="E56" s="94"/>
      <c r="F56" s="94"/>
      <c r="G56" s="94"/>
      <c r="H56" s="94"/>
      <c r="I56" s="94"/>
      <c r="J56" s="94"/>
      <c r="K56" s="94"/>
      <c r="L56" s="94"/>
    </row>
    <row r="57" spans="2:12">
      <c r="B57" s="93"/>
      <c r="C57" s="93"/>
      <c r="D57" s="94"/>
      <c r="E57" s="94"/>
      <c r="F57" s="94"/>
      <c r="G57" s="94"/>
      <c r="H57" s="94"/>
      <c r="I57" s="94"/>
      <c r="J57" s="94"/>
      <c r="K57" s="94"/>
      <c r="L57" s="94"/>
    </row>
    <row r="58" spans="2:12">
      <c r="B58" s="93"/>
      <c r="C58" s="93"/>
      <c r="D58" s="94"/>
      <c r="E58" s="94"/>
      <c r="F58" s="94"/>
      <c r="G58" s="94"/>
      <c r="H58" s="94"/>
      <c r="I58" s="94"/>
      <c r="J58" s="94"/>
      <c r="K58" s="94"/>
      <c r="L58" s="94"/>
    </row>
    <row r="59" spans="2:12">
      <c r="B59" s="93"/>
      <c r="C59" s="93"/>
      <c r="D59" s="94"/>
      <c r="E59" s="94"/>
      <c r="F59" s="94"/>
      <c r="G59" s="94"/>
      <c r="H59" s="94"/>
      <c r="I59" s="94"/>
      <c r="J59" s="94"/>
      <c r="K59" s="94"/>
      <c r="L59" s="94"/>
    </row>
    <row r="60" spans="2:12">
      <c r="B60" s="93"/>
      <c r="C60" s="93"/>
      <c r="D60" s="94"/>
      <c r="E60" s="94"/>
      <c r="F60" s="94"/>
      <c r="G60" s="94"/>
      <c r="H60" s="94"/>
      <c r="I60" s="94"/>
      <c r="J60" s="94"/>
      <c r="K60" s="94"/>
      <c r="L60" s="94"/>
    </row>
    <row r="61" spans="2:12">
      <c r="B61" s="93"/>
      <c r="C61" s="93"/>
      <c r="D61" s="94"/>
      <c r="E61" s="94"/>
      <c r="F61" s="94"/>
      <c r="G61" s="94"/>
      <c r="H61" s="94"/>
      <c r="I61" s="94"/>
      <c r="J61" s="94"/>
      <c r="K61" s="94"/>
      <c r="L61" s="94"/>
    </row>
    <row r="62" spans="2:12"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</row>
    <row r="63" spans="2:12"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3"/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3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3"/>
      <c r="C81" s="93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3"/>
      <c r="C85" s="93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3"/>
      <c r="C86" s="93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3"/>
      <c r="C87" s="93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3"/>
      <c r="C88" s="93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3"/>
      <c r="C89" s="93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3"/>
      <c r="C97" s="93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3"/>
      <c r="C98" s="93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3"/>
      <c r="C99" s="93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3"/>
      <c r="C100" s="93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3"/>
      <c r="C101" s="93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3"/>
      <c r="C102" s="93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3"/>
      <c r="C103" s="93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3"/>
      <c r="C104" s="93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3"/>
      <c r="C105" s="93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3"/>
      <c r="C106" s="93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3"/>
      <c r="C107" s="93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3"/>
      <c r="C108" s="93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3"/>
      <c r="C109" s="93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D506" s="1"/>
    </row>
    <row r="507" spans="2:12">
      <c r="D507" s="1"/>
    </row>
    <row r="508" spans="2:12">
      <c r="D508" s="1"/>
    </row>
    <row r="509" spans="2:12">
      <c r="E509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5.1406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134</v>
      </c>
      <c r="C1" s="46" t="s" vm="1">
        <v>207</v>
      </c>
    </row>
    <row r="2" spans="2:18">
      <c r="B2" s="46" t="s">
        <v>133</v>
      </c>
      <c r="C2" s="46" t="s">
        <v>208</v>
      </c>
    </row>
    <row r="3" spans="2:18">
      <c r="B3" s="46" t="s">
        <v>135</v>
      </c>
      <c r="C3" s="46" t="s">
        <v>209</v>
      </c>
    </row>
    <row r="4" spans="2:18">
      <c r="B4" s="46" t="s">
        <v>136</v>
      </c>
      <c r="C4" s="46">
        <v>2148</v>
      </c>
    </row>
    <row r="6" spans="2:18" ht="21.75" customHeight="1">
      <c r="B6" s="141" t="s">
        <v>159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18" ht="27.75" customHeight="1">
      <c r="B7" s="144" t="s">
        <v>81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6"/>
    </row>
    <row r="8" spans="2:18" s="3" customFormat="1" ht="66" customHeight="1">
      <c r="B8" s="21" t="s">
        <v>107</v>
      </c>
      <c r="C8" s="29" t="s">
        <v>43</v>
      </c>
      <c r="D8" s="29" t="s">
        <v>111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199</v>
      </c>
      <c r="O8" s="29" t="s">
        <v>57</v>
      </c>
      <c r="P8" s="29" t="s">
        <v>187</v>
      </c>
      <c r="Q8" s="29" t="s">
        <v>137</v>
      </c>
      <c r="R8" s="59" t="s">
        <v>139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15" t="s">
        <v>188</v>
      </c>
      <c r="O9" s="31" t="s">
        <v>193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9" t="s">
        <v>106</v>
      </c>
    </row>
    <row r="11" spans="2:18" s="4" customFormat="1" ht="18" customHeight="1">
      <c r="B11" s="74" t="s">
        <v>27</v>
      </c>
      <c r="C11" s="74"/>
      <c r="D11" s="75"/>
      <c r="E11" s="74"/>
      <c r="F11" s="74"/>
      <c r="G11" s="97"/>
      <c r="H11" s="77">
        <v>5.887841096021516</v>
      </c>
      <c r="I11" s="75"/>
      <c r="J11" s="76"/>
      <c r="K11" s="78">
        <v>2.4991461823823249E-2</v>
      </c>
      <c r="L11" s="77"/>
      <c r="M11" s="98"/>
      <c r="N11" s="77"/>
      <c r="O11" s="77">
        <v>1687.531995911</v>
      </c>
      <c r="P11" s="78"/>
      <c r="Q11" s="78">
        <f>IFERROR(O11/$O$11,0)</f>
        <v>1</v>
      </c>
      <c r="R11" s="78">
        <f>O11/'סכום נכסי הקרן'!$C$42</f>
        <v>0.37218281111774049</v>
      </c>
    </row>
    <row r="12" spans="2:18" ht="22.5" customHeight="1">
      <c r="B12" s="79" t="s">
        <v>180</v>
      </c>
      <c r="C12" s="80"/>
      <c r="D12" s="81"/>
      <c r="E12" s="80"/>
      <c r="F12" s="80"/>
      <c r="G12" s="99"/>
      <c r="H12" s="83">
        <v>5.8764769148052967</v>
      </c>
      <c r="I12" s="81"/>
      <c r="J12" s="82"/>
      <c r="K12" s="84">
        <v>2.4969913918075504E-2</v>
      </c>
      <c r="L12" s="83"/>
      <c r="M12" s="100"/>
      <c r="N12" s="83"/>
      <c r="O12" s="83">
        <v>1686.1456954519999</v>
      </c>
      <c r="P12" s="84"/>
      <c r="Q12" s="84">
        <f t="shared" ref="Q12:Q60" si="0">IFERROR(O12/$O$11,0)</f>
        <v>0.99917850419289289</v>
      </c>
      <c r="R12" s="84">
        <f>O12/'סכום נכסי הקרן'!$C$42</f>
        <v>0.37187706449892993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5.0929674703622974</v>
      </c>
      <c r="I13" s="88"/>
      <c r="J13" s="89"/>
      <c r="K13" s="91">
        <v>8.0238368991306947E-3</v>
      </c>
      <c r="L13" s="90"/>
      <c r="M13" s="102"/>
      <c r="N13" s="90"/>
      <c r="O13" s="90">
        <v>691.73903986399989</v>
      </c>
      <c r="P13" s="91"/>
      <c r="Q13" s="91">
        <f t="shared" si="0"/>
        <v>0.40991165888417447</v>
      </c>
      <c r="R13" s="91">
        <f>O13/'סכום נכסי הקרן'!$C$42</f>
        <v>0.15256207351344836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5.0929674703622974</v>
      </c>
      <c r="I14" s="81"/>
      <c r="J14" s="82"/>
      <c r="K14" s="84">
        <v>8.0238368991306947E-3</v>
      </c>
      <c r="L14" s="83"/>
      <c r="M14" s="100"/>
      <c r="N14" s="83"/>
      <c r="O14" s="83">
        <v>691.73903986399989</v>
      </c>
      <c r="P14" s="84"/>
      <c r="Q14" s="84">
        <f t="shared" si="0"/>
        <v>0.40991165888417447</v>
      </c>
      <c r="R14" s="84">
        <f>O14/'סכום נכסי הקרן'!$C$42</f>
        <v>0.15256207351344836</v>
      </c>
    </row>
    <row r="15" spans="2:18">
      <c r="B15" s="104" t="s">
        <v>210</v>
      </c>
      <c r="C15" s="87" t="s">
        <v>211</v>
      </c>
      <c r="D15" s="88" t="s">
        <v>112</v>
      </c>
      <c r="E15" s="87" t="s">
        <v>212</v>
      </c>
      <c r="F15" s="87"/>
      <c r="G15" s="101"/>
      <c r="H15" s="90">
        <v>1.5500000000100458</v>
      </c>
      <c r="I15" s="88" t="s">
        <v>121</v>
      </c>
      <c r="J15" s="89">
        <v>0.04</v>
      </c>
      <c r="K15" s="91">
        <v>5.8000000000267889E-3</v>
      </c>
      <c r="L15" s="90">
        <v>62824.899412999999</v>
      </c>
      <c r="M15" s="102">
        <v>142.6</v>
      </c>
      <c r="N15" s="90"/>
      <c r="O15" s="90">
        <v>89.588304121999997</v>
      </c>
      <c r="P15" s="91">
        <v>4.4552087812394313E-6</v>
      </c>
      <c r="Q15" s="91">
        <f t="shared" si="0"/>
        <v>5.308835882168652E-2</v>
      </c>
      <c r="R15" s="91">
        <f>O15/'סכום נכסי הקרן'!$C$42</f>
        <v>1.9758574623882585E-2</v>
      </c>
    </row>
    <row r="16" spans="2:18">
      <c r="B16" s="104" t="s">
        <v>213</v>
      </c>
      <c r="C16" s="87" t="s">
        <v>214</v>
      </c>
      <c r="D16" s="88" t="s">
        <v>112</v>
      </c>
      <c r="E16" s="87" t="s">
        <v>212</v>
      </c>
      <c r="F16" s="87"/>
      <c r="G16" s="101"/>
      <c r="H16" s="90">
        <v>4.3399999999854915</v>
      </c>
      <c r="I16" s="88" t="s">
        <v>121</v>
      </c>
      <c r="J16" s="89">
        <v>7.4999999999999997E-3</v>
      </c>
      <c r="K16" s="91">
        <v>8.8999999999326389E-3</v>
      </c>
      <c r="L16" s="90">
        <v>35475.569301000003</v>
      </c>
      <c r="M16" s="102">
        <v>108.8</v>
      </c>
      <c r="N16" s="90"/>
      <c r="O16" s="90">
        <v>38.597418134000002</v>
      </c>
      <c r="P16" s="91">
        <v>1.7716469425781526E-6</v>
      </c>
      <c r="Q16" s="91">
        <f t="shared" si="0"/>
        <v>2.287211041184645E-2</v>
      </c>
      <c r="R16" s="91">
        <f>O16/'סכום נכסי הקרן'!$C$42</f>
        <v>8.5126063492763533E-3</v>
      </c>
    </row>
    <row r="17" spans="2:18">
      <c r="B17" s="104" t="s">
        <v>215</v>
      </c>
      <c r="C17" s="87" t="s">
        <v>216</v>
      </c>
      <c r="D17" s="88" t="s">
        <v>112</v>
      </c>
      <c r="E17" s="87" t="s">
        <v>212</v>
      </c>
      <c r="F17" s="87"/>
      <c r="G17" s="101"/>
      <c r="H17" s="90">
        <v>6.319999999966357</v>
      </c>
      <c r="I17" s="88" t="s">
        <v>121</v>
      </c>
      <c r="J17" s="89">
        <v>5.0000000000000001E-3</v>
      </c>
      <c r="K17" s="91">
        <v>8.5999999999620928E-3</v>
      </c>
      <c r="L17" s="90">
        <v>79788.458645999999</v>
      </c>
      <c r="M17" s="102">
        <v>105.8</v>
      </c>
      <c r="N17" s="90"/>
      <c r="O17" s="90">
        <v>84.416192412000001</v>
      </c>
      <c r="P17" s="91">
        <v>3.9464859544131758E-6</v>
      </c>
      <c r="Q17" s="91">
        <f t="shared" si="0"/>
        <v>5.002346184638036E-2</v>
      </c>
      <c r="R17" s="91">
        <f>O17/'סכום נכסי הקרן'!$C$42</f>
        <v>1.8617872651826878E-2</v>
      </c>
    </row>
    <row r="18" spans="2:18">
      <c r="B18" s="104" t="s">
        <v>217</v>
      </c>
      <c r="C18" s="87" t="s">
        <v>218</v>
      </c>
      <c r="D18" s="88" t="s">
        <v>112</v>
      </c>
      <c r="E18" s="87" t="s">
        <v>212</v>
      </c>
      <c r="F18" s="87"/>
      <c r="G18" s="101"/>
      <c r="H18" s="90">
        <v>10.939999999888041</v>
      </c>
      <c r="I18" s="88" t="s">
        <v>121</v>
      </c>
      <c r="J18" s="89">
        <v>0.04</v>
      </c>
      <c r="K18" s="91">
        <v>9.3999999995630877E-3</v>
      </c>
      <c r="L18" s="90">
        <v>8115.3999949999989</v>
      </c>
      <c r="M18" s="102">
        <v>180.5</v>
      </c>
      <c r="N18" s="90"/>
      <c r="O18" s="90">
        <v>14.648296156000002</v>
      </c>
      <c r="P18" s="91">
        <v>5.093676661183257E-7</v>
      </c>
      <c r="Q18" s="91">
        <f t="shared" si="0"/>
        <v>8.6803072128373137E-3</v>
      </c>
      <c r="R18" s="91">
        <f>O18/'סכום נכסי הקרן'!$C$42</f>
        <v>3.2306611398393906E-3</v>
      </c>
    </row>
    <row r="19" spans="2:18">
      <c r="B19" s="104" t="s">
        <v>219</v>
      </c>
      <c r="C19" s="87" t="s">
        <v>220</v>
      </c>
      <c r="D19" s="88" t="s">
        <v>112</v>
      </c>
      <c r="E19" s="87" t="s">
        <v>212</v>
      </c>
      <c r="F19" s="87"/>
      <c r="G19" s="101"/>
      <c r="H19" s="90">
        <v>20.059999998736895</v>
      </c>
      <c r="I19" s="88" t="s">
        <v>121</v>
      </c>
      <c r="J19" s="89">
        <v>0.01</v>
      </c>
      <c r="K19" s="91">
        <v>1.0900000000363485E-2</v>
      </c>
      <c r="L19" s="90">
        <v>4097.4114900000004</v>
      </c>
      <c r="M19" s="102">
        <v>107.43</v>
      </c>
      <c r="N19" s="90"/>
      <c r="O19" s="90">
        <v>4.4018491759999998</v>
      </c>
      <c r="P19" s="91">
        <v>2.2631250778785918E-7</v>
      </c>
      <c r="Q19" s="91">
        <f t="shared" si="0"/>
        <v>2.6084537577159826E-3</v>
      </c>
      <c r="R19" s="91">
        <f>O19/'סכום נכסי הקרן'!$C$42</f>
        <v>9.7082165221736786E-4</v>
      </c>
    </row>
    <row r="20" spans="2:18">
      <c r="B20" s="104" t="s">
        <v>221</v>
      </c>
      <c r="C20" s="87" t="s">
        <v>222</v>
      </c>
      <c r="D20" s="88" t="s">
        <v>112</v>
      </c>
      <c r="E20" s="87" t="s">
        <v>212</v>
      </c>
      <c r="F20" s="87"/>
      <c r="G20" s="101"/>
      <c r="H20" s="90">
        <v>3.5800000000042522</v>
      </c>
      <c r="I20" s="88" t="s">
        <v>121</v>
      </c>
      <c r="J20" s="89">
        <v>1E-3</v>
      </c>
      <c r="K20" s="91">
        <v>8.8000000000000005E-3</v>
      </c>
      <c r="L20" s="90">
        <v>111969.562362</v>
      </c>
      <c r="M20" s="102">
        <v>105.01</v>
      </c>
      <c r="N20" s="90"/>
      <c r="O20" s="90">
        <v>117.57923277499999</v>
      </c>
      <c r="P20" s="91">
        <v>8.0361543210341727E-6</v>
      </c>
      <c r="Q20" s="91">
        <f t="shared" si="0"/>
        <v>6.9675261304616529E-2</v>
      </c>
      <c r="R20" s="91">
        <f>O20/'סכום נכסי הקרן'!$C$42</f>
        <v>2.5931934617715306E-2</v>
      </c>
    </row>
    <row r="21" spans="2:18">
      <c r="B21" s="104" t="s">
        <v>223</v>
      </c>
      <c r="C21" s="87" t="s">
        <v>224</v>
      </c>
      <c r="D21" s="88" t="s">
        <v>112</v>
      </c>
      <c r="E21" s="87" t="s">
        <v>212</v>
      </c>
      <c r="F21" s="87"/>
      <c r="G21" s="101"/>
      <c r="H21" s="90">
        <v>15.279999999647352</v>
      </c>
      <c r="I21" s="88" t="s">
        <v>121</v>
      </c>
      <c r="J21" s="89">
        <v>2.75E-2</v>
      </c>
      <c r="K21" s="91">
        <v>1.0299999999876831E-2</v>
      </c>
      <c r="L21" s="90">
        <v>10273.848587</v>
      </c>
      <c r="M21" s="102">
        <v>150.15</v>
      </c>
      <c r="N21" s="90"/>
      <c r="O21" s="90">
        <v>15.426183972999999</v>
      </c>
      <c r="P21" s="91">
        <v>5.7282303198461466E-7</v>
      </c>
      <c r="Q21" s="91">
        <f t="shared" si="0"/>
        <v>9.1412690309746122E-3</v>
      </c>
      <c r="R21" s="91">
        <f>O21/'סכום נכסי הקרן'!$C$42</f>
        <v>3.4022232051316745E-3</v>
      </c>
    </row>
    <row r="22" spans="2:18">
      <c r="B22" s="104" t="s">
        <v>225</v>
      </c>
      <c r="C22" s="87" t="s">
        <v>226</v>
      </c>
      <c r="D22" s="88" t="s">
        <v>112</v>
      </c>
      <c r="E22" s="87" t="s">
        <v>212</v>
      </c>
      <c r="F22" s="87"/>
      <c r="G22" s="101"/>
      <c r="H22" s="90">
        <v>0.74999999999703237</v>
      </c>
      <c r="I22" s="88" t="s">
        <v>121</v>
      </c>
      <c r="J22" s="89">
        <v>1.7500000000000002E-2</v>
      </c>
      <c r="K22" s="91">
        <v>5.6999999999584518E-3</v>
      </c>
      <c r="L22" s="90">
        <v>75773.387598000001</v>
      </c>
      <c r="M22" s="102">
        <v>111.17</v>
      </c>
      <c r="N22" s="90"/>
      <c r="O22" s="90">
        <v>84.237278854999985</v>
      </c>
      <c r="P22" s="91">
        <v>4.616137959515776E-6</v>
      </c>
      <c r="Q22" s="91">
        <f t="shared" si="0"/>
        <v>4.9917441008000087E-2</v>
      </c>
      <c r="R22" s="91">
        <f>O22/'סכום נכסי הקרן'!$C$42</f>
        <v>1.857841351816145E-2</v>
      </c>
    </row>
    <row r="23" spans="2:18">
      <c r="B23" s="104" t="s">
        <v>227</v>
      </c>
      <c r="C23" s="87" t="s">
        <v>228</v>
      </c>
      <c r="D23" s="88" t="s">
        <v>112</v>
      </c>
      <c r="E23" s="87" t="s">
        <v>212</v>
      </c>
      <c r="F23" s="87"/>
      <c r="G23" s="101"/>
      <c r="H23" s="90">
        <v>2.8199999999874832</v>
      </c>
      <c r="I23" s="88" t="s">
        <v>121</v>
      </c>
      <c r="J23" s="89">
        <v>7.4999999999999997E-3</v>
      </c>
      <c r="K23" s="91">
        <v>8.6999999999683008E-3</v>
      </c>
      <c r="L23" s="90">
        <v>113816.65984100002</v>
      </c>
      <c r="M23" s="102">
        <v>108.1</v>
      </c>
      <c r="N23" s="90"/>
      <c r="O23" s="90">
        <v>123.035811697</v>
      </c>
      <c r="P23" s="91">
        <v>5.2010917583347E-6</v>
      </c>
      <c r="Q23" s="91">
        <f t="shared" si="0"/>
        <v>7.29087282464118E-2</v>
      </c>
      <c r="R23" s="91">
        <f>O23/'סכום נכסי הקרן'!$C$42</f>
        <v>2.7135375433768951E-2</v>
      </c>
    </row>
    <row r="24" spans="2:18">
      <c r="B24" s="104" t="s">
        <v>229</v>
      </c>
      <c r="C24" s="87" t="s">
        <v>230</v>
      </c>
      <c r="D24" s="88" t="s">
        <v>112</v>
      </c>
      <c r="E24" s="87" t="s">
        <v>212</v>
      </c>
      <c r="F24" s="87"/>
      <c r="G24" s="101"/>
      <c r="H24" s="90">
        <v>8.8900000000253634</v>
      </c>
      <c r="I24" s="88" t="s">
        <v>121</v>
      </c>
      <c r="J24" s="89">
        <v>1E-3</v>
      </c>
      <c r="K24" s="91">
        <v>8.2000000000174936E-3</v>
      </c>
      <c r="L24" s="90">
        <v>101658.51528000001</v>
      </c>
      <c r="M24" s="102">
        <v>101.22</v>
      </c>
      <c r="N24" s="90"/>
      <c r="O24" s="90">
        <v>102.898754251</v>
      </c>
      <c r="P24" s="91">
        <v>7.1290831203202875E-6</v>
      </c>
      <c r="Q24" s="91">
        <f t="shared" si="0"/>
        <v>6.0975883420480555E-2</v>
      </c>
      <c r="R24" s="91">
        <f>O24/'סכום נכסי הקרן'!$C$42</f>
        <v>2.2694175701822077E-2</v>
      </c>
    </row>
    <row r="25" spans="2:18">
      <c r="B25" s="104" t="s">
        <v>231</v>
      </c>
      <c r="C25" s="87" t="s">
        <v>232</v>
      </c>
      <c r="D25" s="88" t="s">
        <v>112</v>
      </c>
      <c r="E25" s="87" t="s">
        <v>212</v>
      </c>
      <c r="F25" s="87"/>
      <c r="G25" s="101"/>
      <c r="H25" s="90">
        <v>26.79000000022058</v>
      </c>
      <c r="I25" s="88" t="s">
        <v>121</v>
      </c>
      <c r="J25" s="89">
        <v>5.0000000000000001E-3</v>
      </c>
      <c r="K25" s="91">
        <v>1.1100000000337083E-2</v>
      </c>
      <c r="L25" s="90">
        <v>18458.376434999998</v>
      </c>
      <c r="M25" s="102">
        <v>91.61</v>
      </c>
      <c r="N25" s="90"/>
      <c r="O25" s="90">
        <v>16.909718313000003</v>
      </c>
      <c r="P25" s="91">
        <v>1.8009857151513004E-6</v>
      </c>
      <c r="Q25" s="91">
        <f t="shared" si="0"/>
        <v>1.0020383823224302E-2</v>
      </c>
      <c r="R25" s="91">
        <f>O25/'סכום נכסי הקרן'!$C$42</f>
        <v>3.7294146198063524E-3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44</v>
      </c>
      <c r="C27" s="87"/>
      <c r="D27" s="88"/>
      <c r="E27" s="87"/>
      <c r="F27" s="87"/>
      <c r="G27" s="101"/>
      <c r="H27" s="90">
        <v>6.4215095408217602</v>
      </c>
      <c r="I27" s="88"/>
      <c r="J27" s="89"/>
      <c r="K27" s="91">
        <v>3.6758112418833547E-2</v>
      </c>
      <c r="L27" s="90"/>
      <c r="M27" s="102"/>
      <c r="N27" s="90"/>
      <c r="O27" s="90">
        <v>994.40665558799992</v>
      </c>
      <c r="P27" s="91"/>
      <c r="Q27" s="91">
        <f t="shared" si="0"/>
        <v>0.58926684530871831</v>
      </c>
      <c r="R27" s="91">
        <f>O27/'סכום נכסי הקרן'!$C$42</f>
        <v>0.21931499098548152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0.83887676356475493</v>
      </c>
      <c r="I28" s="81"/>
      <c r="J28" s="82"/>
      <c r="K28" s="84">
        <v>3.6937566298086276E-2</v>
      </c>
      <c r="L28" s="83"/>
      <c r="M28" s="100"/>
      <c r="N28" s="83"/>
      <c r="O28" s="83">
        <v>119.46785922299999</v>
      </c>
      <c r="P28" s="84"/>
      <c r="Q28" s="84">
        <f t="shared" si="0"/>
        <v>7.0794426127906554E-2</v>
      </c>
      <c r="R28" s="84">
        <f>O28/'סכום נכסי הקרן'!$C$42</f>
        <v>2.6348468527751478E-2</v>
      </c>
    </row>
    <row r="29" spans="2:18">
      <c r="B29" s="104" t="s">
        <v>233</v>
      </c>
      <c r="C29" s="87" t="s">
        <v>234</v>
      </c>
      <c r="D29" s="88" t="s">
        <v>112</v>
      </c>
      <c r="E29" s="87" t="s">
        <v>212</v>
      </c>
      <c r="F29" s="87"/>
      <c r="G29" s="101"/>
      <c r="H29" s="90">
        <v>0.85999999999999988</v>
      </c>
      <c r="I29" s="88" t="s">
        <v>121</v>
      </c>
      <c r="J29" s="89">
        <v>0</v>
      </c>
      <c r="K29" s="91">
        <v>3.6899999999999995E-2</v>
      </c>
      <c r="L29" s="90">
        <v>39858</v>
      </c>
      <c r="M29" s="102">
        <v>96.94</v>
      </c>
      <c r="N29" s="90"/>
      <c r="O29" s="90">
        <v>38.638345200000003</v>
      </c>
      <c r="P29" s="91">
        <v>1.8117272727272726E-6</v>
      </c>
      <c r="Q29" s="91">
        <f t="shared" si="0"/>
        <v>2.28963630281519E-2</v>
      </c>
      <c r="R29" s="91">
        <f>O29/'סכום נכסי הקרן'!$C$42</f>
        <v>8.5216327561898758E-3</v>
      </c>
    </row>
    <row r="30" spans="2:18">
      <c r="B30" s="104" t="s">
        <v>235</v>
      </c>
      <c r="C30" s="87" t="s">
        <v>236</v>
      </c>
      <c r="D30" s="88" t="s">
        <v>112</v>
      </c>
      <c r="E30" s="87" t="s">
        <v>212</v>
      </c>
      <c r="F30" s="87"/>
      <c r="G30" s="101"/>
      <c r="H30" s="90">
        <v>0.59000000003180775</v>
      </c>
      <c r="I30" s="88" t="s">
        <v>121</v>
      </c>
      <c r="J30" s="89">
        <v>0</v>
      </c>
      <c r="K30" s="91">
        <v>3.7200000000424102E-2</v>
      </c>
      <c r="L30" s="90">
        <v>9636.9</v>
      </c>
      <c r="M30" s="102">
        <v>97.87</v>
      </c>
      <c r="N30" s="90"/>
      <c r="O30" s="90">
        <v>9.4316340299999997</v>
      </c>
      <c r="P30" s="91">
        <v>8.0307499999999993E-7</v>
      </c>
      <c r="Q30" s="91">
        <f t="shared" si="0"/>
        <v>5.5890104915660641E-3</v>
      </c>
      <c r="R30" s="91">
        <f>O30/'סכום נכסי הקרן'!$C$42</f>
        <v>2.0801336361176027E-3</v>
      </c>
    </row>
    <row r="31" spans="2:18">
      <c r="B31" s="104" t="s">
        <v>237</v>
      </c>
      <c r="C31" s="87" t="s">
        <v>238</v>
      </c>
      <c r="D31" s="88" t="s">
        <v>112</v>
      </c>
      <c r="E31" s="87" t="s">
        <v>212</v>
      </c>
      <c r="F31" s="87"/>
      <c r="G31" s="101"/>
      <c r="H31" s="90">
        <v>0.78</v>
      </c>
      <c r="I31" s="88" t="s">
        <v>121</v>
      </c>
      <c r="J31" s="89">
        <v>0</v>
      </c>
      <c r="K31" s="91">
        <v>3.6999999999999998E-2</v>
      </c>
      <c r="L31" s="90">
        <v>17062.5</v>
      </c>
      <c r="M31" s="102">
        <v>97.2</v>
      </c>
      <c r="N31" s="90"/>
      <c r="O31" s="90">
        <v>16.58475</v>
      </c>
      <c r="P31" s="91">
        <v>1.1374999999999999E-6</v>
      </c>
      <c r="Q31" s="91">
        <f t="shared" si="0"/>
        <v>9.8278136593474546E-3</v>
      </c>
      <c r="R31" s="91">
        <f>O31/'סכום נכסי הקרן'!$C$42</f>
        <v>3.6577433148772638E-3</v>
      </c>
    </row>
    <row r="32" spans="2:18">
      <c r="B32" s="104" t="s">
        <v>239</v>
      </c>
      <c r="C32" s="87" t="s">
        <v>240</v>
      </c>
      <c r="D32" s="88" t="s">
        <v>112</v>
      </c>
      <c r="E32" s="87" t="s">
        <v>212</v>
      </c>
      <c r="F32" s="87"/>
      <c r="G32" s="101"/>
      <c r="H32" s="90">
        <v>0.67999999997587601</v>
      </c>
      <c r="I32" s="88" t="s">
        <v>121</v>
      </c>
      <c r="J32" s="89">
        <v>0</v>
      </c>
      <c r="K32" s="91">
        <v>3.6899999999829125E-2</v>
      </c>
      <c r="L32" s="90">
        <v>10198.444893</v>
      </c>
      <c r="M32" s="102">
        <v>97.55</v>
      </c>
      <c r="N32" s="90"/>
      <c r="O32" s="90">
        <v>9.9485829930000005</v>
      </c>
      <c r="P32" s="91">
        <v>7.8449576099999994E-7</v>
      </c>
      <c r="Q32" s="91">
        <f t="shared" si="0"/>
        <v>5.8953448095242431E-3</v>
      </c>
      <c r="R32" s="91">
        <f>O32/'סכום נכסי הקרן'!$C$42</f>
        <v>2.1941460037171131E-3</v>
      </c>
    </row>
    <row r="33" spans="2:18">
      <c r="B33" s="104" t="s">
        <v>241</v>
      </c>
      <c r="C33" s="87" t="s">
        <v>242</v>
      </c>
      <c r="D33" s="88" t="s">
        <v>112</v>
      </c>
      <c r="E33" s="87" t="s">
        <v>212</v>
      </c>
      <c r="F33" s="87"/>
      <c r="G33" s="101"/>
      <c r="H33" s="90">
        <v>0.93</v>
      </c>
      <c r="I33" s="88" t="s">
        <v>121</v>
      </c>
      <c r="J33" s="89">
        <v>0</v>
      </c>
      <c r="K33" s="91">
        <v>3.6900000000000002E-2</v>
      </c>
      <c r="L33" s="90">
        <v>46410</v>
      </c>
      <c r="M33" s="102">
        <v>96.67</v>
      </c>
      <c r="N33" s="90"/>
      <c r="O33" s="90">
        <v>44.864547000000002</v>
      </c>
      <c r="P33" s="91">
        <v>1.3650000000000001E-6</v>
      </c>
      <c r="Q33" s="91">
        <f t="shared" si="0"/>
        <v>2.6585894139316897E-2</v>
      </c>
      <c r="R33" s="91">
        <f>O33/'סכום נכסי הקרן'!$C$42</f>
        <v>9.8948128168496255E-3</v>
      </c>
    </row>
    <row r="34" spans="2:18">
      <c r="B34" s="86"/>
      <c r="C34" s="87"/>
      <c r="D34" s="87"/>
      <c r="E34" s="87"/>
      <c r="F34" s="87"/>
      <c r="G34" s="87"/>
      <c r="H34" s="87"/>
      <c r="I34" s="87"/>
      <c r="J34" s="87"/>
      <c r="K34" s="91"/>
      <c r="L34" s="90"/>
      <c r="M34" s="102"/>
      <c r="N34" s="87"/>
      <c r="O34" s="87"/>
      <c r="P34" s="87"/>
      <c r="Q34" s="91"/>
      <c r="R34" s="87"/>
    </row>
    <row r="35" spans="2:18">
      <c r="B35" s="103" t="s">
        <v>23</v>
      </c>
      <c r="C35" s="80"/>
      <c r="D35" s="81"/>
      <c r="E35" s="80"/>
      <c r="F35" s="80"/>
      <c r="G35" s="99"/>
      <c r="H35" s="83">
        <v>7.6116092537671909</v>
      </c>
      <c r="I35" s="81"/>
      <c r="J35" s="82"/>
      <c r="K35" s="84">
        <v>3.6504581515651377E-2</v>
      </c>
      <c r="L35" s="83"/>
      <c r="M35" s="100"/>
      <c r="N35" s="83"/>
      <c r="O35" s="83">
        <v>754.60374591499999</v>
      </c>
      <c r="P35" s="84"/>
      <c r="Q35" s="84">
        <f t="shared" si="0"/>
        <v>0.4471641116988917</v>
      </c>
      <c r="R35" s="84">
        <f>O35/'סכום נכסי הקרן'!$C$42</f>
        <v>0.1664267961230608</v>
      </c>
    </row>
    <row r="36" spans="2:18">
      <c r="B36" s="104" t="s">
        <v>243</v>
      </c>
      <c r="C36" s="87" t="s">
        <v>244</v>
      </c>
      <c r="D36" s="88" t="s">
        <v>112</v>
      </c>
      <c r="E36" s="87" t="s">
        <v>212</v>
      </c>
      <c r="F36" s="87"/>
      <c r="G36" s="101"/>
      <c r="H36" s="90">
        <v>12.560000001206404</v>
      </c>
      <c r="I36" s="88" t="s">
        <v>121</v>
      </c>
      <c r="J36" s="89">
        <v>5.5E-2</v>
      </c>
      <c r="K36" s="91">
        <v>3.630000000445105E-2</v>
      </c>
      <c r="L36" s="90">
        <v>3153.1500190000002</v>
      </c>
      <c r="M36" s="102">
        <v>130.38999999999999</v>
      </c>
      <c r="N36" s="90"/>
      <c r="O36" s="90">
        <v>4.1113921590000002</v>
      </c>
      <c r="P36" s="91">
        <v>1.6624362597668164E-7</v>
      </c>
      <c r="Q36" s="91">
        <f t="shared" si="0"/>
        <v>2.4363343444522363E-3</v>
      </c>
      <c r="R36" s="91">
        <f>O36/'סכום נכסי הקרן'!$C$42</f>
        <v>9.0676176514093083E-4</v>
      </c>
    </row>
    <row r="37" spans="2:18">
      <c r="B37" s="104" t="s">
        <v>245</v>
      </c>
      <c r="C37" s="87" t="s">
        <v>246</v>
      </c>
      <c r="D37" s="88" t="s">
        <v>112</v>
      </c>
      <c r="E37" s="87" t="s">
        <v>212</v>
      </c>
      <c r="F37" s="87"/>
      <c r="G37" s="101"/>
      <c r="H37" s="90">
        <v>3.1300000001050901</v>
      </c>
      <c r="I37" s="88" t="s">
        <v>121</v>
      </c>
      <c r="J37" s="89">
        <v>5.0000000000000001E-3</v>
      </c>
      <c r="K37" s="91">
        <v>3.7700000002281221E-2</v>
      </c>
      <c r="L37" s="90">
        <v>4294.8178459999999</v>
      </c>
      <c r="M37" s="102">
        <v>90.84</v>
      </c>
      <c r="N37" s="90"/>
      <c r="O37" s="90">
        <v>3.9014124430000003</v>
      </c>
      <c r="P37" s="91">
        <v>2.6771069201442796E-7</v>
      </c>
      <c r="Q37" s="91">
        <f t="shared" si="0"/>
        <v>2.311904279417147E-3</v>
      </c>
      <c r="R37" s="91">
        <f>O37/'סכום נכסי הקרן'!$C$42</f>
        <v>8.60451033748608E-4</v>
      </c>
    </row>
    <row r="38" spans="2:18">
      <c r="B38" s="104" t="s">
        <v>247</v>
      </c>
      <c r="C38" s="87" t="s">
        <v>248</v>
      </c>
      <c r="D38" s="88" t="s">
        <v>112</v>
      </c>
      <c r="E38" s="87" t="s">
        <v>212</v>
      </c>
      <c r="F38" s="87"/>
      <c r="G38" s="101"/>
      <c r="H38" s="90">
        <v>0.25</v>
      </c>
      <c r="I38" s="88" t="s">
        <v>121</v>
      </c>
      <c r="J38" s="89">
        <v>4.2500000000000003E-2</v>
      </c>
      <c r="K38" s="91">
        <v>3.4199999996995474E-2</v>
      </c>
      <c r="L38" s="90">
        <v>1287.7967269999999</v>
      </c>
      <c r="M38" s="102">
        <v>103.38</v>
      </c>
      <c r="N38" s="90"/>
      <c r="O38" s="90">
        <v>1.33132432</v>
      </c>
      <c r="P38" s="91">
        <v>9.4929200423790145E-8</v>
      </c>
      <c r="Q38" s="91">
        <f t="shared" si="0"/>
        <v>7.8891797205972133E-4</v>
      </c>
      <c r="R38" s="91">
        <f>O38/'סכום נכסי הקרן'!$C$42</f>
        <v>2.936217085824941E-4</v>
      </c>
    </row>
    <row r="39" spans="2:18">
      <c r="B39" s="104" t="s">
        <v>249</v>
      </c>
      <c r="C39" s="87" t="s">
        <v>250</v>
      </c>
      <c r="D39" s="88" t="s">
        <v>112</v>
      </c>
      <c r="E39" s="87" t="s">
        <v>212</v>
      </c>
      <c r="F39" s="87"/>
      <c r="G39" s="101"/>
      <c r="H39" s="90">
        <v>1.2200000000052726</v>
      </c>
      <c r="I39" s="88" t="s">
        <v>121</v>
      </c>
      <c r="J39" s="89">
        <v>3.7499999999999999E-2</v>
      </c>
      <c r="K39" s="91">
        <v>3.6200000000075651E-2</v>
      </c>
      <c r="L39" s="90">
        <v>84734.893910000013</v>
      </c>
      <c r="M39" s="102">
        <v>102.96</v>
      </c>
      <c r="N39" s="90"/>
      <c r="O39" s="90">
        <v>87.243048857000005</v>
      </c>
      <c r="P39" s="91">
        <v>3.9238609297850995E-6</v>
      </c>
      <c r="Q39" s="91">
        <f t="shared" si="0"/>
        <v>5.1698604274405223E-2</v>
      </c>
      <c r="R39" s="91">
        <f>O39/'סכום נכסי הקרן'!$C$42</f>
        <v>1.9241331869711772E-2</v>
      </c>
    </row>
    <row r="40" spans="2:18">
      <c r="B40" s="104" t="s">
        <v>251</v>
      </c>
      <c r="C40" s="87" t="s">
        <v>252</v>
      </c>
      <c r="D40" s="88" t="s">
        <v>112</v>
      </c>
      <c r="E40" s="87" t="s">
        <v>212</v>
      </c>
      <c r="F40" s="87"/>
      <c r="G40" s="101"/>
      <c r="H40" s="90">
        <v>4.0499999999645784</v>
      </c>
      <c r="I40" s="88" t="s">
        <v>121</v>
      </c>
      <c r="J40" s="89">
        <v>0.02</v>
      </c>
      <c r="K40" s="91">
        <v>3.7499999999746993E-2</v>
      </c>
      <c r="L40" s="90">
        <v>10428.600273</v>
      </c>
      <c r="M40" s="102">
        <v>94.75</v>
      </c>
      <c r="N40" s="90"/>
      <c r="O40" s="90">
        <v>9.8810986869999997</v>
      </c>
      <c r="P40" s="91">
        <v>5.187319812380607E-7</v>
      </c>
      <c r="Q40" s="91">
        <f t="shared" si="0"/>
        <v>5.8553548679032728E-3</v>
      </c>
      <c r="R40" s="91">
        <f>O40/'סכום נכסי הקרן'!$C$42</f>
        <v>2.179262434828186E-3</v>
      </c>
    </row>
    <row r="41" spans="2:18">
      <c r="B41" s="104" t="s">
        <v>253</v>
      </c>
      <c r="C41" s="87" t="s">
        <v>254</v>
      </c>
      <c r="D41" s="88" t="s">
        <v>112</v>
      </c>
      <c r="E41" s="87" t="s">
        <v>212</v>
      </c>
      <c r="F41" s="87"/>
      <c r="G41" s="101"/>
      <c r="H41" s="90">
        <v>6.950000000130979</v>
      </c>
      <c r="I41" s="88" t="s">
        <v>121</v>
      </c>
      <c r="J41" s="89">
        <v>0.01</v>
      </c>
      <c r="K41" s="91">
        <v>3.6700000000661127E-2</v>
      </c>
      <c r="L41" s="90">
        <v>19089.480228</v>
      </c>
      <c r="M41" s="102">
        <v>83.99</v>
      </c>
      <c r="N41" s="90"/>
      <c r="O41" s="90">
        <v>16.033255381999997</v>
      </c>
      <c r="P41" s="91">
        <v>7.6311688574365533E-7</v>
      </c>
      <c r="Q41" s="91">
        <f t="shared" si="0"/>
        <v>9.5010082302733334E-3</v>
      </c>
      <c r="R41" s="91">
        <f>O41/'סכום נכסי הקרן'!$C$42</f>
        <v>3.5361119515959182E-3</v>
      </c>
    </row>
    <row r="42" spans="2:18">
      <c r="B42" s="104" t="s">
        <v>255</v>
      </c>
      <c r="C42" s="87" t="s">
        <v>256</v>
      </c>
      <c r="D42" s="88" t="s">
        <v>112</v>
      </c>
      <c r="E42" s="87" t="s">
        <v>212</v>
      </c>
      <c r="F42" s="87"/>
      <c r="G42" s="101"/>
      <c r="H42" s="90">
        <v>15.919999999960455</v>
      </c>
      <c r="I42" s="88" t="s">
        <v>121</v>
      </c>
      <c r="J42" s="89">
        <v>3.7499999999999999E-2</v>
      </c>
      <c r="K42" s="91">
        <v>3.7299999999992679E-2</v>
      </c>
      <c r="L42" s="90">
        <v>52962.943897999998</v>
      </c>
      <c r="M42" s="102">
        <v>103.13</v>
      </c>
      <c r="N42" s="90"/>
      <c r="O42" s="90">
        <v>54.620685348000002</v>
      </c>
      <c r="P42" s="91">
        <v>2.0999796055179274E-6</v>
      </c>
      <c r="Q42" s="91">
        <f t="shared" si="0"/>
        <v>3.2367199839973097E-2</v>
      </c>
      <c r="R42" s="91">
        <f>O42/'סכום נכסי הקרן'!$C$42</f>
        <v>1.2046515424450868E-2</v>
      </c>
    </row>
    <row r="43" spans="2:18">
      <c r="B43" s="104" t="s">
        <v>257</v>
      </c>
      <c r="C43" s="87" t="s">
        <v>258</v>
      </c>
      <c r="D43" s="88" t="s">
        <v>112</v>
      </c>
      <c r="E43" s="87" t="s">
        <v>212</v>
      </c>
      <c r="F43" s="87"/>
      <c r="G43" s="101"/>
      <c r="H43" s="90">
        <v>2.3200000000039971</v>
      </c>
      <c r="I43" s="88" t="s">
        <v>121</v>
      </c>
      <c r="J43" s="89">
        <v>5.0000000000000001E-3</v>
      </c>
      <c r="K43" s="91">
        <v>3.7699999999773491E-2</v>
      </c>
      <c r="L43" s="90">
        <v>32228.951390999999</v>
      </c>
      <c r="M43" s="102">
        <v>93.15</v>
      </c>
      <c r="N43" s="90"/>
      <c r="O43" s="90">
        <v>30.021266984</v>
      </c>
      <c r="P43" s="91">
        <v>1.4443956316702674E-6</v>
      </c>
      <c r="Q43" s="91">
        <f t="shared" si="0"/>
        <v>1.7790043126141304E-2</v>
      </c>
      <c r="R43" s="91">
        <f>O43/'סכום נכסי הקרן'!$C$42</f>
        <v>6.6211482605931064E-3</v>
      </c>
    </row>
    <row r="44" spans="2:18">
      <c r="B44" s="104" t="s">
        <v>259</v>
      </c>
      <c r="C44" s="87" t="s">
        <v>260</v>
      </c>
      <c r="D44" s="88" t="s">
        <v>112</v>
      </c>
      <c r="E44" s="87" t="s">
        <v>212</v>
      </c>
      <c r="F44" s="87"/>
      <c r="G44" s="101"/>
      <c r="H44" s="90">
        <v>8.700000000028334</v>
      </c>
      <c r="I44" s="88" t="s">
        <v>121</v>
      </c>
      <c r="J44" s="89">
        <v>1.3000000000000001E-2</v>
      </c>
      <c r="K44" s="91">
        <v>3.5700000000058699E-2</v>
      </c>
      <c r="L44" s="90">
        <v>118915.82975999999</v>
      </c>
      <c r="M44" s="102">
        <v>83.1</v>
      </c>
      <c r="N44" s="90"/>
      <c r="O44" s="90">
        <v>98.819049805999995</v>
      </c>
      <c r="P44" s="91">
        <v>1.3098994591573411E-5</v>
      </c>
      <c r="Q44" s="91">
        <f t="shared" si="0"/>
        <v>5.8558326624588451E-2</v>
      </c>
      <c r="R44" s="91">
        <f>O44/'סכום נכסי הקרן'!$C$42</f>
        <v>2.1794402617490157E-2</v>
      </c>
    </row>
    <row r="45" spans="2:18">
      <c r="B45" s="104" t="s">
        <v>261</v>
      </c>
      <c r="C45" s="87" t="s">
        <v>262</v>
      </c>
      <c r="D45" s="88" t="s">
        <v>112</v>
      </c>
      <c r="E45" s="87" t="s">
        <v>212</v>
      </c>
      <c r="F45" s="87"/>
      <c r="G45" s="101"/>
      <c r="H45" s="90">
        <v>12.690000000002545</v>
      </c>
      <c r="I45" s="88" t="s">
        <v>121</v>
      </c>
      <c r="J45" s="89">
        <v>1.4999999999999999E-2</v>
      </c>
      <c r="K45" s="91">
        <v>3.6600000000012387E-2</v>
      </c>
      <c r="L45" s="90">
        <v>188728.12795200001</v>
      </c>
      <c r="M45" s="102">
        <v>77</v>
      </c>
      <c r="N45" s="90"/>
      <c r="O45" s="90">
        <v>145.32066162699999</v>
      </c>
      <c r="P45" s="91">
        <v>1.0609108023466975E-5</v>
      </c>
      <c r="Q45" s="91">
        <f t="shared" si="0"/>
        <v>8.6114314856916147E-2</v>
      </c>
      <c r="R45" s="91">
        <f>O45/'סכום נכסי הקרן'!$C$42</f>
        <v>3.2050267780925255E-2</v>
      </c>
    </row>
    <row r="46" spans="2:18">
      <c r="B46" s="104" t="s">
        <v>263</v>
      </c>
      <c r="C46" s="87" t="s">
        <v>264</v>
      </c>
      <c r="D46" s="88" t="s">
        <v>112</v>
      </c>
      <c r="E46" s="87" t="s">
        <v>212</v>
      </c>
      <c r="F46" s="87"/>
      <c r="G46" s="101"/>
      <c r="H46" s="90">
        <v>0.58000000000602225</v>
      </c>
      <c r="I46" s="88" t="s">
        <v>121</v>
      </c>
      <c r="J46" s="89">
        <v>1.5E-3</v>
      </c>
      <c r="K46" s="91">
        <v>3.5900000000309719E-2</v>
      </c>
      <c r="L46" s="90">
        <v>47389.653947999999</v>
      </c>
      <c r="M46" s="102">
        <v>98.11</v>
      </c>
      <c r="N46" s="90"/>
      <c r="O46" s="90">
        <v>46.493988383999998</v>
      </c>
      <c r="P46" s="91">
        <v>3.0207163725489009E-6</v>
      </c>
      <c r="Q46" s="91">
        <f t="shared" si="0"/>
        <v>2.7551470725685773E-2</v>
      </c>
      <c r="R46" s="91">
        <f>O46/'סכום נכסי הקרן'!$C$42</f>
        <v>1.0254183825113864E-2</v>
      </c>
    </row>
    <row r="47" spans="2:18">
      <c r="B47" s="104" t="s">
        <v>265</v>
      </c>
      <c r="C47" s="87" t="s">
        <v>266</v>
      </c>
      <c r="D47" s="88" t="s">
        <v>112</v>
      </c>
      <c r="E47" s="87" t="s">
        <v>212</v>
      </c>
      <c r="F47" s="87"/>
      <c r="G47" s="101"/>
      <c r="H47" s="90">
        <v>2.6200000000185346</v>
      </c>
      <c r="I47" s="88" t="s">
        <v>121</v>
      </c>
      <c r="J47" s="89">
        <v>1.7500000000000002E-2</v>
      </c>
      <c r="K47" s="91">
        <v>3.7200000000597228E-2</v>
      </c>
      <c r="L47" s="90">
        <v>20304.357757000002</v>
      </c>
      <c r="M47" s="102">
        <v>95.66</v>
      </c>
      <c r="N47" s="90"/>
      <c r="O47" s="90">
        <v>19.423147822000001</v>
      </c>
      <c r="P47" s="91">
        <v>1.0612746167049293E-6</v>
      </c>
      <c r="Q47" s="91">
        <f t="shared" si="0"/>
        <v>1.1509795292215824E-2</v>
      </c>
      <c r="R47" s="91">
        <f>O47/'סכום נכסי הקרן'!$C$42</f>
        <v>4.2837479672466205E-3</v>
      </c>
    </row>
    <row r="48" spans="2:18">
      <c r="B48" s="104" t="s">
        <v>267</v>
      </c>
      <c r="C48" s="87" t="s">
        <v>268</v>
      </c>
      <c r="D48" s="88" t="s">
        <v>112</v>
      </c>
      <c r="E48" s="87" t="s">
        <v>212</v>
      </c>
      <c r="F48" s="87"/>
      <c r="G48" s="101"/>
      <c r="H48" s="90">
        <v>5.4099999999210482</v>
      </c>
      <c r="I48" s="88" t="s">
        <v>121</v>
      </c>
      <c r="J48" s="89">
        <v>2.2499999999999999E-2</v>
      </c>
      <c r="K48" s="91">
        <v>3.7199999999521109E-2</v>
      </c>
      <c r="L48" s="90">
        <v>33198.907287000002</v>
      </c>
      <c r="M48" s="102">
        <v>93.09</v>
      </c>
      <c r="N48" s="90"/>
      <c r="O48" s="90">
        <v>30.904863884000001</v>
      </c>
      <c r="P48" s="91">
        <v>1.5635834297013607E-6</v>
      </c>
      <c r="Q48" s="91">
        <f t="shared" si="0"/>
        <v>1.8313646176122588E-2</v>
      </c>
      <c r="R48" s="91">
        <f>O48/'סכום נכסי הקרן'!$C$42</f>
        <v>6.8160243156449628E-3</v>
      </c>
    </row>
    <row r="49" spans="2:18">
      <c r="B49" s="104" t="s">
        <v>269</v>
      </c>
      <c r="C49" s="87" t="s">
        <v>270</v>
      </c>
      <c r="D49" s="88" t="s">
        <v>112</v>
      </c>
      <c r="E49" s="87" t="s">
        <v>212</v>
      </c>
      <c r="F49" s="87"/>
      <c r="G49" s="101"/>
      <c r="H49" s="90">
        <v>1.8299999999937411</v>
      </c>
      <c r="I49" s="88" t="s">
        <v>121</v>
      </c>
      <c r="J49" s="89">
        <v>4.0000000000000001E-3</v>
      </c>
      <c r="K49" s="91">
        <v>3.5599999999939576E-2</v>
      </c>
      <c r="L49" s="90">
        <v>147024.72644</v>
      </c>
      <c r="M49" s="102">
        <v>94.54</v>
      </c>
      <c r="N49" s="90"/>
      <c r="O49" s="90">
        <v>138.99717798899999</v>
      </c>
      <c r="P49" s="91">
        <v>8.6318386387707507E-6</v>
      </c>
      <c r="Q49" s="91">
        <f t="shared" si="0"/>
        <v>8.2367136342184455E-2</v>
      </c>
      <c r="R49" s="91">
        <f>O49/'סכום נכסי הקרן'!$C$42</f>
        <v>3.0655632347552416E-2</v>
      </c>
    </row>
    <row r="50" spans="2:18">
      <c r="B50" s="104" t="s">
        <v>271</v>
      </c>
      <c r="C50" s="87" t="s">
        <v>272</v>
      </c>
      <c r="D50" s="88" t="s">
        <v>112</v>
      </c>
      <c r="E50" s="87" t="s">
        <v>212</v>
      </c>
      <c r="F50" s="87"/>
      <c r="G50" s="101"/>
      <c r="H50" s="90">
        <v>3.5099999999842999</v>
      </c>
      <c r="I50" s="88" t="s">
        <v>121</v>
      </c>
      <c r="J50" s="89">
        <v>6.25E-2</v>
      </c>
      <c r="K50" s="91">
        <v>3.6978723404255322E-2</v>
      </c>
      <c r="L50" s="90">
        <v>2.13E-4</v>
      </c>
      <c r="M50" s="102">
        <v>109.97</v>
      </c>
      <c r="N50" s="90"/>
      <c r="O50" s="90">
        <v>2.35E-7</v>
      </c>
      <c r="P50" s="91">
        <v>1.3998058840680247E-14</v>
      </c>
      <c r="Q50" s="91">
        <f t="shared" si="0"/>
        <v>1.3925661887858737E-10</v>
      </c>
      <c r="R50" s="91">
        <f>O50/'סכום נכסי הקרן'!$C$42</f>
        <v>5.1828919880984459E-11</v>
      </c>
    </row>
    <row r="51" spans="2:18">
      <c r="B51" s="104" t="s">
        <v>273</v>
      </c>
      <c r="C51" s="87" t="s">
        <v>274</v>
      </c>
      <c r="D51" s="88" t="s">
        <v>112</v>
      </c>
      <c r="E51" s="87" t="s">
        <v>212</v>
      </c>
      <c r="F51" s="87"/>
      <c r="G51" s="101"/>
      <c r="H51" s="90">
        <v>0.92000000004009908</v>
      </c>
      <c r="I51" s="88" t="s">
        <v>121</v>
      </c>
      <c r="J51" s="89">
        <v>1.4999999999999999E-2</v>
      </c>
      <c r="K51" s="91">
        <v>3.6699999996641711E-2</v>
      </c>
      <c r="L51" s="90">
        <v>2031.6296910000001</v>
      </c>
      <c r="M51" s="102">
        <v>98.2</v>
      </c>
      <c r="N51" s="90"/>
      <c r="O51" s="90">
        <v>1.9950603010000001</v>
      </c>
      <c r="P51" s="91">
        <v>1.4776309687316444E-7</v>
      </c>
      <c r="Q51" s="91">
        <f t="shared" si="0"/>
        <v>1.1822355403240717E-3</v>
      </c>
      <c r="R51" s="91">
        <f>O51/'סכום נכסי הקרן'!$C$42</f>
        <v>4.4000774680111381E-4</v>
      </c>
    </row>
    <row r="52" spans="2:18">
      <c r="B52" s="104" t="s">
        <v>275</v>
      </c>
      <c r="C52" s="87" t="s">
        <v>276</v>
      </c>
      <c r="D52" s="88" t="s">
        <v>112</v>
      </c>
      <c r="E52" s="87" t="s">
        <v>212</v>
      </c>
      <c r="F52" s="87"/>
      <c r="G52" s="101"/>
      <c r="H52" s="90">
        <v>19.500000000053429</v>
      </c>
      <c r="I52" s="88" t="s">
        <v>121</v>
      </c>
      <c r="J52" s="89">
        <v>2.7999999999999997E-2</v>
      </c>
      <c r="K52" s="91">
        <v>3.8300000000120599E-2</v>
      </c>
      <c r="L52" s="90">
        <v>79817.609507999994</v>
      </c>
      <c r="M52" s="102">
        <v>82.07</v>
      </c>
      <c r="N52" s="90"/>
      <c r="O52" s="90">
        <v>65.506311687000007</v>
      </c>
      <c r="P52" s="91">
        <v>1.6525354198718883E-5</v>
      </c>
      <c r="Q52" s="91">
        <f t="shared" si="0"/>
        <v>3.8817819066972403E-2</v>
      </c>
      <c r="R52" s="91">
        <f>O52/'סכום נכסי הקרן'!$C$42</f>
        <v>1.4447325021805615E-2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103" t="s">
        <v>24</v>
      </c>
      <c r="C54" s="80"/>
      <c r="D54" s="81"/>
      <c r="E54" s="80"/>
      <c r="F54" s="80"/>
      <c r="G54" s="99"/>
      <c r="H54" s="83">
        <v>4.5009675722955569</v>
      </c>
      <c r="I54" s="81"/>
      <c r="J54" s="82"/>
      <c r="K54" s="84">
        <v>3.816980749709737E-2</v>
      </c>
      <c r="L54" s="83"/>
      <c r="M54" s="100"/>
      <c r="N54" s="83"/>
      <c r="O54" s="83">
        <v>120.33505045000003</v>
      </c>
      <c r="P54" s="84"/>
      <c r="Q54" s="84">
        <f t="shared" si="0"/>
        <v>7.1308307481920158E-2</v>
      </c>
      <c r="R54" s="84">
        <f>O54/'סכום נכסי הקרן'!$C$42</f>
        <v>2.6539726334669254E-2</v>
      </c>
    </row>
    <row r="55" spans="2:18">
      <c r="B55" s="104" t="s">
        <v>277</v>
      </c>
      <c r="C55" s="87" t="s">
        <v>278</v>
      </c>
      <c r="D55" s="88" t="s">
        <v>112</v>
      </c>
      <c r="E55" s="87" t="s">
        <v>212</v>
      </c>
      <c r="F55" s="87"/>
      <c r="G55" s="101"/>
      <c r="H55" s="90">
        <v>3.2200000000086804</v>
      </c>
      <c r="I55" s="88" t="s">
        <v>121</v>
      </c>
      <c r="J55" s="89">
        <v>3.27E-2</v>
      </c>
      <c r="K55" s="91">
        <v>3.8100000000145531E-2</v>
      </c>
      <c r="L55" s="90">
        <v>78349.279007999998</v>
      </c>
      <c r="M55" s="102">
        <v>99.98</v>
      </c>
      <c r="N55" s="90"/>
      <c r="O55" s="90">
        <v>78.333607006000008</v>
      </c>
      <c r="P55" s="91">
        <v>3.6930110481672525E-6</v>
      </c>
      <c r="Q55" s="91">
        <f t="shared" si="0"/>
        <v>4.6419035132849298E-2</v>
      </c>
      <c r="R55" s="91">
        <f>O55/'סכום נכסי הקרן'!$C$42</f>
        <v>1.727636698511701E-2</v>
      </c>
    </row>
    <row r="56" spans="2:18">
      <c r="B56" s="104" t="s">
        <v>279</v>
      </c>
      <c r="C56" s="87" t="s">
        <v>280</v>
      </c>
      <c r="D56" s="88" t="s">
        <v>112</v>
      </c>
      <c r="E56" s="87" t="s">
        <v>212</v>
      </c>
      <c r="F56" s="87"/>
      <c r="G56" s="101"/>
      <c r="H56" s="90">
        <v>6.8899999999247648</v>
      </c>
      <c r="I56" s="88" t="s">
        <v>121</v>
      </c>
      <c r="J56" s="89">
        <v>3.27E-2</v>
      </c>
      <c r="K56" s="91">
        <v>3.829999999963811E-2</v>
      </c>
      <c r="L56" s="90">
        <v>42161.658903000003</v>
      </c>
      <c r="M56" s="102">
        <v>99.62</v>
      </c>
      <c r="N56" s="90"/>
      <c r="O56" s="90">
        <v>42.001443443999996</v>
      </c>
      <c r="P56" s="91">
        <v>2.1264727881455222E-6</v>
      </c>
      <c r="Q56" s="91">
        <f t="shared" si="0"/>
        <v>2.4889272349070853E-2</v>
      </c>
      <c r="R56" s="91">
        <f>O56/'סכום נכסי הקרן'!$C$42</f>
        <v>9.2633593495522384E-3</v>
      </c>
    </row>
    <row r="57" spans="2:18">
      <c r="B57" s="86"/>
      <c r="C57" s="87"/>
      <c r="D57" s="87"/>
      <c r="E57" s="87"/>
      <c r="F57" s="87"/>
      <c r="G57" s="87"/>
      <c r="H57" s="87"/>
      <c r="I57" s="87"/>
      <c r="J57" s="87"/>
      <c r="K57" s="91"/>
      <c r="L57" s="90"/>
      <c r="M57" s="102"/>
      <c r="N57" s="87"/>
      <c r="O57" s="87"/>
      <c r="P57" s="87"/>
      <c r="Q57" s="91"/>
      <c r="R57" s="87"/>
    </row>
    <row r="58" spans="2:18">
      <c r="B58" s="79" t="s">
        <v>179</v>
      </c>
      <c r="C58" s="80"/>
      <c r="D58" s="81"/>
      <c r="E58" s="80"/>
      <c r="F58" s="80"/>
      <c r="G58" s="99"/>
      <c r="H58" s="83">
        <v>19.710000005128759</v>
      </c>
      <c r="I58" s="81"/>
      <c r="J58" s="82"/>
      <c r="K58" s="84">
        <v>5.1200000013849806E-2</v>
      </c>
      <c r="L58" s="83"/>
      <c r="M58" s="100"/>
      <c r="N58" s="83"/>
      <c r="O58" s="83">
        <v>1.3863004590000001</v>
      </c>
      <c r="P58" s="84"/>
      <c r="Q58" s="84">
        <f t="shared" si="0"/>
        <v>8.2149580710712245E-4</v>
      </c>
      <c r="R58" s="84">
        <f>O58/'סכום נכסי הקרן'!$C$42</f>
        <v>3.0574661881056591E-4</v>
      </c>
    </row>
    <row r="59" spans="2:18">
      <c r="B59" s="103" t="s">
        <v>58</v>
      </c>
      <c r="C59" s="80"/>
      <c r="D59" s="81"/>
      <c r="E59" s="80"/>
      <c r="F59" s="80"/>
      <c r="G59" s="99"/>
      <c r="H59" s="83">
        <v>19.710000005128759</v>
      </c>
      <c r="I59" s="81"/>
      <c r="J59" s="82"/>
      <c r="K59" s="84">
        <v>5.1200000013849806E-2</v>
      </c>
      <c r="L59" s="83"/>
      <c r="M59" s="100"/>
      <c r="N59" s="83"/>
      <c r="O59" s="83">
        <v>1.3863004590000001</v>
      </c>
      <c r="P59" s="84"/>
      <c r="Q59" s="84">
        <f t="shared" si="0"/>
        <v>8.2149580710712245E-4</v>
      </c>
      <c r="R59" s="84">
        <f>O59/'סכום נכסי הקרן'!$C$42</f>
        <v>3.0574661881056591E-4</v>
      </c>
    </row>
    <row r="60" spans="2:18">
      <c r="B60" s="104" t="s">
        <v>281</v>
      </c>
      <c r="C60" s="87" t="s">
        <v>282</v>
      </c>
      <c r="D60" s="88" t="s">
        <v>28</v>
      </c>
      <c r="E60" s="87" t="s">
        <v>283</v>
      </c>
      <c r="F60" s="87" t="s">
        <v>284</v>
      </c>
      <c r="G60" s="101"/>
      <c r="H60" s="90">
        <v>19.710000005128759</v>
      </c>
      <c r="I60" s="88" t="s">
        <v>120</v>
      </c>
      <c r="J60" s="89">
        <v>4.4999999999999998E-2</v>
      </c>
      <c r="K60" s="91">
        <v>5.1200000013849806E-2</v>
      </c>
      <c r="L60" s="90">
        <v>446.098409</v>
      </c>
      <c r="M60" s="102">
        <v>88.3095</v>
      </c>
      <c r="N60" s="90"/>
      <c r="O60" s="90">
        <v>1.3863004590000001</v>
      </c>
      <c r="P60" s="91">
        <v>4.46098409E-7</v>
      </c>
      <c r="Q60" s="91">
        <f t="shared" si="0"/>
        <v>8.2149580710712245E-4</v>
      </c>
      <c r="R60" s="91">
        <f>O60/'סכום נכסי הקרן'!$C$42</f>
        <v>3.0574661881056591E-4</v>
      </c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104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5" t="s">
        <v>183</v>
      </c>
      <c r="C65" s="105"/>
      <c r="D65" s="10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147" t="s">
        <v>191</v>
      </c>
      <c r="C66" s="147"/>
      <c r="D66" s="147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A1:B1048576 J1:M1048576 N32:N1048576 O11:Q1048576 C32:I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134</v>
      </c>
      <c r="C1" s="46" t="s" vm="1">
        <v>207</v>
      </c>
    </row>
    <row r="2" spans="2:20">
      <c r="B2" s="46" t="s">
        <v>133</v>
      </c>
      <c r="C2" s="46" t="s">
        <v>208</v>
      </c>
    </row>
    <row r="3" spans="2:20">
      <c r="B3" s="46" t="s">
        <v>135</v>
      </c>
      <c r="C3" s="46" t="s">
        <v>209</v>
      </c>
    </row>
    <row r="4" spans="2:20">
      <c r="B4" s="46" t="s">
        <v>136</v>
      </c>
      <c r="C4" s="46">
        <v>2148</v>
      </c>
    </row>
    <row r="6" spans="2:20" ht="26.25" customHeight="1">
      <c r="B6" s="144" t="s">
        <v>159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9"/>
    </row>
    <row r="7" spans="2:20" ht="26.25" customHeight="1">
      <c r="B7" s="144" t="s">
        <v>82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</row>
    <row r="8" spans="2:20" s="3" customFormat="1" ht="63">
      <c r="B8" s="36" t="s">
        <v>107</v>
      </c>
      <c r="C8" s="12" t="s">
        <v>43</v>
      </c>
      <c r="D8" s="12" t="s">
        <v>111</v>
      </c>
      <c r="E8" s="12" t="s">
        <v>175</v>
      </c>
      <c r="F8" s="12" t="s">
        <v>109</v>
      </c>
      <c r="G8" s="12" t="s">
        <v>61</v>
      </c>
      <c r="H8" s="12" t="s">
        <v>14</v>
      </c>
      <c r="I8" s="12" t="s">
        <v>62</v>
      </c>
      <c r="J8" s="12" t="s">
        <v>96</v>
      </c>
      <c r="K8" s="12" t="s">
        <v>17</v>
      </c>
      <c r="L8" s="12" t="s">
        <v>95</v>
      </c>
      <c r="M8" s="12" t="s">
        <v>16</v>
      </c>
      <c r="N8" s="12" t="s">
        <v>18</v>
      </c>
      <c r="O8" s="12" t="s">
        <v>185</v>
      </c>
      <c r="P8" s="12" t="s">
        <v>184</v>
      </c>
      <c r="Q8" s="12" t="s">
        <v>57</v>
      </c>
      <c r="R8" s="12" t="s">
        <v>54</v>
      </c>
      <c r="S8" s="12" t="s">
        <v>137</v>
      </c>
      <c r="T8" s="37" t="s">
        <v>139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192</v>
      </c>
      <c r="P9" s="15"/>
      <c r="Q9" s="15" t="s">
        <v>188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43" t="s">
        <v>140</v>
      </c>
      <c r="T10" s="60" t="s">
        <v>176</v>
      </c>
    </row>
    <row r="11" spans="2:20" s="4" customFormat="1" ht="18" customHeight="1">
      <c r="B11" s="106" t="s">
        <v>1702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0.140625" style="2" customWidth="1"/>
    <col min="4" max="4" width="6.42578125" style="2" bestFit="1" customWidth="1"/>
    <col min="5" max="5" width="8" style="2" bestFit="1" customWidth="1"/>
    <col min="6" max="6" width="12.855468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85546875" style="1" bestFit="1" customWidth="1"/>
    <col min="12" max="12" width="12.28515625" style="1" bestFit="1" customWidth="1"/>
    <col min="13" max="13" width="7.42578125" style="1" bestFit="1" customWidth="1"/>
    <col min="14" max="14" width="10" style="1" bestFit="1" customWidth="1"/>
    <col min="15" max="15" width="11.140625" style="1" bestFit="1" customWidth="1"/>
    <col min="16" max="16" width="14.7109375" style="1" customWidth="1"/>
    <col min="17" max="17" width="8.85546875" style="1" bestFit="1" customWidth="1"/>
    <col min="18" max="18" width="10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134</v>
      </c>
      <c r="C1" s="46" t="s" vm="1">
        <v>207</v>
      </c>
    </row>
    <row r="2" spans="2:21">
      <c r="B2" s="46" t="s">
        <v>133</v>
      </c>
      <c r="C2" s="46" t="s">
        <v>208</v>
      </c>
    </row>
    <row r="3" spans="2:21">
      <c r="B3" s="46" t="s">
        <v>135</v>
      </c>
      <c r="C3" s="46" t="s">
        <v>209</v>
      </c>
    </row>
    <row r="4" spans="2:21">
      <c r="B4" s="46" t="s">
        <v>136</v>
      </c>
      <c r="C4" s="46">
        <v>2148</v>
      </c>
    </row>
    <row r="6" spans="2:21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</row>
    <row r="7" spans="2:21" ht="26.25" customHeight="1">
      <c r="B7" s="138" t="s">
        <v>83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</row>
    <row r="8" spans="2:21" s="3" customFormat="1" ht="78.75">
      <c r="B8" s="21" t="s">
        <v>107</v>
      </c>
      <c r="C8" s="29" t="s">
        <v>43</v>
      </c>
      <c r="D8" s="29" t="s">
        <v>111</v>
      </c>
      <c r="E8" s="29" t="s">
        <v>175</v>
      </c>
      <c r="F8" s="29" t="s">
        <v>109</v>
      </c>
      <c r="G8" s="29" t="s">
        <v>61</v>
      </c>
      <c r="H8" s="29" t="s">
        <v>14</v>
      </c>
      <c r="I8" s="29" t="s">
        <v>62</v>
      </c>
      <c r="J8" s="29" t="s">
        <v>96</v>
      </c>
      <c r="K8" s="29" t="s">
        <v>17</v>
      </c>
      <c r="L8" s="29" t="s">
        <v>95</v>
      </c>
      <c r="M8" s="29" t="s">
        <v>16</v>
      </c>
      <c r="N8" s="29" t="s">
        <v>18</v>
      </c>
      <c r="O8" s="12" t="s">
        <v>185</v>
      </c>
      <c r="P8" s="29" t="s">
        <v>184</v>
      </c>
      <c r="Q8" s="29" t="s">
        <v>199</v>
      </c>
      <c r="R8" s="29" t="s">
        <v>57</v>
      </c>
      <c r="S8" s="12" t="s">
        <v>54</v>
      </c>
      <c r="T8" s="29" t="s">
        <v>137</v>
      </c>
      <c r="U8" s="13" t="s">
        <v>139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192</v>
      </c>
      <c r="P9" s="31"/>
      <c r="Q9" s="15" t="s">
        <v>188</v>
      </c>
      <c r="R9" s="31" t="s">
        <v>188</v>
      </c>
      <c r="S9" s="15" t="s">
        <v>19</v>
      </c>
      <c r="T9" s="31" t="s">
        <v>188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105</v>
      </c>
      <c r="R10" s="18" t="s">
        <v>106</v>
      </c>
      <c r="S10" s="18" t="s">
        <v>140</v>
      </c>
      <c r="T10" s="18" t="s">
        <v>176</v>
      </c>
      <c r="U10" s="19" t="s">
        <v>194</v>
      </c>
    </row>
    <row r="11" spans="2:21" s="4" customFormat="1" ht="18" customHeight="1">
      <c r="B11" s="74" t="s">
        <v>32</v>
      </c>
      <c r="C11" s="74"/>
      <c r="D11" s="75"/>
      <c r="E11" s="75"/>
      <c r="F11" s="74"/>
      <c r="G11" s="75"/>
      <c r="H11" s="74"/>
      <c r="I11" s="74"/>
      <c r="J11" s="97"/>
      <c r="K11" s="77">
        <v>4.716280990076771</v>
      </c>
      <c r="L11" s="75"/>
      <c r="M11" s="76"/>
      <c r="N11" s="76">
        <v>3.9488263824922286E-2</v>
      </c>
      <c r="O11" s="77"/>
      <c r="P11" s="98"/>
      <c r="Q11" s="77">
        <v>10.274561817</v>
      </c>
      <c r="R11" s="77">
        <f>R12+R261</f>
        <v>1732.2972337559997</v>
      </c>
      <c r="S11" s="78"/>
      <c r="T11" s="78">
        <f>IFERROR(R11/$R$11,0)</f>
        <v>1</v>
      </c>
      <c r="U11" s="78">
        <f>R11/'סכום נכסי הקרן'!$C$42</f>
        <v>0.38205572143996053</v>
      </c>
    </row>
    <row r="12" spans="2:21">
      <c r="B12" s="79" t="s">
        <v>180</v>
      </c>
      <c r="C12" s="80"/>
      <c r="D12" s="81"/>
      <c r="E12" s="81"/>
      <c r="F12" s="80"/>
      <c r="G12" s="81"/>
      <c r="H12" s="80"/>
      <c r="I12" s="80"/>
      <c r="J12" s="99"/>
      <c r="K12" s="83">
        <v>4.5706301515004366</v>
      </c>
      <c r="L12" s="81"/>
      <c r="M12" s="82"/>
      <c r="N12" s="82">
        <v>3.3806574224896822E-2</v>
      </c>
      <c r="O12" s="83"/>
      <c r="P12" s="100"/>
      <c r="Q12" s="83">
        <v>10.274561817</v>
      </c>
      <c r="R12" s="83">
        <f>R13+R171+R251</f>
        <v>1453.6871294529997</v>
      </c>
      <c r="S12" s="84"/>
      <c r="T12" s="84">
        <f t="shared" ref="T12:T75" si="0">IFERROR(R12/$R$11,0)</f>
        <v>0.83916726363470984</v>
      </c>
      <c r="U12" s="84">
        <f>R12/'סכום נכסי הקרן'!$C$42</f>
        <v>0.32060865431675661</v>
      </c>
    </row>
    <row r="13" spans="2:21">
      <c r="B13" s="85" t="s">
        <v>31</v>
      </c>
      <c r="C13" s="80"/>
      <c r="D13" s="81"/>
      <c r="E13" s="81"/>
      <c r="F13" s="80"/>
      <c r="G13" s="81"/>
      <c r="H13" s="80"/>
      <c r="I13" s="80"/>
      <c r="J13" s="99"/>
      <c r="K13" s="83">
        <v>4.6421873863465128</v>
      </c>
      <c r="L13" s="81"/>
      <c r="M13" s="82"/>
      <c r="N13" s="82">
        <v>2.7258838430277613E-2</v>
      </c>
      <c r="O13" s="83"/>
      <c r="P13" s="100"/>
      <c r="Q13" s="83">
        <f>SUM(Q15:Q170)</f>
        <v>2.9418745620000002</v>
      </c>
      <c r="R13" s="83">
        <f>SUM(R14:R170)</f>
        <v>1166.0709935509997</v>
      </c>
      <c r="S13" s="84"/>
      <c r="T13" s="84">
        <f t="shared" si="0"/>
        <v>0.67313563217018046</v>
      </c>
      <c r="U13" s="84">
        <f>R13/'סכום נכסי הקרן'!$C$42</f>
        <v>0.25717531957572215</v>
      </c>
    </row>
    <row r="14" spans="2:21">
      <c r="B14" s="86" t="s">
        <v>285</v>
      </c>
      <c r="C14" s="87" t="s">
        <v>286</v>
      </c>
      <c r="D14" s="88" t="s">
        <v>112</v>
      </c>
      <c r="E14" s="88" t="s">
        <v>287</v>
      </c>
      <c r="F14" s="87" t="s">
        <v>288</v>
      </c>
      <c r="G14" s="88" t="s">
        <v>289</v>
      </c>
      <c r="H14" s="87" t="s">
        <v>290</v>
      </c>
      <c r="I14" s="87" t="s">
        <v>291</v>
      </c>
      <c r="J14" s="101"/>
      <c r="K14" s="90">
        <v>3.98</v>
      </c>
      <c r="L14" s="88" t="s">
        <v>121</v>
      </c>
      <c r="M14" s="89">
        <v>5.0000000000000001E-4</v>
      </c>
      <c r="N14" s="89">
        <v>2.0535714285714289E-2</v>
      </c>
      <c r="O14" s="90">
        <v>5.5999999999999999E-5</v>
      </c>
      <c r="P14" s="102">
        <v>99.01</v>
      </c>
      <c r="Q14" s="90"/>
      <c r="R14" s="90">
        <v>5.5999999999999999E-8</v>
      </c>
      <c r="S14" s="91">
        <v>4.2162486274473159E-14</v>
      </c>
      <c r="T14" s="91">
        <f t="shared" si="0"/>
        <v>3.2327015773488095E-11</v>
      </c>
      <c r="U14" s="91">
        <f>R14/'סכום נכסי הקרן'!$C$42</f>
        <v>1.2350721333340978E-11</v>
      </c>
    </row>
    <row r="15" spans="2:21">
      <c r="B15" s="86" t="s">
        <v>292</v>
      </c>
      <c r="C15" s="87" t="s">
        <v>293</v>
      </c>
      <c r="D15" s="88" t="s">
        <v>112</v>
      </c>
      <c r="E15" s="88" t="s">
        <v>287</v>
      </c>
      <c r="F15" s="87" t="s">
        <v>294</v>
      </c>
      <c r="G15" s="88" t="s">
        <v>295</v>
      </c>
      <c r="H15" s="87" t="s">
        <v>296</v>
      </c>
      <c r="I15" s="87" t="s">
        <v>119</v>
      </c>
      <c r="J15" s="101"/>
      <c r="K15" s="90">
        <v>2.6999999999887434</v>
      </c>
      <c r="L15" s="88" t="s">
        <v>121</v>
      </c>
      <c r="M15" s="89">
        <v>1E-3</v>
      </c>
      <c r="N15" s="89">
        <v>1.4799999999954978E-2</v>
      </c>
      <c r="O15" s="90">
        <v>8600.1440189999994</v>
      </c>
      <c r="P15" s="102">
        <v>103.3</v>
      </c>
      <c r="Q15" s="90"/>
      <c r="R15" s="90">
        <v>8.8839490229999996</v>
      </c>
      <c r="S15" s="91">
        <v>5.7334293459999995E-6</v>
      </c>
      <c r="T15" s="91">
        <f t="shared" si="0"/>
        <v>5.128420717810449E-3</v>
      </c>
      <c r="U15" s="91">
        <f>R15/'סכום נכסי הקרן'!$C$42</f>
        <v>1.9593424771907112E-3</v>
      </c>
    </row>
    <row r="16" spans="2:21">
      <c r="B16" s="86" t="s">
        <v>297</v>
      </c>
      <c r="C16" s="87" t="s">
        <v>298</v>
      </c>
      <c r="D16" s="88" t="s">
        <v>112</v>
      </c>
      <c r="E16" s="88" t="s">
        <v>287</v>
      </c>
      <c r="F16" s="87" t="s">
        <v>299</v>
      </c>
      <c r="G16" s="88" t="s">
        <v>295</v>
      </c>
      <c r="H16" s="87" t="s">
        <v>296</v>
      </c>
      <c r="I16" s="87" t="s">
        <v>119</v>
      </c>
      <c r="J16" s="101"/>
      <c r="K16" s="90">
        <v>4.719999999914033</v>
      </c>
      <c r="L16" s="88" t="s">
        <v>121</v>
      </c>
      <c r="M16" s="89">
        <v>2E-3</v>
      </c>
      <c r="N16" s="89">
        <v>1.7000000000358197E-2</v>
      </c>
      <c r="O16" s="90">
        <v>2847.594337</v>
      </c>
      <c r="P16" s="102">
        <v>98.04</v>
      </c>
      <c r="Q16" s="90"/>
      <c r="R16" s="90">
        <v>2.7917648669999999</v>
      </c>
      <c r="S16" s="91">
        <v>9.9072018605091309E-7</v>
      </c>
      <c r="T16" s="91">
        <f t="shared" si="0"/>
        <v>1.6115969087746231E-3</v>
      </c>
      <c r="U16" s="91">
        <f>R16/'סכום נכסי הקרן'!$C$42</f>
        <v>6.1571981965229886E-4</v>
      </c>
    </row>
    <row r="17" spans="2:21">
      <c r="B17" s="86" t="s">
        <v>300</v>
      </c>
      <c r="C17" s="87" t="s">
        <v>301</v>
      </c>
      <c r="D17" s="88" t="s">
        <v>112</v>
      </c>
      <c r="E17" s="88" t="s">
        <v>287</v>
      </c>
      <c r="F17" s="87" t="s">
        <v>302</v>
      </c>
      <c r="G17" s="88" t="s">
        <v>295</v>
      </c>
      <c r="H17" s="87" t="s">
        <v>296</v>
      </c>
      <c r="I17" s="87" t="s">
        <v>119</v>
      </c>
      <c r="J17" s="101"/>
      <c r="K17" s="90">
        <v>2.4699991646051482</v>
      </c>
      <c r="L17" s="88" t="s">
        <v>121</v>
      </c>
      <c r="M17" s="89">
        <v>8.3000000000000001E-3</v>
      </c>
      <c r="N17" s="89">
        <v>1.4813084112149533E-2</v>
      </c>
      <c r="O17" s="90">
        <v>2.0100000000000001E-4</v>
      </c>
      <c r="P17" s="102">
        <v>106.54</v>
      </c>
      <c r="Q17" s="90"/>
      <c r="R17" s="90">
        <v>2.1400000000000001E-7</v>
      </c>
      <c r="S17" s="91">
        <v>6.6077209740240958E-14</v>
      </c>
      <c r="T17" s="91">
        <f t="shared" si="0"/>
        <v>1.2353538170582953E-10</v>
      </c>
      <c r="U17" s="91">
        <f>R17/'סכום נכסי הקרן'!$C$42</f>
        <v>4.71973993809816E-11</v>
      </c>
    </row>
    <row r="18" spans="2:21">
      <c r="B18" s="86" t="s">
        <v>303</v>
      </c>
      <c r="C18" s="87" t="s">
        <v>304</v>
      </c>
      <c r="D18" s="88" t="s">
        <v>112</v>
      </c>
      <c r="E18" s="88" t="s">
        <v>287</v>
      </c>
      <c r="F18" s="87" t="s">
        <v>305</v>
      </c>
      <c r="G18" s="88" t="s">
        <v>295</v>
      </c>
      <c r="H18" s="87" t="s">
        <v>296</v>
      </c>
      <c r="I18" s="87" t="s">
        <v>119</v>
      </c>
      <c r="J18" s="101"/>
      <c r="K18" s="90">
        <v>1.7400000000464237</v>
      </c>
      <c r="L18" s="88" t="s">
        <v>121</v>
      </c>
      <c r="M18" s="89">
        <v>8.6E-3</v>
      </c>
      <c r="N18" s="89">
        <v>1.4900000000605771E-2</v>
      </c>
      <c r="O18" s="90">
        <v>16362.570398</v>
      </c>
      <c r="P18" s="102">
        <v>107.95</v>
      </c>
      <c r="Q18" s="90"/>
      <c r="R18" s="90">
        <v>17.663394057000001</v>
      </c>
      <c r="S18" s="91">
        <v>6.5414931363091387E-6</v>
      </c>
      <c r="T18" s="91">
        <f t="shared" si="0"/>
        <v>1.019651461239241E-2</v>
      </c>
      <c r="U18" s="91">
        <f>R18/'סכום נכסי הקרן'!$C$42</f>
        <v>3.8956367464106816E-3</v>
      </c>
    </row>
    <row r="19" spans="2:21">
      <c r="B19" s="86" t="s">
        <v>306</v>
      </c>
      <c r="C19" s="87" t="s">
        <v>307</v>
      </c>
      <c r="D19" s="88" t="s">
        <v>112</v>
      </c>
      <c r="E19" s="88" t="s">
        <v>287</v>
      </c>
      <c r="F19" s="87" t="s">
        <v>305</v>
      </c>
      <c r="G19" s="88" t="s">
        <v>295</v>
      </c>
      <c r="H19" s="87" t="s">
        <v>296</v>
      </c>
      <c r="I19" s="87" t="s">
        <v>119</v>
      </c>
      <c r="J19" s="101"/>
      <c r="K19" s="90">
        <v>3.4599999999585784</v>
      </c>
      <c r="L19" s="88" t="s">
        <v>121</v>
      </c>
      <c r="M19" s="89">
        <v>3.8E-3</v>
      </c>
      <c r="N19" s="89">
        <v>1.6499999999950686E-2</v>
      </c>
      <c r="O19" s="90">
        <v>29854.887817999999</v>
      </c>
      <c r="P19" s="102">
        <v>101.89</v>
      </c>
      <c r="Q19" s="90"/>
      <c r="R19" s="90">
        <v>30.419145731</v>
      </c>
      <c r="S19" s="91">
        <v>9.9516292726666658E-6</v>
      </c>
      <c r="T19" s="91">
        <f t="shared" si="0"/>
        <v>1.756000364039411E-2</v>
      </c>
      <c r="U19" s="91">
        <f>R19/'סכום נכסי הקרן'!$C$42</f>
        <v>6.7088998593191045E-3</v>
      </c>
    </row>
    <row r="20" spans="2:21">
      <c r="B20" s="86" t="s">
        <v>308</v>
      </c>
      <c r="C20" s="87" t="s">
        <v>309</v>
      </c>
      <c r="D20" s="88" t="s">
        <v>112</v>
      </c>
      <c r="E20" s="88" t="s">
        <v>287</v>
      </c>
      <c r="F20" s="87" t="s">
        <v>305</v>
      </c>
      <c r="G20" s="88" t="s">
        <v>295</v>
      </c>
      <c r="H20" s="87" t="s">
        <v>296</v>
      </c>
      <c r="I20" s="87" t="s">
        <v>119</v>
      </c>
      <c r="J20" s="101"/>
      <c r="K20" s="90">
        <v>7.4499999997202426</v>
      </c>
      <c r="L20" s="88" t="s">
        <v>121</v>
      </c>
      <c r="M20" s="89">
        <v>2E-3</v>
      </c>
      <c r="N20" s="89">
        <v>1.8399999999790185E-2</v>
      </c>
      <c r="O20" s="90">
        <v>5973.7279890000009</v>
      </c>
      <c r="P20" s="102">
        <v>95.74</v>
      </c>
      <c r="Q20" s="90"/>
      <c r="R20" s="90">
        <v>5.7192468679999999</v>
      </c>
      <c r="S20" s="91">
        <v>6.232943649495208E-6</v>
      </c>
      <c r="T20" s="91">
        <f t="shared" si="0"/>
        <v>3.3015389948983643E-3</v>
      </c>
      <c r="U20" s="91">
        <f>R20/'סכום נכסי הקרן'!$C$42</f>
        <v>1.2613718625580567E-3</v>
      </c>
    </row>
    <row r="21" spans="2:21">
      <c r="B21" s="86" t="s">
        <v>310</v>
      </c>
      <c r="C21" s="87" t="s">
        <v>311</v>
      </c>
      <c r="D21" s="88" t="s">
        <v>112</v>
      </c>
      <c r="E21" s="88" t="s">
        <v>287</v>
      </c>
      <c r="F21" s="87" t="s">
        <v>312</v>
      </c>
      <c r="G21" s="88" t="s">
        <v>117</v>
      </c>
      <c r="H21" s="87" t="s">
        <v>290</v>
      </c>
      <c r="I21" s="87" t="s">
        <v>291</v>
      </c>
      <c r="J21" s="101"/>
      <c r="K21" s="90">
        <v>13.150000000169833</v>
      </c>
      <c r="L21" s="88" t="s">
        <v>121</v>
      </c>
      <c r="M21" s="89">
        <v>2.07E-2</v>
      </c>
      <c r="N21" s="89">
        <v>2.1700000000238487E-2</v>
      </c>
      <c r="O21" s="90">
        <v>26356.355261344899</v>
      </c>
      <c r="P21" s="102">
        <v>105</v>
      </c>
      <c r="Q21" s="90"/>
      <c r="R21" s="90">
        <v>27.674172901999999</v>
      </c>
      <c r="S21" s="91">
        <v>9.3936748199607054E-6</v>
      </c>
      <c r="T21" s="91">
        <f t="shared" si="0"/>
        <v>1.5975418284306979E-2</v>
      </c>
      <c r="U21" s="91">
        <f>R21/'סכום נכסי הקרן'!$C$42</f>
        <v>6.1034999579160391E-3</v>
      </c>
    </row>
    <row r="22" spans="2:21">
      <c r="B22" s="86" t="s">
        <v>313</v>
      </c>
      <c r="C22" s="87" t="s">
        <v>314</v>
      </c>
      <c r="D22" s="88" t="s">
        <v>112</v>
      </c>
      <c r="E22" s="88" t="s">
        <v>287</v>
      </c>
      <c r="F22" s="87" t="s">
        <v>315</v>
      </c>
      <c r="G22" s="88" t="s">
        <v>295</v>
      </c>
      <c r="H22" s="87" t="s">
        <v>290</v>
      </c>
      <c r="I22" s="87" t="s">
        <v>291</v>
      </c>
      <c r="J22" s="101"/>
      <c r="K22" s="90">
        <v>0.58999999999123298</v>
      </c>
      <c r="L22" s="88" t="s">
        <v>121</v>
      </c>
      <c r="M22" s="89">
        <v>3.5499999999999997E-2</v>
      </c>
      <c r="N22" s="89">
        <v>1.549999999605489E-2</v>
      </c>
      <c r="O22" s="90">
        <v>955.48022900000001</v>
      </c>
      <c r="P22" s="102">
        <v>119.38</v>
      </c>
      <c r="Q22" s="90"/>
      <c r="R22" s="90">
        <v>1.140652239</v>
      </c>
      <c r="S22" s="91">
        <v>1.340585076825673E-5</v>
      </c>
      <c r="T22" s="91">
        <f t="shared" si="0"/>
        <v>6.5846219503959847E-4</v>
      </c>
      <c r="U22" s="91">
        <f>R22/'סכום נכסי הקרן'!$C$42</f>
        <v>2.5156924896679379E-4</v>
      </c>
    </row>
    <row r="23" spans="2:21">
      <c r="B23" s="86" t="s">
        <v>316</v>
      </c>
      <c r="C23" s="87" t="s">
        <v>317</v>
      </c>
      <c r="D23" s="88" t="s">
        <v>112</v>
      </c>
      <c r="E23" s="88" t="s">
        <v>287</v>
      </c>
      <c r="F23" s="87" t="s">
        <v>315</v>
      </c>
      <c r="G23" s="88" t="s">
        <v>295</v>
      </c>
      <c r="H23" s="87" t="s">
        <v>290</v>
      </c>
      <c r="I23" s="87" t="s">
        <v>291</v>
      </c>
      <c r="J23" s="101"/>
      <c r="K23" s="90">
        <v>3.4399994047727764</v>
      </c>
      <c r="L23" s="88" t="s">
        <v>121</v>
      </c>
      <c r="M23" s="89">
        <v>1.4999999999999999E-2</v>
      </c>
      <c r="N23" s="89">
        <v>1.5648535564853558E-2</v>
      </c>
      <c r="O23" s="90">
        <v>2.1900000000000004E-4</v>
      </c>
      <c r="P23" s="102">
        <v>109.01</v>
      </c>
      <c r="Q23" s="90"/>
      <c r="R23" s="90">
        <v>2.3900000000000001E-7</v>
      </c>
      <c r="S23" s="91">
        <v>5.8878167813795751E-13</v>
      </c>
      <c r="T23" s="91">
        <f t="shared" si="0"/>
        <v>1.3796708517613669E-10</v>
      </c>
      <c r="U23" s="91">
        <f>R23/'סכום נכסי הקרן'!$C$42</f>
        <v>5.2711114261937392E-11</v>
      </c>
    </row>
    <row r="24" spans="2:21">
      <c r="B24" s="86" t="s">
        <v>318</v>
      </c>
      <c r="C24" s="87" t="s">
        <v>319</v>
      </c>
      <c r="D24" s="88" t="s">
        <v>112</v>
      </c>
      <c r="E24" s="88" t="s">
        <v>287</v>
      </c>
      <c r="F24" s="87" t="s">
        <v>320</v>
      </c>
      <c r="G24" s="88" t="s">
        <v>321</v>
      </c>
      <c r="H24" s="87" t="s">
        <v>296</v>
      </c>
      <c r="I24" s="87" t="s">
        <v>119</v>
      </c>
      <c r="J24" s="101"/>
      <c r="K24" s="90">
        <v>2.8799999999256336</v>
      </c>
      <c r="L24" s="88" t="s">
        <v>121</v>
      </c>
      <c r="M24" s="89">
        <v>8.3000000000000001E-3</v>
      </c>
      <c r="N24" s="89">
        <v>1.6399999997769015E-2</v>
      </c>
      <c r="O24" s="90">
        <v>2024.0027879436002</v>
      </c>
      <c r="P24" s="102">
        <v>106.3</v>
      </c>
      <c r="Q24" s="90"/>
      <c r="R24" s="90">
        <v>2.1515149569999998</v>
      </c>
      <c r="S24" s="91">
        <v>1.4684992031371278E-6</v>
      </c>
      <c r="T24" s="91">
        <f t="shared" si="0"/>
        <v>1.2420010348541885E-3</v>
      </c>
      <c r="U24" s="91">
        <f>R24/'סכום נכסי הקרן'!$C$42</f>
        <v>4.7451360140039457E-4</v>
      </c>
    </row>
    <row r="25" spans="2:21">
      <c r="B25" s="86" t="s">
        <v>322</v>
      </c>
      <c r="C25" s="87" t="s">
        <v>323</v>
      </c>
      <c r="D25" s="88" t="s">
        <v>112</v>
      </c>
      <c r="E25" s="88" t="s">
        <v>287</v>
      </c>
      <c r="F25" s="87" t="s">
        <v>320</v>
      </c>
      <c r="G25" s="88" t="s">
        <v>321</v>
      </c>
      <c r="H25" s="87" t="s">
        <v>296</v>
      </c>
      <c r="I25" s="87" t="s">
        <v>119</v>
      </c>
      <c r="J25" s="101"/>
      <c r="K25" s="90">
        <v>6.6200000002069803</v>
      </c>
      <c r="L25" s="88" t="s">
        <v>121</v>
      </c>
      <c r="M25" s="89">
        <v>1.6500000000000001E-2</v>
      </c>
      <c r="N25" s="89">
        <v>1.9900000000746487E-2</v>
      </c>
      <c r="O25" s="90">
        <v>11078.460515000001</v>
      </c>
      <c r="P25" s="102">
        <v>106.41</v>
      </c>
      <c r="Q25" s="90"/>
      <c r="R25" s="90">
        <v>11.788589887999999</v>
      </c>
      <c r="S25" s="91">
        <v>5.2364978441348747E-6</v>
      </c>
      <c r="T25" s="91">
        <f t="shared" si="0"/>
        <v>6.8051773438671118E-3</v>
      </c>
      <c r="U25" s="91">
        <f>R25/'סכום נכסי הקרן'!$C$42</f>
        <v>2.5999569396380237E-3</v>
      </c>
    </row>
    <row r="26" spans="2:21">
      <c r="B26" s="86" t="s">
        <v>324</v>
      </c>
      <c r="C26" s="87" t="s">
        <v>325</v>
      </c>
      <c r="D26" s="88" t="s">
        <v>112</v>
      </c>
      <c r="E26" s="88" t="s">
        <v>287</v>
      </c>
      <c r="F26" s="87" t="s">
        <v>326</v>
      </c>
      <c r="G26" s="88" t="s">
        <v>295</v>
      </c>
      <c r="H26" s="87" t="s">
        <v>296</v>
      </c>
      <c r="I26" s="87" t="s">
        <v>119</v>
      </c>
      <c r="J26" s="101"/>
      <c r="K26" s="90">
        <v>4.8300000005512658</v>
      </c>
      <c r="L26" s="88" t="s">
        <v>121</v>
      </c>
      <c r="M26" s="89">
        <v>1E-3</v>
      </c>
      <c r="N26" s="89">
        <v>1.6500000002217737E-2</v>
      </c>
      <c r="O26" s="90">
        <v>3234.9780660000001</v>
      </c>
      <c r="P26" s="102">
        <v>97.57</v>
      </c>
      <c r="Q26" s="90"/>
      <c r="R26" s="90">
        <v>3.1563680220000006</v>
      </c>
      <c r="S26" s="91">
        <v>1.0899950732562522E-6</v>
      </c>
      <c r="T26" s="91">
        <f t="shared" si="0"/>
        <v>1.8220706934665614E-3</v>
      </c>
      <c r="U26" s="91">
        <f>R26/'סכום נכסי הקרן'!$C$42</f>
        <v>6.9613253330697629E-4</v>
      </c>
    </row>
    <row r="27" spans="2:21">
      <c r="B27" s="86" t="s">
        <v>327</v>
      </c>
      <c r="C27" s="87" t="s">
        <v>328</v>
      </c>
      <c r="D27" s="88" t="s">
        <v>112</v>
      </c>
      <c r="E27" s="88" t="s">
        <v>287</v>
      </c>
      <c r="F27" s="87" t="s">
        <v>329</v>
      </c>
      <c r="G27" s="88" t="s">
        <v>295</v>
      </c>
      <c r="H27" s="87" t="s">
        <v>296</v>
      </c>
      <c r="I27" s="87" t="s">
        <v>119</v>
      </c>
      <c r="J27" s="101"/>
      <c r="K27" s="90">
        <v>0.59000067926066246</v>
      </c>
      <c r="L27" s="88" t="s">
        <v>121</v>
      </c>
      <c r="M27" s="89">
        <v>0.05</v>
      </c>
      <c r="N27" s="89">
        <v>1.7621722846441951E-2</v>
      </c>
      <c r="O27" s="90">
        <v>4.5100000000000001E-4</v>
      </c>
      <c r="P27" s="102">
        <v>115.69</v>
      </c>
      <c r="Q27" s="90"/>
      <c r="R27" s="90">
        <v>5.3399999999999999E-7</v>
      </c>
      <c r="S27" s="91">
        <v>4.293039376279749E-13</v>
      </c>
      <c r="T27" s="91">
        <f t="shared" si="0"/>
        <v>3.0826118612576147E-10</v>
      </c>
      <c r="U27" s="91">
        <f>R27/'סכום נכסי הקרן'!$C$42</f>
        <v>1.1777294985721576E-10</v>
      </c>
    </row>
    <row r="28" spans="2:21">
      <c r="B28" s="86" t="s">
        <v>330</v>
      </c>
      <c r="C28" s="87" t="s">
        <v>331</v>
      </c>
      <c r="D28" s="88" t="s">
        <v>112</v>
      </c>
      <c r="E28" s="88" t="s">
        <v>287</v>
      </c>
      <c r="F28" s="87" t="s">
        <v>329</v>
      </c>
      <c r="G28" s="88" t="s">
        <v>295</v>
      </c>
      <c r="H28" s="87" t="s">
        <v>296</v>
      </c>
      <c r="I28" s="87" t="s">
        <v>119</v>
      </c>
      <c r="J28" s="101"/>
      <c r="K28" s="90">
        <v>0.23999973733074731</v>
      </c>
      <c r="L28" s="88" t="s">
        <v>121</v>
      </c>
      <c r="M28" s="89">
        <v>6.9999999999999993E-3</v>
      </c>
      <c r="N28" s="89">
        <v>1.409090909090909E-2</v>
      </c>
      <c r="O28" s="90">
        <v>3.7900000000000005E-4</v>
      </c>
      <c r="P28" s="102">
        <v>109.95</v>
      </c>
      <c r="Q28" s="90"/>
      <c r="R28" s="90">
        <v>4.1800000000000001E-7</v>
      </c>
      <c r="S28" s="91">
        <v>5.3400875625006882E-13</v>
      </c>
      <c r="T28" s="91">
        <f t="shared" si="0"/>
        <v>2.4129808202353613E-10</v>
      </c>
      <c r="U28" s="91">
        <f>R28/'סכום נכסי הקרן'!$C$42</f>
        <v>9.2189312809580869E-11</v>
      </c>
    </row>
    <row r="29" spans="2:21">
      <c r="B29" s="86" t="s">
        <v>332</v>
      </c>
      <c r="C29" s="87" t="s">
        <v>333</v>
      </c>
      <c r="D29" s="88" t="s">
        <v>112</v>
      </c>
      <c r="E29" s="88" t="s">
        <v>287</v>
      </c>
      <c r="F29" s="87" t="s">
        <v>329</v>
      </c>
      <c r="G29" s="88" t="s">
        <v>295</v>
      </c>
      <c r="H29" s="87" t="s">
        <v>296</v>
      </c>
      <c r="I29" s="87" t="s">
        <v>119</v>
      </c>
      <c r="J29" s="101"/>
      <c r="K29" s="90">
        <v>2.7699999994936437</v>
      </c>
      <c r="L29" s="88" t="s">
        <v>121</v>
      </c>
      <c r="M29" s="89">
        <v>6.0000000000000001E-3</v>
      </c>
      <c r="N29" s="89">
        <v>1.4700000001470067E-2</v>
      </c>
      <c r="O29" s="90">
        <v>1148.4102339999999</v>
      </c>
      <c r="P29" s="102">
        <v>106.62</v>
      </c>
      <c r="Q29" s="90"/>
      <c r="R29" s="90">
        <v>1.224435006</v>
      </c>
      <c r="S29" s="91">
        <v>8.6056307265596206E-7</v>
      </c>
      <c r="T29" s="91">
        <f t="shared" si="0"/>
        <v>7.0682731701023202E-4</v>
      </c>
      <c r="U29" s="91">
        <f>R29/'סכום נכסי הקרן'!$C$42</f>
        <v>2.7004742053381587E-4</v>
      </c>
    </row>
    <row r="30" spans="2:21">
      <c r="B30" s="86" t="s">
        <v>334</v>
      </c>
      <c r="C30" s="87" t="s">
        <v>335</v>
      </c>
      <c r="D30" s="88" t="s">
        <v>112</v>
      </c>
      <c r="E30" s="88" t="s">
        <v>287</v>
      </c>
      <c r="F30" s="87" t="s">
        <v>329</v>
      </c>
      <c r="G30" s="88" t="s">
        <v>295</v>
      </c>
      <c r="H30" s="87" t="s">
        <v>296</v>
      </c>
      <c r="I30" s="87" t="s">
        <v>119</v>
      </c>
      <c r="J30" s="101"/>
      <c r="K30" s="90">
        <v>4.2599999999485174</v>
      </c>
      <c r="L30" s="88" t="s">
        <v>121</v>
      </c>
      <c r="M30" s="89">
        <v>1.7500000000000002E-2</v>
      </c>
      <c r="N30" s="89">
        <v>1.6499999999999997E-2</v>
      </c>
      <c r="O30" s="90">
        <v>3605.0581120000002</v>
      </c>
      <c r="P30" s="102">
        <v>107.76</v>
      </c>
      <c r="Q30" s="90"/>
      <c r="R30" s="90">
        <v>3.8848108200000002</v>
      </c>
      <c r="S30" s="91">
        <v>1.0918014318393958E-6</v>
      </c>
      <c r="T30" s="91">
        <f t="shared" si="0"/>
        <v>2.2425775116992363E-3</v>
      </c>
      <c r="U30" s="91">
        <f>R30/'סכום נכסי הקרן'!$C$42</f>
        <v>8.5678956911728319E-4</v>
      </c>
    </row>
    <row r="31" spans="2:21">
      <c r="B31" s="86" t="s">
        <v>336</v>
      </c>
      <c r="C31" s="87" t="s">
        <v>337</v>
      </c>
      <c r="D31" s="88" t="s">
        <v>112</v>
      </c>
      <c r="E31" s="88" t="s">
        <v>287</v>
      </c>
      <c r="F31" s="87" t="s">
        <v>338</v>
      </c>
      <c r="G31" s="88" t="s">
        <v>339</v>
      </c>
      <c r="H31" s="87" t="s">
        <v>340</v>
      </c>
      <c r="I31" s="87" t="s">
        <v>119</v>
      </c>
      <c r="J31" s="101"/>
      <c r="K31" s="90">
        <v>4.829999999927197</v>
      </c>
      <c r="L31" s="88" t="s">
        <v>121</v>
      </c>
      <c r="M31" s="89">
        <v>3.85E-2</v>
      </c>
      <c r="N31" s="89">
        <v>2.0499999999824804E-2</v>
      </c>
      <c r="O31" s="90">
        <v>21537.559734999999</v>
      </c>
      <c r="P31" s="102">
        <v>119.26</v>
      </c>
      <c r="Q31" s="90"/>
      <c r="R31" s="90">
        <v>25.685694888999997</v>
      </c>
      <c r="S31" s="91">
        <v>8.2506689916922914E-6</v>
      </c>
      <c r="T31" s="91">
        <f t="shared" si="0"/>
        <v>1.4827533282673312E-2</v>
      </c>
      <c r="U31" s="91">
        <f>R31/'סכום נכסי הקרן'!$C$42</f>
        <v>5.6649439254867788E-3</v>
      </c>
    </row>
    <row r="32" spans="2:21">
      <c r="B32" s="86" t="s">
        <v>341</v>
      </c>
      <c r="C32" s="87" t="s">
        <v>342</v>
      </c>
      <c r="D32" s="88" t="s">
        <v>112</v>
      </c>
      <c r="E32" s="88" t="s">
        <v>287</v>
      </c>
      <c r="F32" s="87" t="s">
        <v>338</v>
      </c>
      <c r="G32" s="88" t="s">
        <v>339</v>
      </c>
      <c r="H32" s="87" t="s">
        <v>340</v>
      </c>
      <c r="I32" s="87" t="s">
        <v>119</v>
      </c>
      <c r="J32" s="101"/>
      <c r="K32" s="90">
        <v>2.5200000000043601</v>
      </c>
      <c r="L32" s="88" t="s">
        <v>121</v>
      </c>
      <c r="M32" s="89">
        <v>4.4999999999999998E-2</v>
      </c>
      <c r="N32" s="89">
        <v>1.8099999999858295E-2</v>
      </c>
      <c r="O32" s="90">
        <v>23206.009010999998</v>
      </c>
      <c r="P32" s="102">
        <v>118.6</v>
      </c>
      <c r="Q32" s="90"/>
      <c r="R32" s="90">
        <v>27.522326019000001</v>
      </c>
      <c r="S32" s="91">
        <v>7.8515278656717715E-6</v>
      </c>
      <c r="T32" s="91">
        <f t="shared" si="0"/>
        <v>1.5887761916773123E-2</v>
      </c>
      <c r="U32" s="91">
        <f>R32/'סכום נכסי הקרן'!$C$42</f>
        <v>6.0700103411790857E-3</v>
      </c>
    </row>
    <row r="33" spans="2:21">
      <c r="B33" s="86" t="s">
        <v>343</v>
      </c>
      <c r="C33" s="87" t="s">
        <v>344</v>
      </c>
      <c r="D33" s="88" t="s">
        <v>112</v>
      </c>
      <c r="E33" s="88" t="s">
        <v>287</v>
      </c>
      <c r="F33" s="87" t="s">
        <v>338</v>
      </c>
      <c r="G33" s="88" t="s">
        <v>339</v>
      </c>
      <c r="H33" s="87" t="s">
        <v>340</v>
      </c>
      <c r="I33" s="87" t="s">
        <v>119</v>
      </c>
      <c r="J33" s="101"/>
      <c r="K33" s="90">
        <v>7.2699999998844831</v>
      </c>
      <c r="L33" s="88" t="s">
        <v>121</v>
      </c>
      <c r="M33" s="89">
        <v>2.3900000000000001E-2</v>
      </c>
      <c r="N33" s="89">
        <v>2.1799999999628908E-2</v>
      </c>
      <c r="O33" s="90">
        <v>30390.909928000001</v>
      </c>
      <c r="P33" s="102">
        <v>109.95</v>
      </c>
      <c r="Q33" s="90"/>
      <c r="R33" s="90">
        <v>33.414805617999995</v>
      </c>
      <c r="S33" s="91">
        <v>7.8142847554271525E-6</v>
      </c>
      <c r="T33" s="91">
        <f t="shared" si="0"/>
        <v>1.9289302647877222E-2</v>
      </c>
      <c r="U33" s="91">
        <f>R33/'סכום נכסי הקרן'!$C$42</f>
        <v>7.3695884392084732E-3</v>
      </c>
    </row>
    <row r="34" spans="2:21">
      <c r="B34" s="86" t="s">
        <v>345</v>
      </c>
      <c r="C34" s="87" t="s">
        <v>346</v>
      </c>
      <c r="D34" s="88" t="s">
        <v>112</v>
      </c>
      <c r="E34" s="88" t="s">
        <v>287</v>
      </c>
      <c r="F34" s="87" t="s">
        <v>338</v>
      </c>
      <c r="G34" s="88" t="s">
        <v>339</v>
      </c>
      <c r="H34" s="87" t="s">
        <v>340</v>
      </c>
      <c r="I34" s="87" t="s">
        <v>119</v>
      </c>
      <c r="J34" s="101"/>
      <c r="K34" s="90">
        <v>4.4600000003188978</v>
      </c>
      <c r="L34" s="88" t="s">
        <v>121</v>
      </c>
      <c r="M34" s="89">
        <v>0.01</v>
      </c>
      <c r="N34" s="89">
        <v>1.8300000001400037E-2</v>
      </c>
      <c r="O34" s="90">
        <v>5000.6996959999997</v>
      </c>
      <c r="P34" s="102">
        <v>102.84</v>
      </c>
      <c r="Q34" s="90"/>
      <c r="R34" s="90">
        <v>5.1427194160000003</v>
      </c>
      <c r="S34" s="91">
        <v>4.161212520834356E-6</v>
      </c>
      <c r="T34" s="91">
        <f t="shared" si="0"/>
        <v>2.9687280657081342E-3</v>
      </c>
      <c r="U34" s="91">
        <f>R34/'סכום נכסי הקרן'!$C$42</f>
        <v>1.1342195429031796E-3</v>
      </c>
    </row>
    <row r="35" spans="2:21">
      <c r="B35" s="86" t="s">
        <v>347</v>
      </c>
      <c r="C35" s="87" t="s">
        <v>348</v>
      </c>
      <c r="D35" s="88" t="s">
        <v>112</v>
      </c>
      <c r="E35" s="88" t="s">
        <v>287</v>
      </c>
      <c r="F35" s="87" t="s">
        <v>338</v>
      </c>
      <c r="G35" s="88" t="s">
        <v>339</v>
      </c>
      <c r="H35" s="87" t="s">
        <v>340</v>
      </c>
      <c r="I35" s="87" t="s">
        <v>119</v>
      </c>
      <c r="J35" s="101"/>
      <c r="K35" s="90">
        <v>12.250000000000002</v>
      </c>
      <c r="L35" s="88" t="s">
        <v>121</v>
      </c>
      <c r="M35" s="89">
        <v>1.2500000000000001E-2</v>
      </c>
      <c r="N35" s="89">
        <v>2.4300000000221825E-2</v>
      </c>
      <c r="O35" s="90">
        <v>13602.079397</v>
      </c>
      <c r="P35" s="102">
        <v>92.8</v>
      </c>
      <c r="Q35" s="90"/>
      <c r="R35" s="90">
        <v>12.622729703999999</v>
      </c>
      <c r="S35" s="91">
        <v>3.1692671414248662E-6</v>
      </c>
      <c r="T35" s="91">
        <f t="shared" si="0"/>
        <v>7.2866996829586556E-3</v>
      </c>
      <c r="U35" s="91">
        <f>R35/'סכום נכסי הקרן'!$C$42</f>
        <v>2.7839253042891009E-3</v>
      </c>
    </row>
    <row r="36" spans="2:21">
      <c r="B36" s="86" t="s">
        <v>349</v>
      </c>
      <c r="C36" s="87" t="s">
        <v>350</v>
      </c>
      <c r="D36" s="88" t="s">
        <v>112</v>
      </c>
      <c r="E36" s="88" t="s">
        <v>287</v>
      </c>
      <c r="F36" s="87" t="s">
        <v>351</v>
      </c>
      <c r="G36" s="88" t="s">
        <v>117</v>
      </c>
      <c r="H36" s="87" t="s">
        <v>340</v>
      </c>
      <c r="I36" s="87" t="s">
        <v>119</v>
      </c>
      <c r="J36" s="101"/>
      <c r="K36" s="90">
        <v>6.9000000002808202</v>
      </c>
      <c r="L36" s="88" t="s">
        <v>121</v>
      </c>
      <c r="M36" s="89">
        <v>2.6499999999999999E-2</v>
      </c>
      <c r="N36" s="89">
        <v>1.9799999999999998E-2</v>
      </c>
      <c r="O36" s="90">
        <v>3135.7888288201202</v>
      </c>
      <c r="P36" s="102">
        <v>113.56</v>
      </c>
      <c r="Q36" s="90"/>
      <c r="R36" s="90">
        <v>3.5610018000000001</v>
      </c>
      <c r="S36" s="91">
        <v>2.0791814106452465E-6</v>
      </c>
      <c r="T36" s="91">
        <f t="shared" si="0"/>
        <v>2.0556528813932056E-3</v>
      </c>
      <c r="U36" s="91">
        <f>R36/'סכום נכסי הקרן'!$C$42</f>
        <v>7.8537394463081467E-4</v>
      </c>
    </row>
    <row r="37" spans="2:21">
      <c r="B37" s="86" t="s">
        <v>352</v>
      </c>
      <c r="C37" s="87" t="s">
        <v>353</v>
      </c>
      <c r="D37" s="88" t="s">
        <v>112</v>
      </c>
      <c r="E37" s="88" t="s">
        <v>287</v>
      </c>
      <c r="F37" s="87" t="s">
        <v>354</v>
      </c>
      <c r="G37" s="88" t="s">
        <v>321</v>
      </c>
      <c r="H37" s="87" t="s">
        <v>355</v>
      </c>
      <c r="I37" s="87" t="s">
        <v>291</v>
      </c>
      <c r="J37" s="101"/>
      <c r="K37" s="90">
        <v>1.2400000002098237</v>
      </c>
      <c r="L37" s="88" t="s">
        <v>121</v>
      </c>
      <c r="M37" s="89">
        <v>6.5000000000000006E-3</v>
      </c>
      <c r="N37" s="89">
        <v>1.2999999998251471E-2</v>
      </c>
      <c r="O37" s="90">
        <v>2135.7810829999999</v>
      </c>
      <c r="P37" s="102">
        <v>107.11</v>
      </c>
      <c r="Q37" s="90"/>
      <c r="R37" s="90">
        <v>2.2876351479999997</v>
      </c>
      <c r="S37" s="91">
        <v>4.7158837751118669E-6</v>
      </c>
      <c r="T37" s="91">
        <f t="shared" si="0"/>
        <v>1.3205788841675315E-3</v>
      </c>
      <c r="U37" s="91">
        <f>R37/'סכום נכסי הקרן'!$C$42</f>
        <v>5.0453471830900435E-4</v>
      </c>
    </row>
    <row r="38" spans="2:21">
      <c r="B38" s="86" t="s">
        <v>356</v>
      </c>
      <c r="C38" s="87" t="s">
        <v>357</v>
      </c>
      <c r="D38" s="88" t="s">
        <v>112</v>
      </c>
      <c r="E38" s="88" t="s">
        <v>287</v>
      </c>
      <c r="F38" s="87" t="s">
        <v>354</v>
      </c>
      <c r="G38" s="88" t="s">
        <v>321</v>
      </c>
      <c r="H38" s="87" t="s">
        <v>340</v>
      </c>
      <c r="I38" s="87" t="s">
        <v>119</v>
      </c>
      <c r="J38" s="101"/>
      <c r="K38" s="90">
        <v>3.5900000000267918</v>
      </c>
      <c r="L38" s="88" t="s">
        <v>121</v>
      </c>
      <c r="M38" s="89">
        <v>1.34E-2</v>
      </c>
      <c r="N38" s="89">
        <v>2.1100000000292839E-2</v>
      </c>
      <c r="O38" s="90">
        <v>45002.881706</v>
      </c>
      <c r="P38" s="102">
        <v>106.99</v>
      </c>
      <c r="Q38" s="90"/>
      <c r="R38" s="90">
        <v>48.148583868999999</v>
      </c>
      <c r="S38" s="91">
        <v>1.2733471091236611E-5</v>
      </c>
      <c r="T38" s="91">
        <f t="shared" si="0"/>
        <v>2.7794643396504955E-2</v>
      </c>
      <c r="U38" s="91">
        <f>R38/'סכום נכסי הקרן'!$C$42</f>
        <v>1.0619102535018136E-2</v>
      </c>
    </row>
    <row r="39" spans="2:21">
      <c r="B39" s="86" t="s">
        <v>358</v>
      </c>
      <c r="C39" s="87" t="s">
        <v>359</v>
      </c>
      <c r="D39" s="88" t="s">
        <v>112</v>
      </c>
      <c r="E39" s="88" t="s">
        <v>287</v>
      </c>
      <c r="F39" s="87" t="s">
        <v>354</v>
      </c>
      <c r="G39" s="88" t="s">
        <v>321</v>
      </c>
      <c r="H39" s="87" t="s">
        <v>340</v>
      </c>
      <c r="I39" s="87" t="s">
        <v>119</v>
      </c>
      <c r="J39" s="101"/>
      <c r="K39" s="90">
        <v>3.7599999999261842</v>
      </c>
      <c r="L39" s="88" t="s">
        <v>121</v>
      </c>
      <c r="M39" s="89">
        <v>1.77E-2</v>
      </c>
      <c r="N39" s="89">
        <v>2.219999999966233E-2</v>
      </c>
      <c r="O39" s="90">
        <v>24018.252630999999</v>
      </c>
      <c r="P39" s="102">
        <v>106.04</v>
      </c>
      <c r="Q39" s="90"/>
      <c r="R39" s="90">
        <v>25.468954963000005</v>
      </c>
      <c r="S39" s="91">
        <v>8.0057194830965498E-6</v>
      </c>
      <c r="T39" s="91">
        <f t="shared" si="0"/>
        <v>1.4702416228984985E-2</v>
      </c>
      <c r="U39" s="91">
        <f>R39/'סכום נכסי הקרן'!$C$42</f>
        <v>5.6171422392754418E-3</v>
      </c>
    </row>
    <row r="40" spans="2:21">
      <c r="B40" s="86" t="s">
        <v>360</v>
      </c>
      <c r="C40" s="87" t="s">
        <v>361</v>
      </c>
      <c r="D40" s="88" t="s">
        <v>112</v>
      </c>
      <c r="E40" s="88" t="s">
        <v>287</v>
      </c>
      <c r="F40" s="87" t="s">
        <v>354</v>
      </c>
      <c r="G40" s="88" t="s">
        <v>321</v>
      </c>
      <c r="H40" s="87" t="s">
        <v>340</v>
      </c>
      <c r="I40" s="87" t="s">
        <v>119</v>
      </c>
      <c r="J40" s="101"/>
      <c r="K40" s="90">
        <v>7.0299999999929463</v>
      </c>
      <c r="L40" s="88" t="s">
        <v>121</v>
      </c>
      <c r="M40" s="89">
        <v>2.4799999999999999E-2</v>
      </c>
      <c r="N40" s="89">
        <v>2.530000000005108E-2</v>
      </c>
      <c r="O40" s="90">
        <v>38242.438595</v>
      </c>
      <c r="P40" s="102">
        <v>107.5</v>
      </c>
      <c r="Q40" s="90"/>
      <c r="R40" s="90">
        <v>41.110621643000002</v>
      </c>
      <c r="S40" s="91">
        <v>1.1607999597813318E-5</v>
      </c>
      <c r="T40" s="91">
        <f t="shared" si="0"/>
        <v>2.3731852041270752E-2</v>
      </c>
      <c r="U40" s="91">
        <f>R40/'סכום נכסי הקרן'!$C$42</f>
        <v>9.0668898527340967E-3</v>
      </c>
    </row>
    <row r="41" spans="2:21">
      <c r="B41" s="86" t="s">
        <v>362</v>
      </c>
      <c r="C41" s="87" t="s">
        <v>363</v>
      </c>
      <c r="D41" s="88" t="s">
        <v>112</v>
      </c>
      <c r="E41" s="88" t="s">
        <v>287</v>
      </c>
      <c r="F41" s="87" t="s">
        <v>354</v>
      </c>
      <c r="G41" s="88" t="s">
        <v>321</v>
      </c>
      <c r="H41" s="87" t="s">
        <v>355</v>
      </c>
      <c r="I41" s="87" t="s">
        <v>291</v>
      </c>
      <c r="J41" s="101"/>
      <c r="K41" s="90">
        <v>8.4400000000096753</v>
      </c>
      <c r="L41" s="88" t="s">
        <v>121</v>
      </c>
      <c r="M41" s="89">
        <v>9.0000000000000011E-3</v>
      </c>
      <c r="N41" s="89">
        <v>2.6799999999709764E-2</v>
      </c>
      <c r="O41" s="90">
        <v>13488.346992999999</v>
      </c>
      <c r="P41" s="102">
        <v>91.48</v>
      </c>
      <c r="Q41" s="90">
        <v>6.4468757999999987E-2</v>
      </c>
      <c r="R41" s="90">
        <v>12.403609177</v>
      </c>
      <c r="S41" s="91">
        <v>7.0857193401330952E-6</v>
      </c>
      <c r="T41" s="91">
        <f t="shared" si="0"/>
        <v>7.1602083841617982E-3</v>
      </c>
      <c r="U41" s="91">
        <f>R41/'סכום נכסי הקרן'!$C$42</f>
        <v>2.7355985798713897E-3</v>
      </c>
    </row>
    <row r="42" spans="2:21">
      <c r="B42" s="86" t="s">
        <v>364</v>
      </c>
      <c r="C42" s="87" t="s">
        <v>365</v>
      </c>
      <c r="D42" s="88" t="s">
        <v>112</v>
      </c>
      <c r="E42" s="88" t="s">
        <v>287</v>
      </c>
      <c r="F42" s="87" t="s">
        <v>354</v>
      </c>
      <c r="G42" s="88" t="s">
        <v>321</v>
      </c>
      <c r="H42" s="87" t="s">
        <v>355</v>
      </c>
      <c r="I42" s="87" t="s">
        <v>291</v>
      </c>
      <c r="J42" s="101"/>
      <c r="K42" s="90">
        <v>11.890000000139571</v>
      </c>
      <c r="L42" s="88" t="s">
        <v>121</v>
      </c>
      <c r="M42" s="89">
        <v>1.6899999999999998E-2</v>
      </c>
      <c r="N42" s="89">
        <v>2.8900000000549823E-2</v>
      </c>
      <c r="O42" s="90">
        <v>12676.716363</v>
      </c>
      <c r="P42" s="102">
        <v>92.36</v>
      </c>
      <c r="Q42" s="90">
        <v>0.113773609</v>
      </c>
      <c r="R42" s="90">
        <v>11.821988115</v>
      </c>
      <c r="S42" s="91">
        <v>4.7338097109312858E-6</v>
      </c>
      <c r="T42" s="91">
        <f t="shared" si="0"/>
        <v>6.8244570762070319E-3</v>
      </c>
      <c r="U42" s="91">
        <f>R42/'סכום נכסי הקרן'!$C$42</f>
        <v>2.6073228716863212E-3</v>
      </c>
    </row>
    <row r="43" spans="2:21">
      <c r="B43" s="86" t="s">
        <v>366</v>
      </c>
      <c r="C43" s="87" t="s">
        <v>367</v>
      </c>
      <c r="D43" s="88" t="s">
        <v>112</v>
      </c>
      <c r="E43" s="88" t="s">
        <v>287</v>
      </c>
      <c r="F43" s="87" t="s">
        <v>329</v>
      </c>
      <c r="G43" s="88" t="s">
        <v>295</v>
      </c>
      <c r="H43" s="87" t="s">
        <v>340</v>
      </c>
      <c r="I43" s="87" t="s">
        <v>119</v>
      </c>
      <c r="J43" s="101"/>
      <c r="K43" s="90">
        <v>0.41000000023309258</v>
      </c>
      <c r="L43" s="88" t="s">
        <v>121</v>
      </c>
      <c r="M43" s="89">
        <v>4.2000000000000003E-2</v>
      </c>
      <c r="N43" s="89">
        <v>1.4200000000221993E-2</v>
      </c>
      <c r="O43" s="90">
        <v>790.91347399999995</v>
      </c>
      <c r="P43" s="102">
        <v>113.91</v>
      </c>
      <c r="Q43" s="90"/>
      <c r="R43" s="90">
        <v>0.90092951900000007</v>
      </c>
      <c r="S43" s="91">
        <v>2.3781245149267903E-6</v>
      </c>
      <c r="T43" s="91">
        <f t="shared" si="0"/>
        <v>5.2007790663417938E-4</v>
      </c>
      <c r="U43" s="91">
        <f>R43/'סכום נכסי הקרן'!$C$42</f>
        <v>1.9869873982410584E-4</v>
      </c>
    </row>
    <row r="44" spans="2:21">
      <c r="B44" s="86" t="s">
        <v>368</v>
      </c>
      <c r="C44" s="87" t="s">
        <v>369</v>
      </c>
      <c r="D44" s="88" t="s">
        <v>112</v>
      </c>
      <c r="E44" s="88" t="s">
        <v>287</v>
      </c>
      <c r="F44" s="87" t="s">
        <v>370</v>
      </c>
      <c r="G44" s="88" t="s">
        <v>321</v>
      </c>
      <c r="H44" s="87" t="s">
        <v>371</v>
      </c>
      <c r="I44" s="87" t="s">
        <v>119</v>
      </c>
      <c r="J44" s="101"/>
      <c r="K44" s="90">
        <v>2.6900000000189963</v>
      </c>
      <c r="L44" s="88" t="s">
        <v>121</v>
      </c>
      <c r="M44" s="89">
        <v>3.2000000000000001E-2</v>
      </c>
      <c r="N44" s="89">
        <v>1.8800000000136385E-2</v>
      </c>
      <c r="O44" s="90">
        <v>18152.405640000001</v>
      </c>
      <c r="P44" s="102">
        <v>113.1</v>
      </c>
      <c r="Q44" s="90"/>
      <c r="R44" s="90">
        <v>20.530371669000001</v>
      </c>
      <c r="S44" s="91">
        <v>1.0351762526111214E-5</v>
      </c>
      <c r="T44" s="91">
        <f t="shared" si="0"/>
        <v>1.1851529442488146E-2</v>
      </c>
      <c r="U44" s="91">
        <f>R44/'סכום נכסי הקרן'!$C$42</f>
        <v>4.5279446313167418E-3</v>
      </c>
    </row>
    <row r="45" spans="2:21">
      <c r="B45" s="86" t="s">
        <v>372</v>
      </c>
      <c r="C45" s="87" t="s">
        <v>373</v>
      </c>
      <c r="D45" s="88" t="s">
        <v>112</v>
      </c>
      <c r="E45" s="88" t="s">
        <v>287</v>
      </c>
      <c r="F45" s="87" t="s">
        <v>370</v>
      </c>
      <c r="G45" s="88" t="s">
        <v>321</v>
      </c>
      <c r="H45" s="87" t="s">
        <v>371</v>
      </c>
      <c r="I45" s="87" t="s">
        <v>119</v>
      </c>
      <c r="J45" s="101"/>
      <c r="K45" s="90">
        <v>5.0000000001391154</v>
      </c>
      <c r="L45" s="88" t="s">
        <v>121</v>
      </c>
      <c r="M45" s="89">
        <v>1.1399999999999999E-2</v>
      </c>
      <c r="N45" s="89">
        <v>2.4400000000945984E-2</v>
      </c>
      <c r="O45" s="90">
        <v>14390.907569000001</v>
      </c>
      <c r="P45" s="102">
        <v>99.9</v>
      </c>
      <c r="Q45" s="90"/>
      <c r="R45" s="90">
        <v>14.376516481000001</v>
      </c>
      <c r="S45" s="91">
        <v>6.0901443510173371E-6</v>
      </c>
      <c r="T45" s="91">
        <f t="shared" si="0"/>
        <v>8.2991049115910473E-3</v>
      </c>
      <c r="U45" s="91">
        <f>R45/'סכום נכסי הקרן'!$C$42</f>
        <v>3.1707205143038371E-3</v>
      </c>
    </row>
    <row r="46" spans="2:21">
      <c r="B46" s="86" t="s">
        <v>374</v>
      </c>
      <c r="C46" s="87" t="s">
        <v>375</v>
      </c>
      <c r="D46" s="88" t="s">
        <v>112</v>
      </c>
      <c r="E46" s="88" t="s">
        <v>287</v>
      </c>
      <c r="F46" s="87" t="s">
        <v>370</v>
      </c>
      <c r="G46" s="88" t="s">
        <v>321</v>
      </c>
      <c r="H46" s="87" t="s">
        <v>371</v>
      </c>
      <c r="I46" s="87" t="s">
        <v>119</v>
      </c>
      <c r="J46" s="101"/>
      <c r="K46" s="90">
        <v>7.1899999998628568</v>
      </c>
      <c r="L46" s="88" t="s">
        <v>121</v>
      </c>
      <c r="M46" s="89">
        <v>9.1999999999999998E-3</v>
      </c>
      <c r="N46" s="89">
        <v>2.6899999999186054E-2</v>
      </c>
      <c r="O46" s="90">
        <v>18653.704952</v>
      </c>
      <c r="P46" s="102">
        <v>96.16</v>
      </c>
      <c r="Q46" s="90"/>
      <c r="R46" s="90">
        <v>17.937402433999999</v>
      </c>
      <c r="S46" s="91">
        <v>9.3198067021331875E-6</v>
      </c>
      <c r="T46" s="91">
        <f t="shared" si="0"/>
        <v>1.0354690918202174E-2</v>
      </c>
      <c r="U46" s="91">
        <f>R46/'סכום נכסי הקרן'!$C$42</f>
        <v>3.9560689090415392E-3</v>
      </c>
    </row>
    <row r="47" spans="2:21">
      <c r="B47" s="86" t="s">
        <v>376</v>
      </c>
      <c r="C47" s="87" t="s">
        <v>377</v>
      </c>
      <c r="D47" s="88" t="s">
        <v>112</v>
      </c>
      <c r="E47" s="88" t="s">
        <v>287</v>
      </c>
      <c r="F47" s="87" t="s">
        <v>378</v>
      </c>
      <c r="G47" s="88" t="s">
        <v>321</v>
      </c>
      <c r="H47" s="87" t="s">
        <v>379</v>
      </c>
      <c r="I47" s="87" t="s">
        <v>291</v>
      </c>
      <c r="J47" s="101"/>
      <c r="K47" s="90">
        <v>2.8300000000721237</v>
      </c>
      <c r="L47" s="88" t="s">
        <v>121</v>
      </c>
      <c r="M47" s="89">
        <v>2.3399999999999997E-2</v>
      </c>
      <c r="N47" s="89">
        <v>2.1000000000454832E-2</v>
      </c>
      <c r="O47" s="90">
        <v>13940.47723</v>
      </c>
      <c r="P47" s="102">
        <v>110.4</v>
      </c>
      <c r="Q47" s="90"/>
      <c r="R47" s="90">
        <v>15.390287582999999</v>
      </c>
      <c r="S47" s="91">
        <v>4.5431706768734247E-6</v>
      </c>
      <c r="T47" s="91">
        <f t="shared" si="0"/>
        <v>8.8843226688242669E-3</v>
      </c>
      <c r="U47" s="91">
        <f>R47/'סכום נכסי הקרן'!$C$42</f>
        <v>3.3943063067430508E-3</v>
      </c>
    </row>
    <row r="48" spans="2:21">
      <c r="B48" s="86" t="s">
        <v>380</v>
      </c>
      <c r="C48" s="87" t="s">
        <v>381</v>
      </c>
      <c r="D48" s="88" t="s">
        <v>112</v>
      </c>
      <c r="E48" s="88" t="s">
        <v>287</v>
      </c>
      <c r="F48" s="87" t="s">
        <v>378</v>
      </c>
      <c r="G48" s="88" t="s">
        <v>321</v>
      </c>
      <c r="H48" s="87" t="s">
        <v>379</v>
      </c>
      <c r="I48" s="87" t="s">
        <v>291</v>
      </c>
      <c r="J48" s="101"/>
      <c r="K48" s="90">
        <v>6.1900000000123603</v>
      </c>
      <c r="L48" s="88" t="s">
        <v>121</v>
      </c>
      <c r="M48" s="89">
        <v>6.5000000000000006E-3</v>
      </c>
      <c r="N48" s="89">
        <v>2.749999999988554E-2</v>
      </c>
      <c r="O48" s="90">
        <v>23169.76339</v>
      </c>
      <c r="P48" s="102">
        <v>94.27</v>
      </c>
      <c r="Q48" s="90"/>
      <c r="R48" s="90">
        <v>21.842135267</v>
      </c>
      <c r="S48" s="91">
        <v>1.0122193369278688E-5</v>
      </c>
      <c r="T48" s="91">
        <f t="shared" si="0"/>
        <v>1.2608768773267314E-2</v>
      </c>
      <c r="U48" s="91">
        <f>R48/'סכום נכסי הקרן'!$C$42</f>
        <v>4.8172522501402897E-3</v>
      </c>
    </row>
    <row r="49" spans="2:21">
      <c r="B49" s="86" t="s">
        <v>382</v>
      </c>
      <c r="C49" s="87" t="s">
        <v>383</v>
      </c>
      <c r="D49" s="88" t="s">
        <v>112</v>
      </c>
      <c r="E49" s="88" t="s">
        <v>287</v>
      </c>
      <c r="F49" s="87" t="s">
        <v>384</v>
      </c>
      <c r="G49" s="88" t="s">
        <v>321</v>
      </c>
      <c r="H49" s="87" t="s">
        <v>371</v>
      </c>
      <c r="I49" s="87" t="s">
        <v>119</v>
      </c>
      <c r="J49" s="101"/>
      <c r="K49" s="90">
        <v>2.789999999755127</v>
      </c>
      <c r="L49" s="88" t="s">
        <v>121</v>
      </c>
      <c r="M49" s="89">
        <v>1.34E-2</v>
      </c>
      <c r="N49" s="89">
        <v>2.1199999998219105E-2</v>
      </c>
      <c r="O49" s="90">
        <v>3362.3764580000002</v>
      </c>
      <c r="P49" s="102">
        <v>106.88</v>
      </c>
      <c r="Q49" s="90"/>
      <c r="R49" s="90">
        <v>3.5937078720000004</v>
      </c>
      <c r="S49" s="91">
        <v>5.8557893758267203E-6</v>
      </c>
      <c r="T49" s="91">
        <f t="shared" si="0"/>
        <v>2.0745330547045065E-3</v>
      </c>
      <c r="U49" s="91">
        <f>R49/'סכום נכסי הקרן'!$C$42</f>
        <v>7.9258722286617525E-4</v>
      </c>
    </row>
    <row r="50" spans="2:21">
      <c r="B50" s="86" t="s">
        <v>385</v>
      </c>
      <c r="C50" s="87" t="s">
        <v>386</v>
      </c>
      <c r="D50" s="88" t="s">
        <v>112</v>
      </c>
      <c r="E50" s="88" t="s">
        <v>287</v>
      </c>
      <c r="F50" s="87" t="s">
        <v>384</v>
      </c>
      <c r="G50" s="88" t="s">
        <v>321</v>
      </c>
      <c r="H50" s="87" t="s">
        <v>379</v>
      </c>
      <c r="I50" s="87" t="s">
        <v>291</v>
      </c>
      <c r="J50" s="101"/>
      <c r="K50" s="90">
        <v>4.309999999970711</v>
      </c>
      <c r="L50" s="88" t="s">
        <v>121</v>
      </c>
      <c r="M50" s="89">
        <v>1.8200000000000001E-2</v>
      </c>
      <c r="N50" s="89">
        <v>2.3499999999887347E-2</v>
      </c>
      <c r="O50" s="90">
        <v>8396.6117830000003</v>
      </c>
      <c r="P50" s="102">
        <v>105.72</v>
      </c>
      <c r="Q50" s="90"/>
      <c r="R50" s="90">
        <v>8.8768979459999997</v>
      </c>
      <c r="S50" s="91">
        <v>2.218977743921776E-5</v>
      </c>
      <c r="T50" s="91">
        <f t="shared" si="0"/>
        <v>5.124350355714037E-3</v>
      </c>
      <c r="U50" s="91">
        <f>R50/'סכום נכסי הקרן'!$C$42</f>
        <v>1.9577873720634446E-3</v>
      </c>
    </row>
    <row r="51" spans="2:21">
      <c r="B51" s="86" t="s">
        <v>387</v>
      </c>
      <c r="C51" s="87" t="s">
        <v>388</v>
      </c>
      <c r="D51" s="88" t="s">
        <v>112</v>
      </c>
      <c r="E51" s="88" t="s">
        <v>287</v>
      </c>
      <c r="F51" s="87" t="s">
        <v>384</v>
      </c>
      <c r="G51" s="88" t="s">
        <v>321</v>
      </c>
      <c r="H51" s="87" t="s">
        <v>379</v>
      </c>
      <c r="I51" s="87" t="s">
        <v>291</v>
      </c>
      <c r="J51" s="101"/>
      <c r="K51" s="90">
        <v>5.07</v>
      </c>
      <c r="L51" s="88" t="s">
        <v>121</v>
      </c>
      <c r="M51" s="89">
        <v>7.8000000000000005E-3</v>
      </c>
      <c r="N51" s="89">
        <v>2.3958333333333335E-2</v>
      </c>
      <c r="O51" s="90">
        <v>9.7999999999999997E-5</v>
      </c>
      <c r="P51" s="102">
        <v>98.69</v>
      </c>
      <c r="Q51" s="90"/>
      <c r="R51" s="90">
        <v>9.5999999999999999E-8</v>
      </c>
      <c r="S51" s="91">
        <v>2.3603082851637763E-13</v>
      </c>
      <c r="T51" s="91">
        <f t="shared" si="0"/>
        <v>5.5417741325979597E-11</v>
      </c>
      <c r="U51" s="91">
        <f>R51/'סכום נכסי הקרן'!$C$42</f>
        <v>2.1172665142870248E-11</v>
      </c>
    </row>
    <row r="52" spans="2:21">
      <c r="B52" s="86" t="s">
        <v>389</v>
      </c>
      <c r="C52" s="87" t="s">
        <v>390</v>
      </c>
      <c r="D52" s="88" t="s">
        <v>112</v>
      </c>
      <c r="E52" s="88" t="s">
        <v>287</v>
      </c>
      <c r="F52" s="87" t="s">
        <v>384</v>
      </c>
      <c r="G52" s="88" t="s">
        <v>321</v>
      </c>
      <c r="H52" s="87" t="s">
        <v>379</v>
      </c>
      <c r="I52" s="87" t="s">
        <v>291</v>
      </c>
      <c r="J52" s="101"/>
      <c r="K52" s="90">
        <v>2.7700000000764957</v>
      </c>
      <c r="L52" s="88" t="s">
        <v>121</v>
      </c>
      <c r="M52" s="89">
        <v>2E-3</v>
      </c>
      <c r="N52" s="89">
        <v>2.0800000000117683E-2</v>
      </c>
      <c r="O52" s="90">
        <v>6703.9182680000004</v>
      </c>
      <c r="P52" s="102">
        <v>101.4</v>
      </c>
      <c r="Q52" s="90"/>
      <c r="R52" s="90">
        <v>6.7977733239999996</v>
      </c>
      <c r="S52" s="91">
        <v>2.0314903842424243E-5</v>
      </c>
      <c r="T52" s="91">
        <f t="shared" si="0"/>
        <v>3.9241379548132964E-3</v>
      </c>
      <c r="U52" s="91">
        <f>R52/'סכום נכסי הקרן'!$C$42</f>
        <v>1.499239357356125E-3</v>
      </c>
    </row>
    <row r="53" spans="2:21">
      <c r="B53" s="86" t="s">
        <v>391</v>
      </c>
      <c r="C53" s="87" t="s">
        <v>392</v>
      </c>
      <c r="D53" s="88" t="s">
        <v>112</v>
      </c>
      <c r="E53" s="88" t="s">
        <v>287</v>
      </c>
      <c r="F53" s="87" t="s">
        <v>393</v>
      </c>
      <c r="G53" s="88" t="s">
        <v>321</v>
      </c>
      <c r="H53" s="87" t="s">
        <v>371</v>
      </c>
      <c r="I53" s="87" t="s">
        <v>119</v>
      </c>
      <c r="J53" s="101"/>
      <c r="K53" s="90">
        <v>1.6899999998772102</v>
      </c>
      <c r="L53" s="88" t="s">
        <v>121</v>
      </c>
      <c r="M53" s="89">
        <v>4.7500000000000001E-2</v>
      </c>
      <c r="N53" s="89">
        <v>2.2399999999110496E-2</v>
      </c>
      <c r="O53" s="90">
        <v>7497.5373079999999</v>
      </c>
      <c r="P53" s="102">
        <v>137.94999999999999</v>
      </c>
      <c r="Q53" s="90"/>
      <c r="R53" s="90">
        <v>10.342852383</v>
      </c>
      <c r="S53" s="91">
        <v>5.5949464083663716E-6</v>
      </c>
      <c r="T53" s="91">
        <f t="shared" si="0"/>
        <v>5.970599145144642E-3</v>
      </c>
      <c r="U53" s="91">
        <f>R53/'סכום נכסי הקרן'!$C$42</f>
        <v>2.2811015638270478E-3</v>
      </c>
    </row>
    <row r="54" spans="2:21">
      <c r="B54" s="86" t="s">
        <v>394</v>
      </c>
      <c r="C54" s="87" t="s">
        <v>395</v>
      </c>
      <c r="D54" s="88" t="s">
        <v>112</v>
      </c>
      <c r="E54" s="88" t="s">
        <v>287</v>
      </c>
      <c r="F54" s="87" t="s">
        <v>393</v>
      </c>
      <c r="G54" s="88" t="s">
        <v>321</v>
      </c>
      <c r="H54" s="87" t="s">
        <v>371</v>
      </c>
      <c r="I54" s="87" t="s">
        <v>119</v>
      </c>
      <c r="J54" s="101"/>
      <c r="K54" s="90">
        <v>4.4400000002642663</v>
      </c>
      <c r="L54" s="88" t="s">
        <v>121</v>
      </c>
      <c r="M54" s="89">
        <v>5.0000000000000001E-3</v>
      </c>
      <c r="N54" s="89">
        <v>2.5200000001461897E-2</v>
      </c>
      <c r="O54" s="90">
        <v>7236.337751</v>
      </c>
      <c r="P54" s="102">
        <v>98.31</v>
      </c>
      <c r="Q54" s="90"/>
      <c r="R54" s="90">
        <v>7.114043648</v>
      </c>
      <c r="S54" s="91">
        <v>3.5403511863966191E-6</v>
      </c>
      <c r="T54" s="91">
        <f t="shared" si="0"/>
        <v>4.1067107361103354E-3</v>
      </c>
      <c r="U54" s="91">
        <f>R54/'סכום נכסי הקרן'!$C$42</f>
        <v>1.5689923330298656E-3</v>
      </c>
    </row>
    <row r="55" spans="2:21">
      <c r="B55" s="86" t="s">
        <v>396</v>
      </c>
      <c r="C55" s="87" t="s">
        <v>397</v>
      </c>
      <c r="D55" s="88" t="s">
        <v>112</v>
      </c>
      <c r="E55" s="88" t="s">
        <v>287</v>
      </c>
      <c r="F55" s="87" t="s">
        <v>393</v>
      </c>
      <c r="G55" s="88" t="s">
        <v>321</v>
      </c>
      <c r="H55" s="87" t="s">
        <v>371</v>
      </c>
      <c r="I55" s="87" t="s">
        <v>119</v>
      </c>
      <c r="J55" s="101"/>
      <c r="K55" s="90">
        <v>6.8699999999093064</v>
      </c>
      <c r="L55" s="88" t="s">
        <v>121</v>
      </c>
      <c r="M55" s="89">
        <v>5.8999999999999999E-3</v>
      </c>
      <c r="N55" s="89">
        <v>2.8399999999049873E-2</v>
      </c>
      <c r="O55" s="90">
        <v>10310.530855999999</v>
      </c>
      <c r="P55" s="102">
        <v>89.83</v>
      </c>
      <c r="Q55" s="90"/>
      <c r="R55" s="90">
        <v>9.2619498320000009</v>
      </c>
      <c r="S55" s="91">
        <v>9.3783679714752192E-6</v>
      </c>
      <c r="T55" s="91">
        <f t="shared" si="0"/>
        <v>5.3466285412914188E-3</v>
      </c>
      <c r="U55" s="91">
        <f>R55/'סכום נכסי הקרן'!$C$42</f>
        <v>2.042710024614577E-3</v>
      </c>
    </row>
    <row r="56" spans="2:21">
      <c r="B56" s="86" t="s">
        <v>398</v>
      </c>
      <c r="C56" s="87" t="s">
        <v>399</v>
      </c>
      <c r="D56" s="88" t="s">
        <v>112</v>
      </c>
      <c r="E56" s="88" t="s">
        <v>287</v>
      </c>
      <c r="F56" s="87" t="s">
        <v>400</v>
      </c>
      <c r="G56" s="88" t="s">
        <v>321</v>
      </c>
      <c r="H56" s="87" t="s">
        <v>371</v>
      </c>
      <c r="I56" s="87" t="s">
        <v>119</v>
      </c>
      <c r="J56" s="101"/>
      <c r="K56" s="90">
        <v>3.5400000001552883</v>
      </c>
      <c r="L56" s="88" t="s">
        <v>121</v>
      </c>
      <c r="M56" s="89">
        <v>1.5800000000000002E-2</v>
      </c>
      <c r="N56" s="89">
        <v>2.150000000077644E-2</v>
      </c>
      <c r="O56" s="90">
        <v>9029.216332</v>
      </c>
      <c r="P56" s="102">
        <v>106.98</v>
      </c>
      <c r="Q56" s="90"/>
      <c r="R56" s="90">
        <v>9.659455874999999</v>
      </c>
      <c r="S56" s="91">
        <v>1.80248044352581E-5</v>
      </c>
      <c r="T56" s="91">
        <f t="shared" si="0"/>
        <v>5.5760961149006645E-3</v>
      </c>
      <c r="U56" s="91">
        <f>R56/'סכום נכסי הקרן'!$C$42</f>
        <v>2.1303794239969343E-3</v>
      </c>
    </row>
    <row r="57" spans="2:21">
      <c r="B57" s="86" t="s">
        <v>401</v>
      </c>
      <c r="C57" s="87" t="s">
        <v>402</v>
      </c>
      <c r="D57" s="88" t="s">
        <v>112</v>
      </c>
      <c r="E57" s="88" t="s">
        <v>287</v>
      </c>
      <c r="F57" s="87" t="s">
        <v>400</v>
      </c>
      <c r="G57" s="88" t="s">
        <v>321</v>
      </c>
      <c r="H57" s="87" t="s">
        <v>371</v>
      </c>
      <c r="I57" s="87" t="s">
        <v>119</v>
      </c>
      <c r="J57" s="101"/>
      <c r="K57" s="90">
        <v>6.2299999999063393</v>
      </c>
      <c r="L57" s="88" t="s">
        <v>121</v>
      </c>
      <c r="M57" s="89">
        <v>8.3999999999999995E-3</v>
      </c>
      <c r="N57" s="89">
        <v>2.5399999998802367E-2</v>
      </c>
      <c r="O57" s="90">
        <v>6747.6797729999998</v>
      </c>
      <c r="P57" s="102">
        <v>96.52</v>
      </c>
      <c r="Q57" s="90"/>
      <c r="R57" s="90">
        <v>6.5128603069999995</v>
      </c>
      <c r="S57" s="91">
        <v>1.5132719831800852E-5</v>
      </c>
      <c r="T57" s="91">
        <f t="shared" si="0"/>
        <v>3.7596667477663129E-3</v>
      </c>
      <c r="U57" s="91">
        <f>R57/'סכום נכסי הקרן'!$C$42</f>
        <v>1.4364021916916886E-3</v>
      </c>
    </row>
    <row r="58" spans="2:21">
      <c r="B58" s="86" t="s">
        <v>403</v>
      </c>
      <c r="C58" s="87" t="s">
        <v>404</v>
      </c>
      <c r="D58" s="88" t="s">
        <v>112</v>
      </c>
      <c r="E58" s="88" t="s">
        <v>287</v>
      </c>
      <c r="F58" s="87" t="s">
        <v>302</v>
      </c>
      <c r="G58" s="88" t="s">
        <v>295</v>
      </c>
      <c r="H58" s="87" t="s">
        <v>379</v>
      </c>
      <c r="I58" s="87" t="s">
        <v>291</v>
      </c>
      <c r="J58" s="101"/>
      <c r="K58" s="90">
        <v>0.58000000008300623</v>
      </c>
      <c r="L58" s="88" t="s">
        <v>121</v>
      </c>
      <c r="M58" s="89">
        <v>1.6399999999999998E-2</v>
      </c>
      <c r="N58" s="89">
        <v>2.2500000001296972E-2</v>
      </c>
      <c r="O58" s="90">
        <v>7.1568000000000007E-2</v>
      </c>
      <c r="P58" s="102">
        <v>5386667</v>
      </c>
      <c r="Q58" s="90"/>
      <c r="R58" s="90">
        <v>3.8551328460000001</v>
      </c>
      <c r="S58" s="91">
        <v>5.8299120234604115E-6</v>
      </c>
      <c r="T58" s="91">
        <f t="shared" si="0"/>
        <v>2.2254453628845366E-3</v>
      </c>
      <c r="U58" s="91">
        <f>R58/'סכום נכסי הקרן'!$C$42</f>
        <v>8.5024413364206638E-4</v>
      </c>
    </row>
    <row r="59" spans="2:21">
      <c r="B59" s="86" t="s">
        <v>405</v>
      </c>
      <c r="C59" s="87" t="s">
        <v>406</v>
      </c>
      <c r="D59" s="88" t="s">
        <v>112</v>
      </c>
      <c r="E59" s="88" t="s">
        <v>287</v>
      </c>
      <c r="F59" s="87" t="s">
        <v>302</v>
      </c>
      <c r="G59" s="88" t="s">
        <v>295</v>
      </c>
      <c r="H59" s="87" t="s">
        <v>379</v>
      </c>
      <c r="I59" s="87" t="s">
        <v>291</v>
      </c>
      <c r="J59" s="101"/>
      <c r="K59" s="90">
        <v>5.1699999990872865</v>
      </c>
      <c r="L59" s="88" t="s">
        <v>121</v>
      </c>
      <c r="M59" s="89">
        <v>2.7799999999999998E-2</v>
      </c>
      <c r="N59" s="89">
        <v>3.3499999990583118E-2</v>
      </c>
      <c r="O59" s="90">
        <v>2.6193000000000001E-2</v>
      </c>
      <c r="P59" s="102">
        <v>5270388</v>
      </c>
      <c r="Q59" s="90"/>
      <c r="R59" s="90">
        <v>1.3804989780000001</v>
      </c>
      <c r="S59" s="91">
        <v>6.2632711621233865E-6</v>
      </c>
      <c r="T59" s="91">
        <f t="shared" si="0"/>
        <v>7.9691807566232501E-4</v>
      </c>
      <c r="U59" s="91">
        <f>R59/'סכום נכסי הקרן'!$C$42</f>
        <v>3.044671103257146E-4</v>
      </c>
    </row>
    <row r="60" spans="2:21">
      <c r="B60" s="86" t="s">
        <v>407</v>
      </c>
      <c r="C60" s="87" t="s">
        <v>408</v>
      </c>
      <c r="D60" s="88" t="s">
        <v>112</v>
      </c>
      <c r="E60" s="88" t="s">
        <v>287</v>
      </c>
      <c r="F60" s="87" t="s">
        <v>302</v>
      </c>
      <c r="G60" s="88" t="s">
        <v>295</v>
      </c>
      <c r="H60" s="87" t="s">
        <v>379</v>
      </c>
      <c r="I60" s="87" t="s">
        <v>291</v>
      </c>
      <c r="J60" s="101"/>
      <c r="K60" s="90">
        <v>2.1000000000711552</v>
      </c>
      <c r="L60" s="88" t="s">
        <v>121</v>
      </c>
      <c r="M60" s="89">
        <v>2.4199999999999999E-2</v>
      </c>
      <c r="N60" s="89">
        <v>2.2700000001387534E-2</v>
      </c>
      <c r="O60" s="90">
        <v>0.101912</v>
      </c>
      <c r="P60" s="102">
        <v>5516000</v>
      </c>
      <c r="Q60" s="90"/>
      <c r="R60" s="90">
        <v>5.6214816860000001</v>
      </c>
      <c r="S60" s="91">
        <v>3.5357873920133227E-6</v>
      </c>
      <c r="T60" s="91">
        <f t="shared" si="0"/>
        <v>3.2451022702445799E-3</v>
      </c>
      <c r="U60" s="91">
        <f>R60/'סכום נכסי הקרן'!$C$42</f>
        <v>1.2398098890047467E-3</v>
      </c>
    </row>
    <row r="61" spans="2:21">
      <c r="B61" s="86" t="s">
        <v>409</v>
      </c>
      <c r="C61" s="87" t="s">
        <v>410</v>
      </c>
      <c r="D61" s="88" t="s">
        <v>112</v>
      </c>
      <c r="E61" s="88" t="s">
        <v>287</v>
      </c>
      <c r="F61" s="87" t="s">
        <v>302</v>
      </c>
      <c r="G61" s="88" t="s">
        <v>295</v>
      </c>
      <c r="H61" s="87" t="s">
        <v>379</v>
      </c>
      <c r="I61" s="87" t="s">
        <v>291</v>
      </c>
      <c r="J61" s="101"/>
      <c r="K61" s="90">
        <v>1.729999999963568</v>
      </c>
      <c r="L61" s="88" t="s">
        <v>121</v>
      </c>
      <c r="M61" s="89">
        <v>1.95E-2</v>
      </c>
      <c r="N61" s="89">
        <v>2.7599999997771237E-2</v>
      </c>
      <c r="O61" s="90">
        <v>8.8661000000000018E-2</v>
      </c>
      <c r="P61" s="102">
        <v>5263064</v>
      </c>
      <c r="Q61" s="90"/>
      <c r="R61" s="90">
        <v>4.6662777289999999</v>
      </c>
      <c r="S61" s="91">
        <v>3.5723034771747457E-6</v>
      </c>
      <c r="T61" s="91">
        <f t="shared" si="0"/>
        <v>2.6936934598010575E-3</v>
      </c>
      <c r="U61" s="91">
        <f>R61/'סכום נכסי הקרן'!$C$42</f>
        <v>1.0291409981223962E-3</v>
      </c>
    </row>
    <row r="62" spans="2:21">
      <c r="B62" s="86" t="s">
        <v>411</v>
      </c>
      <c r="C62" s="87" t="s">
        <v>412</v>
      </c>
      <c r="D62" s="88" t="s">
        <v>112</v>
      </c>
      <c r="E62" s="88" t="s">
        <v>287</v>
      </c>
      <c r="F62" s="87" t="s">
        <v>302</v>
      </c>
      <c r="G62" s="88" t="s">
        <v>295</v>
      </c>
      <c r="H62" s="87" t="s">
        <v>371</v>
      </c>
      <c r="I62" s="87" t="s">
        <v>119</v>
      </c>
      <c r="J62" s="101"/>
      <c r="K62" s="90">
        <v>5.010000000324113</v>
      </c>
      <c r="L62" s="88" t="s">
        <v>121</v>
      </c>
      <c r="M62" s="89">
        <v>1.4999999999999999E-2</v>
      </c>
      <c r="N62" s="89">
        <v>3.1100000003241125E-2</v>
      </c>
      <c r="O62" s="90">
        <v>8.2499000000000003E-2</v>
      </c>
      <c r="P62" s="102">
        <v>4861800</v>
      </c>
      <c r="Q62" s="90"/>
      <c r="R62" s="90">
        <v>4.0109460700000001</v>
      </c>
      <c r="S62" s="91">
        <v>2.9382078495619349E-6</v>
      </c>
      <c r="T62" s="91">
        <f t="shared" si="0"/>
        <v>2.3153913727053587E-3</v>
      </c>
      <c r="U62" s="91">
        <f>R62/'סכום נכסי הקרן'!$C$42</f>
        <v>8.8460852131480637E-4</v>
      </c>
    </row>
    <row r="63" spans="2:21">
      <c r="B63" s="86" t="s">
        <v>413</v>
      </c>
      <c r="C63" s="87" t="s">
        <v>414</v>
      </c>
      <c r="D63" s="88" t="s">
        <v>112</v>
      </c>
      <c r="E63" s="88" t="s">
        <v>287</v>
      </c>
      <c r="F63" s="87" t="s">
        <v>415</v>
      </c>
      <c r="G63" s="88" t="s">
        <v>321</v>
      </c>
      <c r="H63" s="87" t="s">
        <v>371</v>
      </c>
      <c r="I63" s="87" t="s">
        <v>119</v>
      </c>
      <c r="J63" s="101"/>
      <c r="K63" s="90">
        <v>2.8700000006204869</v>
      </c>
      <c r="L63" s="88" t="s">
        <v>121</v>
      </c>
      <c r="M63" s="89">
        <v>3.7000000000000005E-2</v>
      </c>
      <c r="N63" s="89">
        <v>1.9600000011649962E-2</v>
      </c>
      <c r="O63" s="90">
        <v>696.87793000000011</v>
      </c>
      <c r="P63" s="102">
        <v>113.32</v>
      </c>
      <c r="Q63" s="90"/>
      <c r="R63" s="90">
        <v>0.78970207300000006</v>
      </c>
      <c r="S63" s="91">
        <v>1.5447826615036855E-6</v>
      </c>
      <c r="T63" s="91">
        <f t="shared" si="0"/>
        <v>4.558698458969152E-4</v>
      </c>
      <c r="U63" s="91">
        <f>R63/'סכום נכסי הקרן'!$C$42</f>
        <v>1.7416768285686955E-4</v>
      </c>
    </row>
    <row r="64" spans="2:21">
      <c r="B64" s="86" t="s">
        <v>416</v>
      </c>
      <c r="C64" s="87" t="s">
        <v>417</v>
      </c>
      <c r="D64" s="88" t="s">
        <v>112</v>
      </c>
      <c r="E64" s="88" t="s">
        <v>287</v>
      </c>
      <c r="F64" s="87" t="s">
        <v>415</v>
      </c>
      <c r="G64" s="88" t="s">
        <v>321</v>
      </c>
      <c r="H64" s="87" t="s">
        <v>379</v>
      </c>
      <c r="I64" s="87" t="s">
        <v>291</v>
      </c>
      <c r="J64" s="101"/>
      <c r="K64" s="90">
        <v>1.6199999999843238</v>
      </c>
      <c r="L64" s="88" t="s">
        <v>121</v>
      </c>
      <c r="M64" s="89">
        <v>2.8500000000000001E-2</v>
      </c>
      <c r="N64" s="89">
        <v>1.7399999999126618E-2</v>
      </c>
      <c r="O64" s="90">
        <v>7937.7790530000002</v>
      </c>
      <c r="P64" s="102">
        <v>112.51</v>
      </c>
      <c r="Q64" s="90"/>
      <c r="R64" s="90">
        <v>8.9307949970000013</v>
      </c>
      <c r="S64" s="91">
        <v>1.3887190211515248E-5</v>
      </c>
      <c r="T64" s="91">
        <f t="shared" si="0"/>
        <v>5.1554634060322789E-3</v>
      </c>
      <c r="U64" s="91">
        <f>R64/'סכום נכסי הקרן'!$C$42</f>
        <v>1.9696742909489783E-3</v>
      </c>
    </row>
    <row r="65" spans="2:21">
      <c r="B65" s="86" t="s">
        <v>418</v>
      </c>
      <c r="C65" s="87" t="s">
        <v>419</v>
      </c>
      <c r="D65" s="88" t="s">
        <v>112</v>
      </c>
      <c r="E65" s="88" t="s">
        <v>287</v>
      </c>
      <c r="F65" s="87" t="s">
        <v>415</v>
      </c>
      <c r="G65" s="88" t="s">
        <v>321</v>
      </c>
      <c r="H65" s="87" t="s">
        <v>371</v>
      </c>
      <c r="I65" s="87" t="s">
        <v>119</v>
      </c>
      <c r="J65" s="101"/>
      <c r="K65" s="90">
        <v>4.789999998195797</v>
      </c>
      <c r="L65" s="88" t="s">
        <v>121</v>
      </c>
      <c r="M65" s="89">
        <v>2.81E-2</v>
      </c>
      <c r="N65" s="89">
        <v>2.5299999987563257E-2</v>
      </c>
      <c r="O65" s="90">
        <v>1032.256042</v>
      </c>
      <c r="P65" s="102">
        <v>110.61</v>
      </c>
      <c r="Q65" s="90"/>
      <c r="R65" s="90">
        <v>1.141778414</v>
      </c>
      <c r="S65" s="91">
        <v>1.08724131444362E-6</v>
      </c>
      <c r="T65" s="91">
        <f t="shared" si="0"/>
        <v>6.5911229998582535E-4</v>
      </c>
      <c r="U65" s="91">
        <f>R65/'סכום נכסי הקרן'!$C$42</f>
        <v>2.518176252810362E-4</v>
      </c>
    </row>
    <row r="66" spans="2:21">
      <c r="B66" s="86" t="s">
        <v>420</v>
      </c>
      <c r="C66" s="87" t="s">
        <v>421</v>
      </c>
      <c r="D66" s="88" t="s">
        <v>112</v>
      </c>
      <c r="E66" s="88" t="s">
        <v>287</v>
      </c>
      <c r="F66" s="87" t="s">
        <v>415</v>
      </c>
      <c r="G66" s="88" t="s">
        <v>321</v>
      </c>
      <c r="H66" s="87" t="s">
        <v>379</v>
      </c>
      <c r="I66" s="87" t="s">
        <v>291</v>
      </c>
      <c r="J66" s="101"/>
      <c r="K66" s="90">
        <v>3.2299999994220427</v>
      </c>
      <c r="L66" s="88" t="s">
        <v>121</v>
      </c>
      <c r="M66" s="89">
        <v>2.4E-2</v>
      </c>
      <c r="N66" s="89">
        <v>2.2299999994220429E-2</v>
      </c>
      <c r="O66" s="90">
        <v>1529.5051109999999</v>
      </c>
      <c r="P66" s="102">
        <v>109.73</v>
      </c>
      <c r="Q66" s="90"/>
      <c r="R66" s="90">
        <v>1.678325839</v>
      </c>
      <c r="S66" s="91">
        <v>2.4808491912403514E-6</v>
      </c>
      <c r="T66" s="91">
        <f t="shared" si="0"/>
        <v>9.6884403340010078E-4</v>
      </c>
      <c r="U66" s="91">
        <f>R66/'סכום נכסי הקרן'!$C$42</f>
        <v>3.7015240614347671E-4</v>
      </c>
    </row>
    <row r="67" spans="2:21">
      <c r="B67" s="86" t="s">
        <v>422</v>
      </c>
      <c r="C67" s="87" t="s">
        <v>423</v>
      </c>
      <c r="D67" s="88" t="s">
        <v>112</v>
      </c>
      <c r="E67" s="88" t="s">
        <v>287</v>
      </c>
      <c r="F67" s="87" t="s">
        <v>415</v>
      </c>
      <c r="G67" s="88" t="s">
        <v>321</v>
      </c>
      <c r="H67" s="87" t="s">
        <v>371</v>
      </c>
      <c r="I67" s="87" t="s">
        <v>119</v>
      </c>
      <c r="J67" s="101"/>
      <c r="K67" s="90">
        <v>4.3900000000204837</v>
      </c>
      <c r="L67" s="88" t="s">
        <v>121</v>
      </c>
      <c r="M67" s="89">
        <v>2.6000000000000002E-2</v>
      </c>
      <c r="N67" s="89">
        <v>2.3100000000250361E-2</v>
      </c>
      <c r="O67" s="90">
        <v>8003.779904</v>
      </c>
      <c r="P67" s="102">
        <v>109.79</v>
      </c>
      <c r="Q67" s="90"/>
      <c r="R67" s="90">
        <v>8.7873499380000002</v>
      </c>
      <c r="S67" s="91">
        <v>1.554855405349751E-5</v>
      </c>
      <c r="T67" s="91">
        <f t="shared" si="0"/>
        <v>5.0726571438015292E-3</v>
      </c>
      <c r="U67" s="91">
        <f>R67/'סכום נכסי הקרן'!$C$42</f>
        <v>1.9380376846926629E-3</v>
      </c>
    </row>
    <row r="68" spans="2:21">
      <c r="B68" s="86" t="s">
        <v>424</v>
      </c>
      <c r="C68" s="87" t="s">
        <v>425</v>
      </c>
      <c r="D68" s="88" t="s">
        <v>112</v>
      </c>
      <c r="E68" s="88" t="s">
        <v>287</v>
      </c>
      <c r="F68" s="87" t="s">
        <v>415</v>
      </c>
      <c r="G68" s="88" t="s">
        <v>321</v>
      </c>
      <c r="H68" s="87" t="s">
        <v>371</v>
      </c>
      <c r="I68" s="87" t="s">
        <v>119</v>
      </c>
      <c r="J68" s="101"/>
      <c r="K68" s="90">
        <v>7.1600000002382966</v>
      </c>
      <c r="L68" s="88" t="s">
        <v>121</v>
      </c>
      <c r="M68" s="89">
        <v>3.4999999999999996E-3</v>
      </c>
      <c r="N68" s="89">
        <v>2.8300000001191487E-2</v>
      </c>
      <c r="O68" s="90">
        <v>11977.643846999998</v>
      </c>
      <c r="P68" s="102">
        <v>88.29</v>
      </c>
      <c r="Q68" s="90"/>
      <c r="R68" s="90">
        <v>10.575061977999999</v>
      </c>
      <c r="S68" s="91">
        <v>1.1666543790288172E-5</v>
      </c>
      <c r="T68" s="91">
        <f t="shared" si="0"/>
        <v>6.104646345864646E-3</v>
      </c>
      <c r="U68" s="91">
        <f>R68/'סכום נכסי הקרן'!$C$42</f>
        <v>2.3323150638051363E-3</v>
      </c>
    </row>
    <row r="69" spans="2:21">
      <c r="B69" s="86" t="s">
        <v>426</v>
      </c>
      <c r="C69" s="87" t="s">
        <v>427</v>
      </c>
      <c r="D69" s="88" t="s">
        <v>112</v>
      </c>
      <c r="E69" s="88" t="s">
        <v>287</v>
      </c>
      <c r="F69" s="87" t="s">
        <v>428</v>
      </c>
      <c r="G69" s="88" t="s">
        <v>321</v>
      </c>
      <c r="H69" s="87" t="s">
        <v>379</v>
      </c>
      <c r="I69" s="87" t="s">
        <v>291</v>
      </c>
      <c r="J69" s="101"/>
      <c r="K69" s="90">
        <v>0.76999999990301238</v>
      </c>
      <c r="L69" s="88" t="s">
        <v>121</v>
      </c>
      <c r="M69" s="89">
        <v>4.9000000000000002E-2</v>
      </c>
      <c r="N69" s="89">
        <v>1.3299999998814595E-2</v>
      </c>
      <c r="O69" s="90">
        <v>1608.379097</v>
      </c>
      <c r="P69" s="102">
        <v>115.39</v>
      </c>
      <c r="Q69" s="90"/>
      <c r="R69" s="90">
        <v>1.8559086340000002</v>
      </c>
      <c r="S69" s="91">
        <v>1.2092834515220767E-5</v>
      </c>
      <c r="T69" s="91">
        <f t="shared" si="0"/>
        <v>1.0713569229548348E-3</v>
      </c>
      <c r="U69" s="91">
        <f>R69/'סכום נכסי הקרן'!$C$42</f>
        <v>4.0931804211920562E-4</v>
      </c>
    </row>
    <row r="70" spans="2:21">
      <c r="B70" s="86" t="s">
        <v>429</v>
      </c>
      <c r="C70" s="87" t="s">
        <v>430</v>
      </c>
      <c r="D70" s="88" t="s">
        <v>112</v>
      </c>
      <c r="E70" s="88" t="s">
        <v>287</v>
      </c>
      <c r="F70" s="87" t="s">
        <v>428</v>
      </c>
      <c r="G70" s="88" t="s">
        <v>321</v>
      </c>
      <c r="H70" s="87" t="s">
        <v>379</v>
      </c>
      <c r="I70" s="87" t="s">
        <v>291</v>
      </c>
      <c r="J70" s="101"/>
      <c r="K70" s="90">
        <v>3.8600000001244954</v>
      </c>
      <c r="L70" s="88" t="s">
        <v>121</v>
      </c>
      <c r="M70" s="89">
        <v>2.35E-2</v>
      </c>
      <c r="N70" s="89">
        <v>2.1800000000304888E-2</v>
      </c>
      <c r="O70" s="90">
        <v>14250.134072999999</v>
      </c>
      <c r="P70" s="102">
        <v>110.48</v>
      </c>
      <c r="Q70" s="90"/>
      <c r="R70" s="90">
        <v>15.743548514</v>
      </c>
      <c r="S70" s="91">
        <v>1.9187895454680919E-5</v>
      </c>
      <c r="T70" s="91">
        <f t="shared" si="0"/>
        <v>9.0882489489777334E-3</v>
      </c>
      <c r="U70" s="91">
        <f>R70/'סכום נכסי הקרן'!$C$42</f>
        <v>3.4722175088276511E-3</v>
      </c>
    </row>
    <row r="71" spans="2:21">
      <c r="B71" s="86" t="s">
        <v>431</v>
      </c>
      <c r="C71" s="87" t="s">
        <v>432</v>
      </c>
      <c r="D71" s="88" t="s">
        <v>112</v>
      </c>
      <c r="E71" s="88" t="s">
        <v>287</v>
      </c>
      <c r="F71" s="87" t="s">
        <v>428</v>
      </c>
      <c r="G71" s="88" t="s">
        <v>321</v>
      </c>
      <c r="H71" s="87" t="s">
        <v>379</v>
      </c>
      <c r="I71" s="87" t="s">
        <v>291</v>
      </c>
      <c r="J71" s="101"/>
      <c r="K71" s="90">
        <v>2.4300000000127198</v>
      </c>
      <c r="L71" s="88" t="s">
        <v>121</v>
      </c>
      <c r="M71" s="89">
        <v>1.7600000000000001E-2</v>
      </c>
      <c r="N71" s="89">
        <v>1.8300000000409863E-2</v>
      </c>
      <c r="O71" s="90">
        <v>12681.927303999999</v>
      </c>
      <c r="P71" s="102">
        <v>109.32</v>
      </c>
      <c r="Q71" s="90">
        <v>0.28713554499999999</v>
      </c>
      <c r="R71" s="90">
        <v>14.151018474000001</v>
      </c>
      <c r="S71" s="91">
        <v>9.4940517980385528E-6</v>
      </c>
      <c r="T71" s="91">
        <f t="shared" si="0"/>
        <v>8.168932096784277E-3</v>
      </c>
      <c r="U71" s="91">
        <f>R71/'סכום נכסי הקרן'!$C$42</f>
        <v>3.1209872456309661E-3</v>
      </c>
    </row>
    <row r="72" spans="2:21">
      <c r="B72" s="86" t="s">
        <v>433</v>
      </c>
      <c r="C72" s="87" t="s">
        <v>434</v>
      </c>
      <c r="D72" s="88" t="s">
        <v>112</v>
      </c>
      <c r="E72" s="88" t="s">
        <v>287</v>
      </c>
      <c r="F72" s="87" t="s">
        <v>428</v>
      </c>
      <c r="G72" s="88" t="s">
        <v>321</v>
      </c>
      <c r="H72" s="87" t="s">
        <v>379</v>
      </c>
      <c r="I72" s="87" t="s">
        <v>291</v>
      </c>
      <c r="J72" s="101"/>
      <c r="K72" s="90">
        <v>0.40999942824379471</v>
      </c>
      <c r="L72" s="88" t="s">
        <v>121</v>
      </c>
      <c r="M72" s="89">
        <v>5.8499999999999996E-2</v>
      </c>
      <c r="N72" s="89">
        <v>1.4006622516556291E-2</v>
      </c>
      <c r="O72" s="90">
        <v>2.5300000000000002E-4</v>
      </c>
      <c r="P72" s="102">
        <v>119.5</v>
      </c>
      <c r="Q72" s="90"/>
      <c r="R72" s="90">
        <v>3.0200000000000003E-7</v>
      </c>
      <c r="S72" s="91">
        <v>2.1195129871859778E-12</v>
      </c>
      <c r="T72" s="91">
        <f t="shared" si="0"/>
        <v>1.7433497792131082E-10</v>
      </c>
      <c r="U72" s="91">
        <f>R72/'סכום נכסי הקרן'!$C$42</f>
        <v>6.660567576194599E-11</v>
      </c>
    </row>
    <row r="73" spans="2:21">
      <c r="B73" s="86" t="s">
        <v>435</v>
      </c>
      <c r="C73" s="87" t="s">
        <v>436</v>
      </c>
      <c r="D73" s="88" t="s">
        <v>112</v>
      </c>
      <c r="E73" s="88" t="s">
        <v>287</v>
      </c>
      <c r="F73" s="87" t="s">
        <v>428</v>
      </c>
      <c r="G73" s="88" t="s">
        <v>321</v>
      </c>
      <c r="H73" s="87" t="s">
        <v>379</v>
      </c>
      <c r="I73" s="87" t="s">
        <v>291</v>
      </c>
      <c r="J73" s="101"/>
      <c r="K73" s="90">
        <v>3.0999999999529892</v>
      </c>
      <c r="L73" s="88" t="s">
        <v>121</v>
      </c>
      <c r="M73" s="89">
        <v>2.1499999999999998E-2</v>
      </c>
      <c r="N73" s="89">
        <v>2.1999999999647416E-2</v>
      </c>
      <c r="O73" s="90">
        <v>15463.259898</v>
      </c>
      <c r="P73" s="102">
        <v>110.05</v>
      </c>
      <c r="Q73" s="90"/>
      <c r="R73" s="90">
        <v>17.017317947999999</v>
      </c>
      <c r="S73" s="91">
        <v>1.2515846942828164E-5</v>
      </c>
      <c r="T73" s="91">
        <f t="shared" si="0"/>
        <v>9.823555459418893E-3</v>
      </c>
      <c r="U73" s="91">
        <f>R73/'סכום נכסי הקרן'!$C$42</f>
        <v>3.7531455681537483E-3</v>
      </c>
    </row>
    <row r="74" spans="2:21">
      <c r="B74" s="86" t="s">
        <v>437</v>
      </c>
      <c r="C74" s="87" t="s">
        <v>438</v>
      </c>
      <c r="D74" s="88" t="s">
        <v>112</v>
      </c>
      <c r="E74" s="88" t="s">
        <v>287</v>
      </c>
      <c r="F74" s="87" t="s">
        <v>428</v>
      </c>
      <c r="G74" s="88" t="s">
        <v>321</v>
      </c>
      <c r="H74" s="87" t="s">
        <v>379</v>
      </c>
      <c r="I74" s="87" t="s">
        <v>291</v>
      </c>
      <c r="J74" s="101"/>
      <c r="K74" s="90">
        <v>4.6700000000642312</v>
      </c>
      <c r="L74" s="88" t="s">
        <v>121</v>
      </c>
      <c r="M74" s="89">
        <v>2.2499999999999999E-2</v>
      </c>
      <c r="N74" s="89">
        <v>2.6200000000256924E-2</v>
      </c>
      <c r="O74" s="90">
        <v>16866.641528</v>
      </c>
      <c r="P74" s="102">
        <v>107.42</v>
      </c>
      <c r="Q74" s="90">
        <v>1.3430677949999998</v>
      </c>
      <c r="R74" s="90">
        <v>19.461214124999998</v>
      </c>
      <c r="S74" s="91">
        <v>1.6917069255635993E-5</v>
      </c>
      <c r="T74" s="91">
        <f t="shared" si="0"/>
        <v>1.1234338856966147E-2</v>
      </c>
      <c r="U74" s="91">
        <f>R74/'סכום נכסי הקרן'!$C$42</f>
        <v>4.2921434368991826E-3</v>
      </c>
    </row>
    <row r="75" spans="2:21">
      <c r="B75" s="86" t="s">
        <v>439</v>
      </c>
      <c r="C75" s="87" t="s">
        <v>440</v>
      </c>
      <c r="D75" s="88" t="s">
        <v>112</v>
      </c>
      <c r="E75" s="88" t="s">
        <v>287</v>
      </c>
      <c r="F75" s="87" t="s">
        <v>428</v>
      </c>
      <c r="G75" s="88" t="s">
        <v>321</v>
      </c>
      <c r="H75" s="87" t="s">
        <v>379</v>
      </c>
      <c r="I75" s="87" t="s">
        <v>291</v>
      </c>
      <c r="J75" s="101"/>
      <c r="K75" s="90">
        <v>5.1099999999538728</v>
      </c>
      <c r="L75" s="88" t="s">
        <v>121</v>
      </c>
      <c r="M75" s="89">
        <v>6.5000000000000006E-3</v>
      </c>
      <c r="N75" s="89">
        <v>2.3399999999972047E-2</v>
      </c>
      <c r="O75" s="90">
        <v>7132.203657</v>
      </c>
      <c r="P75" s="102">
        <v>98.81</v>
      </c>
      <c r="Q75" s="90">
        <v>0.10684047000000001</v>
      </c>
      <c r="R75" s="90">
        <v>7.1541709029999998</v>
      </c>
      <c r="S75" s="91">
        <v>1.9170420651595744E-5</v>
      </c>
      <c r="T75" s="91">
        <f t="shared" si="0"/>
        <v>4.1298749219198317E-3</v>
      </c>
      <c r="U75" s="91">
        <f>R75/'סכום נכסי הקרן'!$C$42</f>
        <v>1.5778423427508818E-3</v>
      </c>
    </row>
    <row r="76" spans="2:21">
      <c r="B76" s="86" t="s">
        <v>441</v>
      </c>
      <c r="C76" s="87" t="s">
        <v>442</v>
      </c>
      <c r="D76" s="88" t="s">
        <v>112</v>
      </c>
      <c r="E76" s="88" t="s">
        <v>287</v>
      </c>
      <c r="F76" s="87" t="s">
        <v>428</v>
      </c>
      <c r="G76" s="88" t="s">
        <v>321</v>
      </c>
      <c r="H76" s="87" t="s">
        <v>379</v>
      </c>
      <c r="I76" s="87" t="s">
        <v>291</v>
      </c>
      <c r="J76" s="101"/>
      <c r="K76" s="90">
        <v>5.8199999965991198</v>
      </c>
      <c r="L76" s="88" t="s">
        <v>121</v>
      </c>
      <c r="M76" s="89">
        <v>1.43E-2</v>
      </c>
      <c r="N76" s="89">
        <v>2.62999999489868E-2</v>
      </c>
      <c r="O76" s="90">
        <v>114.63395300000001</v>
      </c>
      <c r="P76" s="102">
        <v>100.69</v>
      </c>
      <c r="Q76" s="90">
        <v>2.0329680000000004E-3</v>
      </c>
      <c r="R76" s="90">
        <v>0.11761661999999999</v>
      </c>
      <c r="S76" s="91">
        <v>2.8489590506640435E-7</v>
      </c>
      <c r="T76" s="91">
        <f t="shared" ref="T76:T139" si="1">IFERROR(R76/$R$11,0)</f>
        <v>6.7896327320792055E-5</v>
      </c>
      <c r="U76" s="91">
        <f>R76/'סכום נכסי הקרן'!$C$42</f>
        <v>2.594018031766891E-5</v>
      </c>
    </row>
    <row r="77" spans="2:21">
      <c r="B77" s="86" t="s">
        <v>443</v>
      </c>
      <c r="C77" s="87" t="s">
        <v>444</v>
      </c>
      <c r="D77" s="88" t="s">
        <v>112</v>
      </c>
      <c r="E77" s="88" t="s">
        <v>287</v>
      </c>
      <c r="F77" s="87" t="s">
        <v>428</v>
      </c>
      <c r="G77" s="88" t="s">
        <v>321</v>
      </c>
      <c r="H77" s="87" t="s">
        <v>379</v>
      </c>
      <c r="I77" s="87" t="s">
        <v>291</v>
      </c>
      <c r="J77" s="101"/>
      <c r="K77" s="90">
        <v>6.5999999997514207</v>
      </c>
      <c r="L77" s="88" t="s">
        <v>121</v>
      </c>
      <c r="M77" s="89">
        <v>2.5000000000000001E-3</v>
      </c>
      <c r="N77" s="89">
        <v>2.5099999999129975E-2</v>
      </c>
      <c r="O77" s="90">
        <v>15465.000782000001</v>
      </c>
      <c r="P77" s="102">
        <v>91.26</v>
      </c>
      <c r="Q77" s="90">
        <v>0.36899973699999999</v>
      </c>
      <c r="R77" s="90">
        <v>14.482282926</v>
      </c>
      <c r="S77" s="91">
        <v>1.1912607357289682E-5</v>
      </c>
      <c r="T77" s="91">
        <f t="shared" si="1"/>
        <v>8.3601605104449885E-3</v>
      </c>
      <c r="U77" s="91">
        <f>R77/'סכום נכסי הקרן'!$C$42</f>
        <v>3.1940471551719285E-3</v>
      </c>
    </row>
    <row r="78" spans="2:21">
      <c r="B78" s="86" t="s">
        <v>445</v>
      </c>
      <c r="C78" s="87" t="s">
        <v>446</v>
      </c>
      <c r="D78" s="88" t="s">
        <v>112</v>
      </c>
      <c r="E78" s="88" t="s">
        <v>287</v>
      </c>
      <c r="F78" s="87" t="s">
        <v>329</v>
      </c>
      <c r="G78" s="88" t="s">
        <v>295</v>
      </c>
      <c r="H78" s="87" t="s">
        <v>371</v>
      </c>
      <c r="I78" s="87" t="s">
        <v>119</v>
      </c>
      <c r="J78" s="101"/>
      <c r="K78" s="90">
        <v>0.32999999996449264</v>
      </c>
      <c r="L78" s="88" t="s">
        <v>121</v>
      </c>
      <c r="M78" s="89">
        <v>1.4199999999999999E-2</v>
      </c>
      <c r="N78" s="89">
        <v>3.0200000000355075E-2</v>
      </c>
      <c r="O78" s="90">
        <v>0.10312400000000001</v>
      </c>
      <c r="P78" s="102">
        <v>5462000</v>
      </c>
      <c r="Q78" s="90"/>
      <c r="R78" s="90">
        <v>5.63263274</v>
      </c>
      <c r="S78" s="91">
        <v>4.8659463030245837E-6</v>
      </c>
      <c r="T78" s="91">
        <f t="shared" si="1"/>
        <v>3.2515394184329549E-3</v>
      </c>
      <c r="U78" s="91">
        <f>R78/'סכום נכסי הקרן'!$C$42</f>
        <v>1.2422692382998723E-3</v>
      </c>
    </row>
    <row r="79" spans="2:21">
      <c r="B79" s="86" t="s">
        <v>447</v>
      </c>
      <c r="C79" s="87" t="s">
        <v>448</v>
      </c>
      <c r="D79" s="88" t="s">
        <v>112</v>
      </c>
      <c r="E79" s="88" t="s">
        <v>287</v>
      </c>
      <c r="F79" s="87" t="s">
        <v>329</v>
      </c>
      <c r="G79" s="88" t="s">
        <v>295</v>
      </c>
      <c r="H79" s="87" t="s">
        <v>371</v>
      </c>
      <c r="I79" s="87" t="s">
        <v>119</v>
      </c>
      <c r="J79" s="101"/>
      <c r="K79" s="90">
        <v>1</v>
      </c>
      <c r="L79" s="88" t="s">
        <v>121</v>
      </c>
      <c r="M79" s="89">
        <v>1.5900000000000001E-2</v>
      </c>
      <c r="N79" s="89">
        <v>2.2600000001949515E-2</v>
      </c>
      <c r="O79" s="90">
        <v>8.0463000000000007E-2</v>
      </c>
      <c r="P79" s="102">
        <v>5355000</v>
      </c>
      <c r="Q79" s="90"/>
      <c r="R79" s="90">
        <v>4.3087669159999997</v>
      </c>
      <c r="S79" s="91">
        <v>5.3749498997995998E-6</v>
      </c>
      <c r="T79" s="91">
        <f t="shared" si="1"/>
        <v>2.4873138581752796E-3</v>
      </c>
      <c r="U79" s="91">
        <f>R79/'סכום נכסי הקרן'!$C$42</f>
        <v>9.5029249053276809E-4</v>
      </c>
    </row>
    <row r="80" spans="2:21">
      <c r="B80" s="86" t="s">
        <v>449</v>
      </c>
      <c r="C80" s="87" t="s">
        <v>450</v>
      </c>
      <c r="D80" s="88" t="s">
        <v>112</v>
      </c>
      <c r="E80" s="88" t="s">
        <v>287</v>
      </c>
      <c r="F80" s="87" t="s">
        <v>329</v>
      </c>
      <c r="G80" s="88" t="s">
        <v>295</v>
      </c>
      <c r="H80" s="87" t="s">
        <v>371</v>
      </c>
      <c r="I80" s="87" t="s">
        <v>119</v>
      </c>
      <c r="J80" s="101"/>
      <c r="K80" s="90">
        <v>3.2299999999667435</v>
      </c>
      <c r="L80" s="88" t="s">
        <v>121</v>
      </c>
      <c r="M80" s="89">
        <v>2.5899999999999999E-2</v>
      </c>
      <c r="N80" s="89">
        <v>2.8099999998828791E-2</v>
      </c>
      <c r="O80" s="90">
        <v>0.12741</v>
      </c>
      <c r="P80" s="102">
        <v>5428111</v>
      </c>
      <c r="Q80" s="90"/>
      <c r="R80" s="90">
        <v>6.9159399009999998</v>
      </c>
      <c r="S80" s="91">
        <v>6.0318136628319839E-6</v>
      </c>
      <c r="T80" s="91">
        <f t="shared" si="1"/>
        <v>3.9923517547879057E-3</v>
      </c>
      <c r="U80" s="91">
        <f>R80/'סכום נכסי הקרן'!$C$42</f>
        <v>1.5253008299175854E-3</v>
      </c>
    </row>
    <row r="81" spans="2:21">
      <c r="B81" s="86" t="s">
        <v>451</v>
      </c>
      <c r="C81" s="87" t="s">
        <v>452</v>
      </c>
      <c r="D81" s="88" t="s">
        <v>112</v>
      </c>
      <c r="E81" s="88" t="s">
        <v>287</v>
      </c>
      <c r="F81" s="87" t="s">
        <v>329</v>
      </c>
      <c r="G81" s="88" t="s">
        <v>295</v>
      </c>
      <c r="H81" s="87" t="s">
        <v>371</v>
      </c>
      <c r="I81" s="87" t="s">
        <v>119</v>
      </c>
      <c r="J81" s="101"/>
      <c r="K81" s="90">
        <v>2.2000000000000002</v>
      </c>
      <c r="L81" s="88" t="s">
        <v>121</v>
      </c>
      <c r="M81" s="89">
        <v>2.0199999999999999E-2</v>
      </c>
      <c r="N81" s="89">
        <v>2.4899999999308146E-2</v>
      </c>
      <c r="O81" s="90">
        <v>6.6721000000000003E-2</v>
      </c>
      <c r="P81" s="102">
        <v>5415800</v>
      </c>
      <c r="Q81" s="90"/>
      <c r="R81" s="90">
        <v>3.6134881249999999</v>
      </c>
      <c r="S81" s="91">
        <v>3.1703967688287005E-6</v>
      </c>
      <c r="T81" s="91">
        <f t="shared" si="1"/>
        <v>2.0859515645390522E-3</v>
      </c>
      <c r="U81" s="91">
        <f>R81/'סכום נכסי הקרן'!$C$42</f>
        <v>7.9694972987878201E-4</v>
      </c>
    </row>
    <row r="82" spans="2:21">
      <c r="B82" s="86" t="s">
        <v>453</v>
      </c>
      <c r="C82" s="87" t="s">
        <v>454</v>
      </c>
      <c r="D82" s="88" t="s">
        <v>112</v>
      </c>
      <c r="E82" s="88" t="s">
        <v>287</v>
      </c>
      <c r="F82" s="87" t="s">
        <v>326</v>
      </c>
      <c r="G82" s="88" t="s">
        <v>295</v>
      </c>
      <c r="H82" s="87" t="s">
        <v>371</v>
      </c>
      <c r="I82" s="87" t="s">
        <v>119</v>
      </c>
      <c r="J82" s="101"/>
      <c r="K82" s="90">
        <v>3.4600000000677338</v>
      </c>
      <c r="L82" s="88" t="s">
        <v>121</v>
      </c>
      <c r="M82" s="89">
        <v>2.9700000000000001E-2</v>
      </c>
      <c r="N82" s="89">
        <v>2.9100000001524004E-2</v>
      </c>
      <c r="O82" s="90">
        <v>2.1629999999999996E-2</v>
      </c>
      <c r="P82" s="102">
        <v>5460401</v>
      </c>
      <c r="Q82" s="90"/>
      <c r="R82" s="90">
        <v>1.181098902</v>
      </c>
      <c r="S82" s="91">
        <v>1.5449999999999998E-6</v>
      </c>
      <c r="T82" s="91">
        <f t="shared" si="1"/>
        <v>6.8181076491077624E-4</v>
      </c>
      <c r="U82" s="91">
        <f>R82/'סכום נכסי הקרן'!$C$42</f>
        <v>2.6048970367351792E-4</v>
      </c>
    </row>
    <row r="83" spans="2:21">
      <c r="B83" s="86" t="s">
        <v>455</v>
      </c>
      <c r="C83" s="87" t="s">
        <v>456</v>
      </c>
      <c r="D83" s="88" t="s">
        <v>112</v>
      </c>
      <c r="E83" s="88" t="s">
        <v>287</v>
      </c>
      <c r="F83" s="87" t="s">
        <v>326</v>
      </c>
      <c r="G83" s="88" t="s">
        <v>295</v>
      </c>
      <c r="H83" s="87" t="s">
        <v>371</v>
      </c>
      <c r="I83" s="87" t="s">
        <v>119</v>
      </c>
      <c r="J83" s="101"/>
      <c r="K83" s="90">
        <v>5.0699999994092737</v>
      </c>
      <c r="L83" s="88" t="s">
        <v>121</v>
      </c>
      <c r="M83" s="89">
        <v>8.3999999999999995E-3</v>
      </c>
      <c r="N83" s="89">
        <v>3.2699999999229484E-2</v>
      </c>
      <c r="O83" s="90">
        <v>3.3334999999999997E-2</v>
      </c>
      <c r="P83" s="102">
        <v>4672001</v>
      </c>
      <c r="Q83" s="90"/>
      <c r="R83" s="90">
        <v>1.557403756</v>
      </c>
      <c r="S83" s="91">
        <v>4.1915000628693574E-6</v>
      </c>
      <c r="T83" s="91">
        <f t="shared" si="1"/>
        <v>8.9903956760538589E-4</v>
      </c>
      <c r="U83" s="91">
        <f>R83/'סכום נכסי הקרן'!$C$42</f>
        <v>3.4348321060454585E-4</v>
      </c>
    </row>
    <row r="84" spans="2:21">
      <c r="B84" s="86" t="s">
        <v>457</v>
      </c>
      <c r="C84" s="87" t="s">
        <v>458</v>
      </c>
      <c r="D84" s="88" t="s">
        <v>112</v>
      </c>
      <c r="E84" s="88" t="s">
        <v>287</v>
      </c>
      <c r="F84" s="87" t="s">
        <v>326</v>
      </c>
      <c r="G84" s="88" t="s">
        <v>295</v>
      </c>
      <c r="H84" s="87" t="s">
        <v>371</v>
      </c>
      <c r="I84" s="87" t="s">
        <v>119</v>
      </c>
      <c r="J84" s="101"/>
      <c r="K84" s="90">
        <v>5.4799999999487516</v>
      </c>
      <c r="L84" s="88" t="s">
        <v>121</v>
      </c>
      <c r="M84" s="89">
        <v>3.0899999999999997E-2</v>
      </c>
      <c r="N84" s="89">
        <v>3.4499999999999996E-2</v>
      </c>
      <c r="O84" s="90">
        <v>7.9301999999999997E-2</v>
      </c>
      <c r="P84" s="102">
        <v>4921002</v>
      </c>
      <c r="Q84" s="90"/>
      <c r="R84" s="90">
        <v>3.9024704400000001</v>
      </c>
      <c r="S84" s="91">
        <v>4.1737894736842103E-6</v>
      </c>
      <c r="T84" s="91">
        <f t="shared" si="1"/>
        <v>2.2527718476687683E-3</v>
      </c>
      <c r="U84" s="91">
        <f>R84/'סכום נכסי הקרן'!$C$42</f>
        <v>8.6068437350072418E-4</v>
      </c>
    </row>
    <row r="85" spans="2:21">
      <c r="B85" s="86" t="s">
        <v>459</v>
      </c>
      <c r="C85" s="87" t="s">
        <v>460</v>
      </c>
      <c r="D85" s="88" t="s">
        <v>112</v>
      </c>
      <c r="E85" s="88" t="s">
        <v>287</v>
      </c>
      <c r="F85" s="87" t="s">
        <v>461</v>
      </c>
      <c r="G85" s="88" t="s">
        <v>321</v>
      </c>
      <c r="H85" s="87" t="s">
        <v>379</v>
      </c>
      <c r="I85" s="87" t="s">
        <v>291</v>
      </c>
      <c r="J85" s="101"/>
      <c r="K85" s="90">
        <v>3.7099999999273621</v>
      </c>
      <c r="L85" s="88" t="s">
        <v>121</v>
      </c>
      <c r="M85" s="89">
        <v>1.4199999999999999E-2</v>
      </c>
      <c r="N85" s="89">
        <v>2.1699999999757871E-2</v>
      </c>
      <c r="O85" s="90">
        <v>11784.463095999999</v>
      </c>
      <c r="P85" s="102">
        <v>105.14</v>
      </c>
      <c r="Q85" s="90"/>
      <c r="R85" s="90">
        <v>12.390183789999998</v>
      </c>
      <c r="S85" s="91">
        <v>1.223979641099462E-5</v>
      </c>
      <c r="T85" s="91">
        <f t="shared" si="1"/>
        <v>7.1524583359954723E-3</v>
      </c>
      <c r="U85" s="91">
        <f>R85/'סכום נכסי הקרן'!$C$42</f>
        <v>2.7326376296280099E-3</v>
      </c>
    </row>
    <row r="86" spans="2:21">
      <c r="B86" s="86" t="s">
        <v>462</v>
      </c>
      <c r="C86" s="87" t="s">
        <v>463</v>
      </c>
      <c r="D86" s="88" t="s">
        <v>112</v>
      </c>
      <c r="E86" s="88" t="s">
        <v>287</v>
      </c>
      <c r="F86" s="87" t="s">
        <v>464</v>
      </c>
      <c r="G86" s="88" t="s">
        <v>321</v>
      </c>
      <c r="H86" s="87" t="s">
        <v>379</v>
      </c>
      <c r="I86" s="87" t="s">
        <v>291</v>
      </c>
      <c r="J86" s="101"/>
      <c r="K86" s="90">
        <v>1.1999999995554385</v>
      </c>
      <c r="L86" s="88" t="s">
        <v>121</v>
      </c>
      <c r="M86" s="89">
        <v>0.04</v>
      </c>
      <c r="N86" s="89">
        <v>1.4999999977771929E-2</v>
      </c>
      <c r="O86" s="90">
        <v>401.60826100000008</v>
      </c>
      <c r="P86" s="102">
        <v>112.02</v>
      </c>
      <c r="Q86" s="90"/>
      <c r="R86" s="90">
        <v>0.449881586</v>
      </c>
      <c r="S86" s="91">
        <v>2.466550498376668E-6</v>
      </c>
      <c r="T86" s="91">
        <f t="shared" si="1"/>
        <v>2.5970230583614005E-4</v>
      </c>
      <c r="U86" s="91">
        <f>R86/'סכום נכסי הקרן'!$C$42</f>
        <v>9.9220751815847752E-5</v>
      </c>
    </row>
    <row r="87" spans="2:21">
      <c r="B87" s="86" t="s">
        <v>465</v>
      </c>
      <c r="C87" s="87" t="s">
        <v>466</v>
      </c>
      <c r="D87" s="88" t="s">
        <v>112</v>
      </c>
      <c r="E87" s="88" t="s">
        <v>287</v>
      </c>
      <c r="F87" s="87" t="s">
        <v>464</v>
      </c>
      <c r="G87" s="88" t="s">
        <v>321</v>
      </c>
      <c r="H87" s="87" t="s">
        <v>379</v>
      </c>
      <c r="I87" s="87" t="s">
        <v>291</v>
      </c>
      <c r="J87" s="101"/>
      <c r="K87" s="90">
        <v>3.4100000000383339</v>
      </c>
      <c r="L87" s="88" t="s">
        <v>121</v>
      </c>
      <c r="M87" s="89">
        <v>0.04</v>
      </c>
      <c r="N87" s="89">
        <v>2.1200000000287503E-2</v>
      </c>
      <c r="O87" s="90">
        <v>14295.364906000001</v>
      </c>
      <c r="P87" s="102">
        <v>116.79</v>
      </c>
      <c r="Q87" s="90"/>
      <c r="R87" s="90">
        <v>16.695556595999999</v>
      </c>
      <c r="S87" s="91">
        <v>1.4955001925531579E-5</v>
      </c>
      <c r="T87" s="91">
        <f t="shared" si="1"/>
        <v>9.637812882608128E-3</v>
      </c>
      <c r="U87" s="91">
        <f>R87/'סכום נכסי הקרן'!$C$42</f>
        <v>3.6821815539681943E-3</v>
      </c>
    </row>
    <row r="88" spans="2:21">
      <c r="B88" s="86" t="s">
        <v>467</v>
      </c>
      <c r="C88" s="87" t="s">
        <v>468</v>
      </c>
      <c r="D88" s="88" t="s">
        <v>112</v>
      </c>
      <c r="E88" s="88" t="s">
        <v>287</v>
      </c>
      <c r="F88" s="87" t="s">
        <v>464</v>
      </c>
      <c r="G88" s="88" t="s">
        <v>321</v>
      </c>
      <c r="H88" s="87" t="s">
        <v>379</v>
      </c>
      <c r="I88" s="87" t="s">
        <v>291</v>
      </c>
      <c r="J88" s="101"/>
      <c r="K88" s="90">
        <v>4.8000000002180734</v>
      </c>
      <c r="L88" s="88" t="s">
        <v>121</v>
      </c>
      <c r="M88" s="89">
        <v>3.5000000000000003E-2</v>
      </c>
      <c r="N88" s="89">
        <v>2.4200000002326107E-2</v>
      </c>
      <c r="O88" s="90">
        <v>4726.2441769999996</v>
      </c>
      <c r="P88" s="102">
        <v>116.43</v>
      </c>
      <c r="Q88" s="90"/>
      <c r="R88" s="90">
        <v>5.5027663159999989</v>
      </c>
      <c r="S88" s="91">
        <v>5.2390723858878545E-6</v>
      </c>
      <c r="T88" s="91">
        <f t="shared" si="1"/>
        <v>3.1765716695562668E-3</v>
      </c>
      <c r="U88" s="91">
        <f>R88/'סכום נכסי הקרן'!$C$42</f>
        <v>1.2136273809180594E-3</v>
      </c>
    </row>
    <row r="89" spans="2:21">
      <c r="B89" s="86" t="s">
        <v>469</v>
      </c>
      <c r="C89" s="87" t="s">
        <v>470</v>
      </c>
      <c r="D89" s="88" t="s">
        <v>112</v>
      </c>
      <c r="E89" s="88" t="s">
        <v>287</v>
      </c>
      <c r="F89" s="87" t="s">
        <v>464</v>
      </c>
      <c r="G89" s="88" t="s">
        <v>321</v>
      </c>
      <c r="H89" s="87" t="s">
        <v>379</v>
      </c>
      <c r="I89" s="87" t="s">
        <v>291</v>
      </c>
      <c r="J89" s="101"/>
      <c r="K89" s="90">
        <v>6.8500000048222711</v>
      </c>
      <c r="L89" s="88" t="s">
        <v>121</v>
      </c>
      <c r="M89" s="89">
        <v>2.5000000000000001E-2</v>
      </c>
      <c r="N89" s="89">
        <v>2.5100000013804937E-2</v>
      </c>
      <c r="O89" s="90">
        <v>486.92125199999992</v>
      </c>
      <c r="P89" s="102">
        <v>108.6</v>
      </c>
      <c r="Q89" s="90"/>
      <c r="R89" s="90">
        <v>0.52879647699999999</v>
      </c>
      <c r="S89" s="91">
        <v>1.3770068723472774E-6</v>
      </c>
      <c r="T89" s="91">
        <f t="shared" si="1"/>
        <v>3.0525735808828458E-4</v>
      </c>
      <c r="U89" s="91">
        <f>R89/'סכום נכסי הקרן'!$C$42</f>
        <v>1.1662532016927593E-4</v>
      </c>
    </row>
    <row r="90" spans="2:21">
      <c r="B90" s="86" t="s">
        <v>471</v>
      </c>
      <c r="C90" s="87" t="s">
        <v>472</v>
      </c>
      <c r="D90" s="88" t="s">
        <v>112</v>
      </c>
      <c r="E90" s="88" t="s">
        <v>287</v>
      </c>
      <c r="F90" s="87" t="s">
        <v>473</v>
      </c>
      <c r="G90" s="88" t="s">
        <v>474</v>
      </c>
      <c r="H90" s="87" t="s">
        <v>379</v>
      </c>
      <c r="I90" s="87" t="s">
        <v>291</v>
      </c>
      <c r="J90" s="101"/>
      <c r="K90" s="90">
        <v>3.12</v>
      </c>
      <c r="L90" s="88" t="s">
        <v>121</v>
      </c>
      <c r="M90" s="89">
        <v>4.2999999999999997E-2</v>
      </c>
      <c r="N90" s="89">
        <v>1.7142857142857144E-2</v>
      </c>
      <c r="O90" s="90">
        <v>2.4000000000000001E-5</v>
      </c>
      <c r="P90" s="102">
        <v>117.55</v>
      </c>
      <c r="Q90" s="90"/>
      <c r="R90" s="90">
        <v>2.7999999999999999E-8</v>
      </c>
      <c r="S90" s="91">
        <v>3.9222759189058996E-14</v>
      </c>
      <c r="T90" s="91">
        <f t="shared" si="1"/>
        <v>1.6163507886744047E-11</v>
      </c>
      <c r="U90" s="91">
        <f>R90/'סכום נכסי הקרן'!$C$42</f>
        <v>6.1753606666704888E-12</v>
      </c>
    </row>
    <row r="91" spans="2:21">
      <c r="B91" s="86" t="s">
        <v>475</v>
      </c>
      <c r="C91" s="87" t="s">
        <v>476</v>
      </c>
      <c r="D91" s="88" t="s">
        <v>112</v>
      </c>
      <c r="E91" s="88" t="s">
        <v>287</v>
      </c>
      <c r="F91" s="87" t="s">
        <v>477</v>
      </c>
      <c r="G91" s="88" t="s">
        <v>117</v>
      </c>
      <c r="H91" s="87" t="s">
        <v>379</v>
      </c>
      <c r="I91" s="87" t="s">
        <v>291</v>
      </c>
      <c r="J91" s="101"/>
      <c r="K91" s="90">
        <v>0.16000000020447644</v>
      </c>
      <c r="L91" s="88" t="s">
        <v>121</v>
      </c>
      <c r="M91" s="89">
        <v>2.1499999999999998E-2</v>
      </c>
      <c r="N91" s="89">
        <v>1.2399999996677258E-2</v>
      </c>
      <c r="O91" s="90">
        <v>1434.3072460000001</v>
      </c>
      <c r="P91" s="102">
        <v>109.11</v>
      </c>
      <c r="Q91" s="90"/>
      <c r="R91" s="90">
        <v>1.564972523</v>
      </c>
      <c r="S91" s="91">
        <v>1.2299634756803414E-5</v>
      </c>
      <c r="T91" s="91">
        <f t="shared" si="1"/>
        <v>9.0340877564457967E-4</v>
      </c>
      <c r="U91" s="91">
        <f>R91/'סכום נכסי הקרן'!$C$42</f>
        <v>3.4515249153408133E-4</v>
      </c>
    </row>
    <row r="92" spans="2:21">
      <c r="B92" s="86" t="s">
        <v>478</v>
      </c>
      <c r="C92" s="87" t="s">
        <v>479</v>
      </c>
      <c r="D92" s="88" t="s">
        <v>112</v>
      </c>
      <c r="E92" s="88" t="s">
        <v>287</v>
      </c>
      <c r="F92" s="87" t="s">
        <v>477</v>
      </c>
      <c r="G92" s="88" t="s">
        <v>117</v>
      </c>
      <c r="H92" s="87" t="s">
        <v>379</v>
      </c>
      <c r="I92" s="87" t="s">
        <v>291</v>
      </c>
      <c r="J92" s="101"/>
      <c r="K92" s="90">
        <v>1.8100000000528158</v>
      </c>
      <c r="L92" s="88" t="s">
        <v>121</v>
      </c>
      <c r="M92" s="89">
        <v>1.8000000000000002E-2</v>
      </c>
      <c r="N92" s="89">
        <v>1.7900000000244755E-2</v>
      </c>
      <c r="O92" s="90">
        <v>7158.6542369999988</v>
      </c>
      <c r="P92" s="102">
        <v>108.44</v>
      </c>
      <c r="Q92" s="90"/>
      <c r="R92" s="90">
        <v>7.7628448390000004</v>
      </c>
      <c r="S92" s="91">
        <v>6.2950208664255756E-6</v>
      </c>
      <c r="T92" s="91">
        <f t="shared" si="1"/>
        <v>4.4812429920981015E-3</v>
      </c>
      <c r="U92" s="91">
        <f>R92/'סכום נכסי הקרן'!$C$42</f>
        <v>1.7120845242938074E-3</v>
      </c>
    </row>
    <row r="93" spans="2:21">
      <c r="B93" s="86" t="s">
        <v>480</v>
      </c>
      <c r="C93" s="87" t="s">
        <v>481</v>
      </c>
      <c r="D93" s="88" t="s">
        <v>112</v>
      </c>
      <c r="E93" s="88" t="s">
        <v>287</v>
      </c>
      <c r="F93" s="87" t="s">
        <v>482</v>
      </c>
      <c r="G93" s="88" t="s">
        <v>483</v>
      </c>
      <c r="H93" s="87" t="s">
        <v>484</v>
      </c>
      <c r="I93" s="87" t="s">
        <v>291</v>
      </c>
      <c r="J93" s="101"/>
      <c r="K93" s="90">
        <v>6.3200000000681493</v>
      </c>
      <c r="L93" s="88" t="s">
        <v>121</v>
      </c>
      <c r="M93" s="89">
        <v>5.1500000000000004E-2</v>
      </c>
      <c r="N93" s="89">
        <v>2.7600000000185861E-2</v>
      </c>
      <c r="O93" s="90">
        <v>21401.641446000001</v>
      </c>
      <c r="P93" s="102">
        <v>150.84</v>
      </c>
      <c r="Q93" s="90"/>
      <c r="R93" s="90">
        <v>32.282235864999997</v>
      </c>
      <c r="S93" s="91">
        <v>6.8433347433230877E-6</v>
      </c>
      <c r="T93" s="91">
        <f t="shared" si="1"/>
        <v>1.8635506214487823E-2</v>
      </c>
      <c r="U93" s="91">
        <f>R93/'סכום נכסי הקרן'!$C$42</f>
        <v>7.119801771175013E-3</v>
      </c>
    </row>
    <row r="94" spans="2:21">
      <c r="B94" s="86" t="s">
        <v>485</v>
      </c>
      <c r="C94" s="87" t="s">
        <v>486</v>
      </c>
      <c r="D94" s="88" t="s">
        <v>112</v>
      </c>
      <c r="E94" s="88" t="s">
        <v>287</v>
      </c>
      <c r="F94" s="87" t="s">
        <v>487</v>
      </c>
      <c r="G94" s="88" t="s">
        <v>142</v>
      </c>
      <c r="H94" s="87" t="s">
        <v>488</v>
      </c>
      <c r="I94" s="87" t="s">
        <v>119</v>
      </c>
      <c r="J94" s="101"/>
      <c r="K94" s="90">
        <v>1.8900000000893058</v>
      </c>
      <c r="L94" s="88" t="s">
        <v>121</v>
      </c>
      <c r="M94" s="89">
        <v>2.2000000000000002E-2</v>
      </c>
      <c r="N94" s="89">
        <v>1.3700000001190744E-2</v>
      </c>
      <c r="O94" s="90">
        <v>6113.8441160000002</v>
      </c>
      <c r="P94" s="102">
        <v>109.89</v>
      </c>
      <c r="Q94" s="90"/>
      <c r="R94" s="90">
        <v>6.7185033599999997</v>
      </c>
      <c r="S94" s="91">
        <v>7.7047577248929784E-6</v>
      </c>
      <c r="T94" s="91">
        <f t="shared" si="1"/>
        <v>3.8783779302312992E-3</v>
      </c>
      <c r="U94" s="91">
        <f>R94/'סכום נכסי הקרן'!$C$42</f>
        <v>1.48175647815134E-3</v>
      </c>
    </row>
    <row r="95" spans="2:21">
      <c r="B95" s="86" t="s">
        <v>489</v>
      </c>
      <c r="C95" s="87" t="s">
        <v>490</v>
      </c>
      <c r="D95" s="88" t="s">
        <v>112</v>
      </c>
      <c r="E95" s="88" t="s">
        <v>287</v>
      </c>
      <c r="F95" s="87" t="s">
        <v>487</v>
      </c>
      <c r="G95" s="88" t="s">
        <v>142</v>
      </c>
      <c r="H95" s="87" t="s">
        <v>488</v>
      </c>
      <c r="I95" s="87" t="s">
        <v>119</v>
      </c>
      <c r="J95" s="101"/>
      <c r="K95" s="90">
        <v>5.1699999994985149</v>
      </c>
      <c r="L95" s="88" t="s">
        <v>121</v>
      </c>
      <c r="M95" s="89">
        <v>1.7000000000000001E-2</v>
      </c>
      <c r="N95" s="89">
        <v>2.0599999997055956E-2</v>
      </c>
      <c r="O95" s="90">
        <v>3835.859426</v>
      </c>
      <c r="P95" s="102">
        <v>104.49</v>
      </c>
      <c r="Q95" s="90"/>
      <c r="R95" s="90">
        <v>4.0080898529999995</v>
      </c>
      <c r="S95" s="91">
        <v>3.0221702956099713E-6</v>
      </c>
      <c r="T95" s="91">
        <f t="shared" si="1"/>
        <v>2.3137425696337244E-3</v>
      </c>
      <c r="U95" s="91">
        <f>R95/'סכום נכסי הקרן'!$C$42</f>
        <v>8.839785866677607E-4</v>
      </c>
    </row>
    <row r="96" spans="2:21">
      <c r="B96" s="86" t="s">
        <v>491</v>
      </c>
      <c r="C96" s="87" t="s">
        <v>492</v>
      </c>
      <c r="D96" s="88" t="s">
        <v>112</v>
      </c>
      <c r="E96" s="88" t="s">
        <v>287</v>
      </c>
      <c r="F96" s="87" t="s">
        <v>384</v>
      </c>
      <c r="G96" s="88" t="s">
        <v>321</v>
      </c>
      <c r="H96" s="87" t="s">
        <v>488</v>
      </c>
      <c r="I96" s="87" t="s">
        <v>119</v>
      </c>
      <c r="J96" s="101"/>
      <c r="K96" s="90">
        <v>1.3399999920809995</v>
      </c>
      <c r="L96" s="88" t="s">
        <v>121</v>
      </c>
      <c r="M96" s="89">
        <v>2.5000000000000001E-2</v>
      </c>
      <c r="N96" s="89">
        <v>2.0600000007199096E-2</v>
      </c>
      <c r="O96" s="90">
        <v>25.480403000000003</v>
      </c>
      <c r="P96" s="102">
        <v>109.03</v>
      </c>
      <c r="Q96" s="90"/>
      <c r="R96" s="90">
        <v>2.7781282999999997E-2</v>
      </c>
      <c r="S96" s="91">
        <v>3.6074509662221961E-8</v>
      </c>
      <c r="T96" s="91">
        <f t="shared" si="1"/>
        <v>1.603724953122744E-5</v>
      </c>
      <c r="U96" s="91">
        <f>R96/'סכום נכסי הקרן'!$C$42</f>
        <v>6.1271229395657677E-6</v>
      </c>
    </row>
    <row r="97" spans="2:21">
      <c r="B97" s="86" t="s">
        <v>493</v>
      </c>
      <c r="C97" s="87" t="s">
        <v>494</v>
      </c>
      <c r="D97" s="88" t="s">
        <v>112</v>
      </c>
      <c r="E97" s="88" t="s">
        <v>287</v>
      </c>
      <c r="F97" s="87" t="s">
        <v>384</v>
      </c>
      <c r="G97" s="88" t="s">
        <v>321</v>
      </c>
      <c r="H97" s="87" t="s">
        <v>488</v>
      </c>
      <c r="I97" s="87" t="s">
        <v>119</v>
      </c>
      <c r="J97" s="101"/>
      <c r="K97" s="90">
        <v>2.6799999998741915</v>
      </c>
      <c r="L97" s="88" t="s">
        <v>121</v>
      </c>
      <c r="M97" s="89">
        <v>1.95E-2</v>
      </c>
      <c r="N97" s="89">
        <v>2.389999999927845E-2</v>
      </c>
      <c r="O97" s="90">
        <v>5023.2681000000002</v>
      </c>
      <c r="P97" s="102">
        <v>107.6</v>
      </c>
      <c r="Q97" s="90"/>
      <c r="R97" s="90">
        <v>5.4050366009999999</v>
      </c>
      <c r="S97" s="91">
        <v>8.8270353638941339E-6</v>
      </c>
      <c r="T97" s="91">
        <f t="shared" si="1"/>
        <v>3.1201554188715623E-3</v>
      </c>
      <c r="U97" s="91">
        <f>R97/'סכום נכסי הקרן'!$C$42</f>
        <v>1.192073229561777E-3</v>
      </c>
    </row>
    <row r="98" spans="2:21">
      <c r="B98" s="86" t="s">
        <v>495</v>
      </c>
      <c r="C98" s="87" t="s">
        <v>496</v>
      </c>
      <c r="D98" s="88" t="s">
        <v>112</v>
      </c>
      <c r="E98" s="88" t="s">
        <v>287</v>
      </c>
      <c r="F98" s="87" t="s">
        <v>384</v>
      </c>
      <c r="G98" s="88" t="s">
        <v>321</v>
      </c>
      <c r="H98" s="87" t="s">
        <v>488</v>
      </c>
      <c r="I98" s="87" t="s">
        <v>119</v>
      </c>
      <c r="J98" s="101"/>
      <c r="K98" s="90">
        <v>5.54</v>
      </c>
      <c r="L98" s="88" t="s">
        <v>121</v>
      </c>
      <c r="M98" s="89">
        <v>1.1699999999999999E-2</v>
      </c>
      <c r="N98" s="89">
        <v>3.6896551724137937E-2</v>
      </c>
      <c r="O98" s="90">
        <v>3.1000000000000001E-5</v>
      </c>
      <c r="P98" s="102">
        <v>94.04</v>
      </c>
      <c r="Q98" s="90"/>
      <c r="R98" s="90">
        <v>2.8999999999999998E-8</v>
      </c>
      <c r="S98" s="91">
        <v>4.1105893874447431E-14</v>
      </c>
      <c r="T98" s="91">
        <f t="shared" si="1"/>
        <v>1.6740776025556334E-11</v>
      </c>
      <c r="U98" s="91">
        <f>R98/'סכום נכסי הקרן'!$C$42</f>
        <v>6.3959092619087205E-12</v>
      </c>
    </row>
    <row r="99" spans="2:21">
      <c r="B99" s="86" t="s">
        <v>497</v>
      </c>
      <c r="C99" s="87" t="s">
        <v>498</v>
      </c>
      <c r="D99" s="88" t="s">
        <v>112</v>
      </c>
      <c r="E99" s="88" t="s">
        <v>287</v>
      </c>
      <c r="F99" s="87" t="s">
        <v>384</v>
      </c>
      <c r="G99" s="88" t="s">
        <v>321</v>
      </c>
      <c r="H99" s="87" t="s">
        <v>488</v>
      </c>
      <c r="I99" s="87" t="s">
        <v>119</v>
      </c>
      <c r="J99" s="101"/>
      <c r="K99" s="90">
        <v>3.9600000000596802</v>
      </c>
      <c r="L99" s="88" t="s">
        <v>121</v>
      </c>
      <c r="M99" s="89">
        <v>3.3500000000000002E-2</v>
      </c>
      <c r="N99" s="89">
        <v>2.7200000000447609E-2</v>
      </c>
      <c r="O99" s="90">
        <v>4809.2778829999997</v>
      </c>
      <c r="P99" s="102">
        <v>111.49</v>
      </c>
      <c r="Q99" s="90"/>
      <c r="R99" s="90">
        <v>5.3618643580000001</v>
      </c>
      <c r="S99" s="91">
        <v>1.103677013276038E-5</v>
      </c>
      <c r="T99" s="91">
        <f t="shared" si="1"/>
        <v>3.0952334585066005E-3</v>
      </c>
      <c r="U99" s="91">
        <f>R99/'סכום נכסי הקרן'!$C$42</f>
        <v>1.1825516520148434E-3</v>
      </c>
    </row>
    <row r="100" spans="2:21">
      <c r="B100" s="86" t="s">
        <v>499</v>
      </c>
      <c r="C100" s="87" t="s">
        <v>500</v>
      </c>
      <c r="D100" s="88" t="s">
        <v>112</v>
      </c>
      <c r="E100" s="88" t="s">
        <v>287</v>
      </c>
      <c r="F100" s="87" t="s">
        <v>384</v>
      </c>
      <c r="G100" s="88" t="s">
        <v>321</v>
      </c>
      <c r="H100" s="87" t="s">
        <v>488</v>
      </c>
      <c r="I100" s="87" t="s">
        <v>119</v>
      </c>
      <c r="J100" s="101"/>
      <c r="K100" s="90">
        <v>5.5199999997354086</v>
      </c>
      <c r="L100" s="88" t="s">
        <v>121</v>
      </c>
      <c r="M100" s="89">
        <v>1.3300000000000001E-2</v>
      </c>
      <c r="N100" s="89">
        <v>3.699999999791112E-2</v>
      </c>
      <c r="O100" s="90">
        <v>9075.355012</v>
      </c>
      <c r="P100" s="102">
        <v>94.95</v>
      </c>
      <c r="Q100" s="90"/>
      <c r="R100" s="90">
        <v>8.6170498139999996</v>
      </c>
      <c r="S100" s="91">
        <v>7.2602840095999997E-6</v>
      </c>
      <c r="T100" s="91">
        <f t="shared" si="1"/>
        <v>4.974348308180547E-3</v>
      </c>
      <c r="U100" s="91">
        <f>R100/'סכום נכסי הקרן'!$C$42</f>
        <v>1.9004782315755662E-3</v>
      </c>
    </row>
    <row r="101" spans="2:21">
      <c r="B101" s="86" t="s">
        <v>501</v>
      </c>
      <c r="C101" s="87" t="s">
        <v>502</v>
      </c>
      <c r="D101" s="88" t="s">
        <v>112</v>
      </c>
      <c r="E101" s="88" t="s">
        <v>287</v>
      </c>
      <c r="F101" s="87" t="s">
        <v>384</v>
      </c>
      <c r="G101" s="88" t="s">
        <v>321</v>
      </c>
      <c r="H101" s="87" t="s">
        <v>484</v>
      </c>
      <c r="I101" s="87" t="s">
        <v>291</v>
      </c>
      <c r="J101" s="101"/>
      <c r="K101" s="90">
        <v>6.0399999996670006</v>
      </c>
      <c r="L101" s="88" t="s">
        <v>121</v>
      </c>
      <c r="M101" s="89">
        <v>1.8700000000000001E-2</v>
      </c>
      <c r="N101" s="89">
        <v>3.8199999998335003E-2</v>
      </c>
      <c r="O101" s="90">
        <v>7150.7985769999996</v>
      </c>
      <c r="P101" s="102">
        <v>92.39</v>
      </c>
      <c r="Q101" s="90"/>
      <c r="R101" s="90">
        <v>6.6066227049999995</v>
      </c>
      <c r="S101" s="91">
        <v>1.2021482557347836E-5</v>
      </c>
      <c r="T101" s="91">
        <f t="shared" si="1"/>
        <v>3.8137927927503496E-3</v>
      </c>
      <c r="U101" s="91">
        <f>R101/'סכום נכסי הקרן'!$C$42</f>
        <v>1.4570813568567566E-3</v>
      </c>
    </row>
    <row r="102" spans="2:21">
      <c r="B102" s="86" t="s">
        <v>503</v>
      </c>
      <c r="C102" s="87" t="s">
        <v>504</v>
      </c>
      <c r="D102" s="88" t="s">
        <v>112</v>
      </c>
      <c r="E102" s="88" t="s">
        <v>287</v>
      </c>
      <c r="F102" s="87" t="s">
        <v>294</v>
      </c>
      <c r="G102" s="88" t="s">
        <v>295</v>
      </c>
      <c r="H102" s="87" t="s">
        <v>488</v>
      </c>
      <c r="I102" s="87" t="s">
        <v>119</v>
      </c>
      <c r="J102" s="101"/>
      <c r="K102" s="90">
        <v>5.0800000003822179</v>
      </c>
      <c r="L102" s="88" t="s">
        <v>121</v>
      </c>
      <c r="M102" s="89">
        <v>1.09E-2</v>
      </c>
      <c r="N102" s="89">
        <v>3.2400000003334248E-2</v>
      </c>
      <c r="O102" s="90">
        <v>0.104361</v>
      </c>
      <c r="P102" s="102">
        <v>4713094</v>
      </c>
      <c r="Q102" s="90"/>
      <c r="R102" s="90">
        <v>4.9186547640000002</v>
      </c>
      <c r="S102" s="91">
        <v>5.7470675698000988E-6</v>
      </c>
      <c r="T102" s="91">
        <f t="shared" si="1"/>
        <v>2.8393826810744712E-3</v>
      </c>
      <c r="U102" s="91">
        <f>R102/'סכום נכסי הקרן'!$C$42</f>
        <v>1.0848023986620363E-3</v>
      </c>
    </row>
    <row r="103" spans="2:21">
      <c r="B103" s="86" t="s">
        <v>505</v>
      </c>
      <c r="C103" s="87" t="s">
        <v>506</v>
      </c>
      <c r="D103" s="88" t="s">
        <v>112</v>
      </c>
      <c r="E103" s="88" t="s">
        <v>287</v>
      </c>
      <c r="F103" s="87" t="s">
        <v>294</v>
      </c>
      <c r="G103" s="88" t="s">
        <v>295</v>
      </c>
      <c r="H103" s="87" t="s">
        <v>488</v>
      </c>
      <c r="I103" s="87" t="s">
        <v>119</v>
      </c>
      <c r="J103" s="101"/>
      <c r="K103" s="90">
        <v>1.5099999995507061</v>
      </c>
      <c r="L103" s="88" t="s">
        <v>121</v>
      </c>
      <c r="M103" s="89">
        <v>2.2000000000000002E-2</v>
      </c>
      <c r="N103" s="89">
        <v>2.6399999999235244E-2</v>
      </c>
      <c r="O103" s="90">
        <v>1.9335999999999999E-2</v>
      </c>
      <c r="P103" s="102">
        <v>5410109</v>
      </c>
      <c r="Q103" s="90"/>
      <c r="R103" s="90">
        <v>1.046085097</v>
      </c>
      <c r="S103" s="91">
        <v>3.8410806515693287E-6</v>
      </c>
      <c r="T103" s="91">
        <f t="shared" si="1"/>
        <v>6.0387159698446118E-4</v>
      </c>
      <c r="U103" s="91">
        <f>R103/'סכום נכסי הקרן'!$C$42</f>
        <v>2.307125986429994E-4</v>
      </c>
    </row>
    <row r="104" spans="2:21">
      <c r="B104" s="86" t="s">
        <v>507</v>
      </c>
      <c r="C104" s="87" t="s">
        <v>508</v>
      </c>
      <c r="D104" s="88" t="s">
        <v>112</v>
      </c>
      <c r="E104" s="88" t="s">
        <v>287</v>
      </c>
      <c r="F104" s="87" t="s">
        <v>294</v>
      </c>
      <c r="G104" s="88" t="s">
        <v>295</v>
      </c>
      <c r="H104" s="87" t="s">
        <v>488</v>
      </c>
      <c r="I104" s="87" t="s">
        <v>119</v>
      </c>
      <c r="J104" s="101"/>
      <c r="K104" s="90">
        <v>3.3499999997745169</v>
      </c>
      <c r="L104" s="88" t="s">
        <v>121</v>
      </c>
      <c r="M104" s="89">
        <v>2.3199999999999998E-2</v>
      </c>
      <c r="N104" s="89">
        <v>2.6700000008568356E-2</v>
      </c>
      <c r="O104" s="90">
        <v>1.2322999999999999E-2</v>
      </c>
      <c r="P104" s="102">
        <v>5398214</v>
      </c>
      <c r="Q104" s="90"/>
      <c r="R104" s="90">
        <v>0.66523902899999998</v>
      </c>
      <c r="S104" s="91">
        <v>2.0538333333333331E-6</v>
      </c>
      <c r="T104" s="91">
        <f t="shared" si="1"/>
        <v>3.8402129613612329E-4</v>
      </c>
      <c r="U104" s="91">
        <f>R104/'סכום נכסי הקרן'!$C$42</f>
        <v>1.4671753334359532E-4</v>
      </c>
    </row>
    <row r="105" spans="2:21">
      <c r="B105" s="86" t="s">
        <v>509</v>
      </c>
      <c r="C105" s="87" t="s">
        <v>510</v>
      </c>
      <c r="D105" s="88" t="s">
        <v>112</v>
      </c>
      <c r="E105" s="88" t="s">
        <v>287</v>
      </c>
      <c r="F105" s="87" t="s">
        <v>294</v>
      </c>
      <c r="G105" s="88" t="s">
        <v>295</v>
      </c>
      <c r="H105" s="87" t="s">
        <v>488</v>
      </c>
      <c r="I105" s="87" t="s">
        <v>119</v>
      </c>
      <c r="J105" s="101"/>
      <c r="K105" s="90">
        <v>5.7000000000695694</v>
      </c>
      <c r="L105" s="88" t="s">
        <v>121</v>
      </c>
      <c r="M105" s="89">
        <v>2.9900000000000003E-2</v>
      </c>
      <c r="N105" s="89">
        <v>3.120000000018552E-2</v>
      </c>
      <c r="O105" s="90">
        <v>8.5643999999999998E-2</v>
      </c>
      <c r="P105" s="102">
        <v>5034999</v>
      </c>
      <c r="Q105" s="90"/>
      <c r="R105" s="90">
        <v>4.3121985910000005</v>
      </c>
      <c r="S105" s="91">
        <v>5.3527499999999997E-6</v>
      </c>
      <c r="T105" s="91">
        <f t="shared" si="1"/>
        <v>2.4892948548155386E-3</v>
      </c>
      <c r="U105" s="91">
        <f>R105/'סכום נכסי הקרן'!$C$42</f>
        <v>9.5104934163333234E-4</v>
      </c>
    </row>
    <row r="106" spans="2:21">
      <c r="B106" s="86" t="s">
        <v>511</v>
      </c>
      <c r="C106" s="87" t="s">
        <v>512</v>
      </c>
      <c r="D106" s="88" t="s">
        <v>112</v>
      </c>
      <c r="E106" s="88" t="s">
        <v>287</v>
      </c>
      <c r="F106" s="87" t="s">
        <v>299</v>
      </c>
      <c r="G106" s="88" t="s">
        <v>295</v>
      </c>
      <c r="H106" s="87" t="s">
        <v>488</v>
      </c>
      <c r="I106" s="87" t="s">
        <v>119</v>
      </c>
      <c r="J106" s="101"/>
      <c r="K106" s="90">
        <v>2.7899999997295857</v>
      </c>
      <c r="L106" s="88" t="s">
        <v>121</v>
      </c>
      <c r="M106" s="89">
        <v>1.46E-2</v>
      </c>
      <c r="N106" s="89">
        <v>2.6499999997577212E-2</v>
      </c>
      <c r="O106" s="90">
        <v>0.123053</v>
      </c>
      <c r="P106" s="102">
        <v>5199058</v>
      </c>
      <c r="Q106" s="90"/>
      <c r="R106" s="90">
        <v>6.397582087</v>
      </c>
      <c r="S106" s="91">
        <v>4.6203206548267188E-6</v>
      </c>
      <c r="T106" s="91">
        <f t="shared" si="1"/>
        <v>3.6931203042613195E-3</v>
      </c>
      <c r="U106" s="91">
        <f>R106/'סכום נכסי הקרן'!$C$42</f>
        <v>1.410977742209125E-3</v>
      </c>
    </row>
    <row r="107" spans="2:21">
      <c r="B107" s="86" t="s">
        <v>513</v>
      </c>
      <c r="C107" s="87" t="s">
        <v>514</v>
      </c>
      <c r="D107" s="88" t="s">
        <v>112</v>
      </c>
      <c r="E107" s="88" t="s">
        <v>287</v>
      </c>
      <c r="F107" s="87" t="s">
        <v>299</v>
      </c>
      <c r="G107" s="88" t="s">
        <v>295</v>
      </c>
      <c r="H107" s="87" t="s">
        <v>488</v>
      </c>
      <c r="I107" s="87" t="s">
        <v>119</v>
      </c>
      <c r="J107" s="101"/>
      <c r="K107" s="90">
        <v>3.3599999998918624</v>
      </c>
      <c r="L107" s="88" t="s">
        <v>121</v>
      </c>
      <c r="M107" s="89">
        <v>2.4199999999999999E-2</v>
      </c>
      <c r="N107" s="89">
        <v>3.0399999999173061E-2</v>
      </c>
      <c r="O107" s="90">
        <v>0.117536</v>
      </c>
      <c r="P107" s="102">
        <v>5350089</v>
      </c>
      <c r="Q107" s="90"/>
      <c r="R107" s="90">
        <v>6.2882582879999998</v>
      </c>
      <c r="S107" s="91">
        <v>3.8811253467177387E-6</v>
      </c>
      <c r="T107" s="91">
        <f t="shared" si="1"/>
        <v>3.6300111582847007E-3</v>
      </c>
      <c r="U107" s="91">
        <f>R107/'סכום נכסי הקרן'!$C$42</f>
        <v>1.3868665319135681E-3</v>
      </c>
    </row>
    <row r="108" spans="2:21">
      <c r="B108" s="86" t="s">
        <v>515</v>
      </c>
      <c r="C108" s="87" t="s">
        <v>516</v>
      </c>
      <c r="D108" s="88" t="s">
        <v>112</v>
      </c>
      <c r="E108" s="88" t="s">
        <v>287</v>
      </c>
      <c r="F108" s="87" t="s">
        <v>299</v>
      </c>
      <c r="G108" s="88" t="s">
        <v>295</v>
      </c>
      <c r="H108" s="87" t="s">
        <v>488</v>
      </c>
      <c r="I108" s="87" t="s">
        <v>119</v>
      </c>
      <c r="J108" s="101"/>
      <c r="K108" s="90">
        <v>4.8200000002173633</v>
      </c>
      <c r="L108" s="88" t="s">
        <v>121</v>
      </c>
      <c r="M108" s="89">
        <v>2E-3</v>
      </c>
      <c r="N108" s="89">
        <v>3.1500000001207569E-2</v>
      </c>
      <c r="O108" s="90">
        <v>7.2418999999999997E-2</v>
      </c>
      <c r="P108" s="102">
        <v>4574001</v>
      </c>
      <c r="Q108" s="90"/>
      <c r="R108" s="90">
        <v>3.3124379039999998</v>
      </c>
      <c r="S108" s="91">
        <v>6.318181818181818E-6</v>
      </c>
      <c r="T108" s="91">
        <f t="shared" si="1"/>
        <v>1.9121648637733543E-3</v>
      </c>
      <c r="U108" s="91">
        <f>R108/'סכום נכסי הקרן'!$C$42</f>
        <v>7.3055352654107268E-4</v>
      </c>
    </row>
    <row r="109" spans="2:21">
      <c r="B109" s="86" t="s">
        <v>517</v>
      </c>
      <c r="C109" s="87" t="s">
        <v>518</v>
      </c>
      <c r="D109" s="88" t="s">
        <v>112</v>
      </c>
      <c r="E109" s="88" t="s">
        <v>287</v>
      </c>
      <c r="F109" s="87" t="s">
        <v>299</v>
      </c>
      <c r="G109" s="88" t="s">
        <v>295</v>
      </c>
      <c r="H109" s="87" t="s">
        <v>488</v>
      </c>
      <c r="I109" s="87" t="s">
        <v>119</v>
      </c>
      <c r="J109" s="101"/>
      <c r="K109" s="90">
        <v>5.4799999994862612</v>
      </c>
      <c r="L109" s="88" t="s">
        <v>121</v>
      </c>
      <c r="M109" s="89">
        <v>3.1699999999999999E-2</v>
      </c>
      <c r="N109" s="89">
        <v>3.4599999996667637E-2</v>
      </c>
      <c r="O109" s="90">
        <v>5.8316999999999994E-2</v>
      </c>
      <c r="P109" s="102">
        <v>4940000</v>
      </c>
      <c r="Q109" s="90"/>
      <c r="R109" s="90">
        <v>2.8808412259999998</v>
      </c>
      <c r="S109" s="91">
        <v>6.2936542197280371E-6</v>
      </c>
      <c r="T109" s="91">
        <f t="shared" si="1"/>
        <v>1.6630178527467282E-3</v>
      </c>
      <c r="U109" s="91">
        <f>R109/'סכום נכסי הקרן'!$C$42</f>
        <v>6.3536548549868524E-4</v>
      </c>
    </row>
    <row r="110" spans="2:21">
      <c r="B110" s="86" t="s">
        <v>519</v>
      </c>
      <c r="C110" s="87" t="s">
        <v>520</v>
      </c>
      <c r="D110" s="88" t="s">
        <v>112</v>
      </c>
      <c r="E110" s="88" t="s">
        <v>287</v>
      </c>
      <c r="F110" s="87" t="s">
        <v>521</v>
      </c>
      <c r="G110" s="88" t="s">
        <v>522</v>
      </c>
      <c r="H110" s="87" t="s">
        <v>488</v>
      </c>
      <c r="I110" s="87" t="s">
        <v>119</v>
      </c>
      <c r="J110" s="101"/>
      <c r="K110" s="90">
        <v>5.7600000005399856</v>
      </c>
      <c r="L110" s="88" t="s">
        <v>121</v>
      </c>
      <c r="M110" s="89">
        <v>4.4000000000000003E-3</v>
      </c>
      <c r="N110" s="89">
        <v>2.3400000002528509E-2</v>
      </c>
      <c r="O110" s="90">
        <v>4830.0393009999998</v>
      </c>
      <c r="P110" s="102">
        <v>96.62</v>
      </c>
      <c r="Q110" s="90"/>
      <c r="R110" s="90">
        <v>4.6667840229999999</v>
      </c>
      <c r="S110" s="91">
        <v>6.1162084600125291E-6</v>
      </c>
      <c r="T110" s="91">
        <f t="shared" si="1"/>
        <v>2.6939857271961291E-3</v>
      </c>
      <c r="U110" s="91">
        <f>R110/'סכום נכסי הקרן'!$C$42</f>
        <v>1.0292526605528737E-3</v>
      </c>
    </row>
    <row r="111" spans="2:21">
      <c r="B111" s="86" t="s">
        <v>523</v>
      </c>
      <c r="C111" s="87" t="s">
        <v>524</v>
      </c>
      <c r="D111" s="88" t="s">
        <v>112</v>
      </c>
      <c r="E111" s="88" t="s">
        <v>287</v>
      </c>
      <c r="F111" s="87" t="s">
        <v>525</v>
      </c>
      <c r="G111" s="88" t="s">
        <v>522</v>
      </c>
      <c r="H111" s="87" t="s">
        <v>484</v>
      </c>
      <c r="I111" s="87" t="s">
        <v>291</v>
      </c>
      <c r="J111" s="101"/>
      <c r="K111" s="90">
        <v>0.42000000008630861</v>
      </c>
      <c r="L111" s="88" t="s">
        <v>121</v>
      </c>
      <c r="M111" s="89">
        <v>3.85E-2</v>
      </c>
      <c r="N111" s="89">
        <v>1.7999999996446115E-3</v>
      </c>
      <c r="O111" s="90">
        <v>3474.1603300000002</v>
      </c>
      <c r="P111" s="102">
        <v>113.39</v>
      </c>
      <c r="Q111" s="90"/>
      <c r="R111" s="90">
        <v>3.9393506729999999</v>
      </c>
      <c r="S111" s="91">
        <v>1.4503049799688478E-5</v>
      </c>
      <c r="T111" s="91">
        <f t="shared" si="1"/>
        <v>2.2740616311316417E-3</v>
      </c>
      <c r="U111" s="91">
        <f>R111/'סכום נכסי הקרן'!$C$42</f>
        <v>8.6881825708093286E-4</v>
      </c>
    </row>
    <row r="112" spans="2:21">
      <c r="B112" s="86" t="s">
        <v>526</v>
      </c>
      <c r="C112" s="87" t="s">
        <v>527</v>
      </c>
      <c r="D112" s="88" t="s">
        <v>112</v>
      </c>
      <c r="E112" s="88" t="s">
        <v>287</v>
      </c>
      <c r="F112" s="87" t="s">
        <v>525</v>
      </c>
      <c r="G112" s="88" t="s">
        <v>522</v>
      </c>
      <c r="H112" s="87" t="s">
        <v>484</v>
      </c>
      <c r="I112" s="87" t="s">
        <v>291</v>
      </c>
      <c r="J112" s="101"/>
      <c r="K112" s="90">
        <v>1.390000000204261</v>
      </c>
      <c r="L112" s="88" t="s">
        <v>121</v>
      </c>
      <c r="M112" s="89">
        <v>3.85E-2</v>
      </c>
      <c r="N112" s="89">
        <v>1.1500000000567391E-2</v>
      </c>
      <c r="O112" s="90">
        <v>3041.3264150000005</v>
      </c>
      <c r="P112" s="102">
        <v>115.9</v>
      </c>
      <c r="Q112" s="90"/>
      <c r="R112" s="90">
        <v>3.5248975520000005</v>
      </c>
      <c r="S112" s="91">
        <v>1.2165305660000003E-5</v>
      </c>
      <c r="T112" s="91">
        <f t="shared" si="1"/>
        <v>2.0348110493470283E-3</v>
      </c>
      <c r="U112" s="91">
        <f>R112/'סכום נכסי הקרן'!$C$42</f>
        <v>7.7741120345228203E-4</v>
      </c>
    </row>
    <row r="113" spans="2:21">
      <c r="B113" s="86" t="s">
        <v>528</v>
      </c>
      <c r="C113" s="87" t="s">
        <v>529</v>
      </c>
      <c r="D113" s="88" t="s">
        <v>112</v>
      </c>
      <c r="E113" s="88" t="s">
        <v>287</v>
      </c>
      <c r="F113" s="87" t="s">
        <v>400</v>
      </c>
      <c r="G113" s="88" t="s">
        <v>321</v>
      </c>
      <c r="H113" s="87" t="s">
        <v>488</v>
      </c>
      <c r="I113" s="87" t="s">
        <v>119</v>
      </c>
      <c r="J113" s="101"/>
      <c r="K113" s="90">
        <v>4.5600000002362453</v>
      </c>
      <c r="L113" s="88" t="s">
        <v>121</v>
      </c>
      <c r="M113" s="89">
        <v>2.4E-2</v>
      </c>
      <c r="N113" s="89">
        <v>2.5900000001328877E-2</v>
      </c>
      <c r="O113" s="90">
        <v>9320.1612139999997</v>
      </c>
      <c r="P113" s="102">
        <v>109</v>
      </c>
      <c r="Q113" s="90"/>
      <c r="R113" s="90">
        <v>10.158975835</v>
      </c>
      <c r="S113" s="91">
        <v>8.2153999839379371E-6</v>
      </c>
      <c r="T113" s="91">
        <f t="shared" si="1"/>
        <v>5.8644530725094537E-3</v>
      </c>
      <c r="U113" s="91">
        <f>R113/'סכום נכסי הקרן'!$C$42</f>
        <v>2.2405478494683922E-3</v>
      </c>
    </row>
    <row r="114" spans="2:21">
      <c r="B114" s="86" t="s">
        <v>530</v>
      </c>
      <c r="C114" s="87" t="s">
        <v>531</v>
      </c>
      <c r="D114" s="88" t="s">
        <v>112</v>
      </c>
      <c r="E114" s="88" t="s">
        <v>287</v>
      </c>
      <c r="F114" s="87" t="s">
        <v>400</v>
      </c>
      <c r="G114" s="88" t="s">
        <v>321</v>
      </c>
      <c r="H114" s="87" t="s">
        <v>488</v>
      </c>
      <c r="I114" s="87" t="s">
        <v>119</v>
      </c>
      <c r="J114" s="101"/>
      <c r="K114" s="90">
        <v>0.99000000198871707</v>
      </c>
      <c r="L114" s="88" t="s">
        <v>121</v>
      </c>
      <c r="M114" s="89">
        <v>3.4799999999999998E-2</v>
      </c>
      <c r="N114" s="89">
        <v>1.8400000152468302E-2</v>
      </c>
      <c r="O114" s="90">
        <v>7.907586000000002</v>
      </c>
      <c r="P114" s="102">
        <v>109.01</v>
      </c>
      <c r="Q114" s="90">
        <v>5.2814629000000002E-2</v>
      </c>
      <c r="R114" s="90">
        <v>6.0340411999999996E-2</v>
      </c>
      <c r="S114" s="91">
        <v>4.2509398793539427E-7</v>
      </c>
      <c r="T114" s="91">
        <f t="shared" si="1"/>
        <v>3.4832597330406615E-5</v>
      </c>
      <c r="U114" s="91">
        <f>R114/'סכום נכסי הקרן'!$C$42</f>
        <v>1.3307993102696141E-5</v>
      </c>
    </row>
    <row r="115" spans="2:21">
      <c r="B115" s="86" t="s">
        <v>532</v>
      </c>
      <c r="C115" s="87" t="s">
        <v>533</v>
      </c>
      <c r="D115" s="88" t="s">
        <v>112</v>
      </c>
      <c r="E115" s="88" t="s">
        <v>287</v>
      </c>
      <c r="F115" s="87" t="s">
        <v>400</v>
      </c>
      <c r="G115" s="88" t="s">
        <v>321</v>
      </c>
      <c r="H115" s="87" t="s">
        <v>488</v>
      </c>
      <c r="I115" s="87" t="s">
        <v>119</v>
      </c>
      <c r="J115" s="101"/>
      <c r="K115" s="90">
        <v>6.5200000005679373</v>
      </c>
      <c r="L115" s="88" t="s">
        <v>121</v>
      </c>
      <c r="M115" s="89">
        <v>1.4999999999999999E-2</v>
      </c>
      <c r="N115" s="89">
        <v>2.9900000002090324E-2</v>
      </c>
      <c r="O115" s="90">
        <v>5346.3066390000004</v>
      </c>
      <c r="P115" s="102">
        <v>94.85</v>
      </c>
      <c r="Q115" s="90"/>
      <c r="R115" s="90">
        <v>5.0709717059999999</v>
      </c>
      <c r="S115" s="91">
        <v>1.9197826234806185E-5</v>
      </c>
      <c r="T115" s="91">
        <f t="shared" si="1"/>
        <v>2.9273103986923901E-3</v>
      </c>
      <c r="U115" s="91">
        <f>R115/'סכום נכסי הקרן'!$C$42</f>
        <v>1.1183956862511196E-3</v>
      </c>
    </row>
    <row r="116" spans="2:21">
      <c r="B116" s="86" t="s">
        <v>534</v>
      </c>
      <c r="C116" s="87" t="s">
        <v>535</v>
      </c>
      <c r="D116" s="88" t="s">
        <v>112</v>
      </c>
      <c r="E116" s="88" t="s">
        <v>287</v>
      </c>
      <c r="F116" s="87" t="s">
        <v>536</v>
      </c>
      <c r="G116" s="88" t="s">
        <v>522</v>
      </c>
      <c r="H116" s="87" t="s">
        <v>488</v>
      </c>
      <c r="I116" s="87" t="s">
        <v>119</v>
      </c>
      <c r="J116" s="101"/>
      <c r="K116" s="90">
        <v>2.4999999998852047</v>
      </c>
      <c r="L116" s="88" t="s">
        <v>121</v>
      </c>
      <c r="M116" s="89">
        <v>2.4799999999999999E-2</v>
      </c>
      <c r="N116" s="89">
        <v>1.7399999998852046E-2</v>
      </c>
      <c r="O116" s="90">
        <v>3918.6419999999994</v>
      </c>
      <c r="P116" s="102">
        <v>111.15</v>
      </c>
      <c r="Q116" s="90"/>
      <c r="R116" s="90">
        <v>4.355570825</v>
      </c>
      <c r="S116" s="91">
        <v>9.2532930192619638E-6</v>
      </c>
      <c r="T116" s="91">
        <f t="shared" si="1"/>
        <v>2.5143322636128492E-3</v>
      </c>
      <c r="U116" s="91">
        <f>R116/'סכום נכסי הקרן'!$C$42</f>
        <v>9.6061502691437617E-4</v>
      </c>
    </row>
    <row r="117" spans="2:21">
      <c r="B117" s="86" t="s">
        <v>537</v>
      </c>
      <c r="C117" s="87" t="s">
        <v>538</v>
      </c>
      <c r="D117" s="88" t="s">
        <v>112</v>
      </c>
      <c r="E117" s="88" t="s">
        <v>287</v>
      </c>
      <c r="F117" s="87" t="s">
        <v>539</v>
      </c>
      <c r="G117" s="88" t="s">
        <v>321</v>
      </c>
      <c r="H117" s="87" t="s">
        <v>484</v>
      </c>
      <c r="I117" s="87" t="s">
        <v>291</v>
      </c>
      <c r="J117" s="101"/>
      <c r="K117" s="90">
        <v>2.9699999999907774</v>
      </c>
      <c r="L117" s="88" t="s">
        <v>121</v>
      </c>
      <c r="M117" s="89">
        <v>1.3999999999999999E-2</v>
      </c>
      <c r="N117" s="89">
        <v>2.1200000000368906E-2</v>
      </c>
      <c r="O117" s="90">
        <v>10182.903012000001</v>
      </c>
      <c r="P117" s="102">
        <v>106.48</v>
      </c>
      <c r="Q117" s="90"/>
      <c r="R117" s="90">
        <v>10.842754930000002</v>
      </c>
      <c r="S117" s="91">
        <v>1.1459490222822419E-5</v>
      </c>
      <c r="T117" s="91">
        <f t="shared" si="1"/>
        <v>6.2591769580388548E-3</v>
      </c>
      <c r="U117" s="91">
        <f>R117/'סכום נכסי הקרן'!$C$42</f>
        <v>2.3913543683239122E-3</v>
      </c>
    </row>
    <row r="118" spans="2:21">
      <c r="B118" s="86" t="s">
        <v>540</v>
      </c>
      <c r="C118" s="87" t="s">
        <v>541</v>
      </c>
      <c r="D118" s="88" t="s">
        <v>112</v>
      </c>
      <c r="E118" s="88" t="s">
        <v>287</v>
      </c>
      <c r="F118" s="87" t="s">
        <v>305</v>
      </c>
      <c r="G118" s="88" t="s">
        <v>295</v>
      </c>
      <c r="H118" s="87" t="s">
        <v>488</v>
      </c>
      <c r="I118" s="87" t="s">
        <v>119</v>
      </c>
      <c r="J118" s="101"/>
      <c r="K118" s="90">
        <v>3.3699999996371179</v>
      </c>
      <c r="L118" s="88" t="s">
        <v>121</v>
      </c>
      <c r="M118" s="89">
        <v>1.89E-2</v>
      </c>
      <c r="N118" s="89">
        <v>2.6599999999618019E-2</v>
      </c>
      <c r="O118" s="90">
        <v>4.9345E-2</v>
      </c>
      <c r="P118" s="102">
        <v>5305382</v>
      </c>
      <c r="Q118" s="90"/>
      <c r="R118" s="90">
        <v>2.6179319350000001</v>
      </c>
      <c r="S118" s="91">
        <v>6.1681250000000003E-6</v>
      </c>
      <c r="T118" s="91">
        <f t="shared" si="1"/>
        <v>1.5112486956547003E-3</v>
      </c>
      <c r="U118" s="91">
        <f>R118/'סכום נכסי הקרן'!$C$42</f>
        <v>5.7738121069355588E-4</v>
      </c>
    </row>
    <row r="119" spans="2:21">
      <c r="B119" s="86" t="s">
        <v>542</v>
      </c>
      <c r="C119" s="87" t="s">
        <v>543</v>
      </c>
      <c r="D119" s="88" t="s">
        <v>112</v>
      </c>
      <c r="E119" s="88" t="s">
        <v>287</v>
      </c>
      <c r="F119" s="87" t="s">
        <v>305</v>
      </c>
      <c r="G119" s="88" t="s">
        <v>295</v>
      </c>
      <c r="H119" s="87" t="s">
        <v>488</v>
      </c>
      <c r="I119" s="87" t="s">
        <v>119</v>
      </c>
      <c r="J119" s="101"/>
      <c r="K119" s="90">
        <v>0.81000000017252982</v>
      </c>
      <c r="L119" s="88" t="s">
        <v>121</v>
      </c>
      <c r="M119" s="89">
        <v>1.8200000000000001E-2</v>
      </c>
      <c r="N119" s="89">
        <v>2.3700000001575273E-2</v>
      </c>
      <c r="O119" s="90">
        <v>4.9653999999999997E-2</v>
      </c>
      <c r="P119" s="102">
        <v>5369548</v>
      </c>
      <c r="Q119" s="90"/>
      <c r="R119" s="90">
        <v>2.6662065340000001</v>
      </c>
      <c r="S119" s="91">
        <v>3.4940539019069733E-6</v>
      </c>
      <c r="T119" s="91">
        <f t="shared" si="1"/>
        <v>1.5391160835713398E-3</v>
      </c>
      <c r="U119" s="91">
        <f>R119/'סכום נכסי הקרן'!$C$42</f>
        <v>5.8802810568869476E-4</v>
      </c>
    </row>
    <row r="120" spans="2:21">
      <c r="B120" s="86" t="s">
        <v>544</v>
      </c>
      <c r="C120" s="87" t="s">
        <v>545</v>
      </c>
      <c r="D120" s="88" t="s">
        <v>112</v>
      </c>
      <c r="E120" s="88" t="s">
        <v>287</v>
      </c>
      <c r="F120" s="87" t="s">
        <v>305</v>
      </c>
      <c r="G120" s="88" t="s">
        <v>295</v>
      </c>
      <c r="H120" s="87" t="s">
        <v>488</v>
      </c>
      <c r="I120" s="87" t="s">
        <v>119</v>
      </c>
      <c r="J120" s="101"/>
      <c r="K120" s="90">
        <v>1.9599999999247513</v>
      </c>
      <c r="L120" s="88" t="s">
        <v>121</v>
      </c>
      <c r="M120" s="89">
        <v>1.89E-2</v>
      </c>
      <c r="N120" s="89">
        <v>2.3699999998277956E-2</v>
      </c>
      <c r="O120" s="90">
        <v>0.131277</v>
      </c>
      <c r="P120" s="102">
        <v>5264000</v>
      </c>
      <c r="Q120" s="90"/>
      <c r="R120" s="90">
        <v>6.9104137870000004</v>
      </c>
      <c r="S120" s="91">
        <v>6.0224332507569504E-6</v>
      </c>
      <c r="T120" s="91">
        <f t="shared" si="1"/>
        <v>3.9891617052442612E-3</v>
      </c>
      <c r="U120" s="91">
        <f>R120/'סכום נכסי הקרן'!$C$42</f>
        <v>1.5240820532377594E-3</v>
      </c>
    </row>
    <row r="121" spans="2:21">
      <c r="B121" s="86" t="s">
        <v>546</v>
      </c>
      <c r="C121" s="87" t="s">
        <v>547</v>
      </c>
      <c r="D121" s="88" t="s">
        <v>112</v>
      </c>
      <c r="E121" s="88" t="s">
        <v>287</v>
      </c>
      <c r="F121" s="87" t="s">
        <v>305</v>
      </c>
      <c r="G121" s="88" t="s">
        <v>295</v>
      </c>
      <c r="H121" s="87" t="s">
        <v>488</v>
      </c>
      <c r="I121" s="87" t="s">
        <v>119</v>
      </c>
      <c r="J121" s="101"/>
      <c r="K121" s="90">
        <v>5.0600000004773733</v>
      </c>
      <c r="L121" s="88" t="s">
        <v>121</v>
      </c>
      <c r="M121" s="89">
        <v>3.3099999999999997E-2</v>
      </c>
      <c r="N121" s="89">
        <v>3.4100000002225961E-2</v>
      </c>
      <c r="O121" s="90">
        <v>7.4739E-2</v>
      </c>
      <c r="P121" s="102">
        <v>4989000</v>
      </c>
      <c r="Q121" s="90"/>
      <c r="R121" s="90">
        <v>3.7287343369999997</v>
      </c>
      <c r="S121" s="91">
        <v>5.3274645377432458E-6</v>
      </c>
      <c r="T121" s="91">
        <f t="shared" si="1"/>
        <v>2.1524795308454584E-3</v>
      </c>
      <c r="U121" s="91">
        <f>R121/'סכום נכסי הקרן'!$C$42</f>
        <v>8.2236712004190931E-4</v>
      </c>
    </row>
    <row r="122" spans="2:21">
      <c r="B122" s="86" t="s">
        <v>548</v>
      </c>
      <c r="C122" s="87" t="s">
        <v>549</v>
      </c>
      <c r="D122" s="88" t="s">
        <v>112</v>
      </c>
      <c r="E122" s="88" t="s">
        <v>287</v>
      </c>
      <c r="F122" s="87" t="s">
        <v>550</v>
      </c>
      <c r="G122" s="88" t="s">
        <v>321</v>
      </c>
      <c r="H122" s="87" t="s">
        <v>488</v>
      </c>
      <c r="I122" s="87" t="s">
        <v>119</v>
      </c>
      <c r="J122" s="101"/>
      <c r="K122" s="90">
        <v>1.010000000308227</v>
      </c>
      <c r="L122" s="88" t="s">
        <v>121</v>
      </c>
      <c r="M122" s="89">
        <v>2.75E-2</v>
      </c>
      <c r="N122" s="89">
        <v>2.0300000009246807E-2</v>
      </c>
      <c r="O122" s="90">
        <v>1341.9715650000001</v>
      </c>
      <c r="P122" s="102">
        <v>111.21</v>
      </c>
      <c r="Q122" s="90"/>
      <c r="R122" s="90">
        <v>1.4924066539999998</v>
      </c>
      <c r="S122" s="91">
        <v>3.2358206673467436E-6</v>
      </c>
      <c r="T122" s="91">
        <f t="shared" si="1"/>
        <v>8.6151881150565328E-4</v>
      </c>
      <c r="U122" s="91">
        <f>R122/'סכום נכסי הקרן'!$C$42</f>
        <v>3.2914819106388973E-4</v>
      </c>
    </row>
    <row r="123" spans="2:21">
      <c r="B123" s="86" t="s">
        <v>551</v>
      </c>
      <c r="C123" s="87" t="s">
        <v>552</v>
      </c>
      <c r="D123" s="88" t="s">
        <v>112</v>
      </c>
      <c r="E123" s="88" t="s">
        <v>287</v>
      </c>
      <c r="F123" s="87" t="s">
        <v>550</v>
      </c>
      <c r="G123" s="88" t="s">
        <v>321</v>
      </c>
      <c r="H123" s="87" t="s">
        <v>488</v>
      </c>
      <c r="I123" s="87" t="s">
        <v>119</v>
      </c>
      <c r="J123" s="101"/>
      <c r="K123" s="90">
        <v>4.560000000023269</v>
      </c>
      <c r="L123" s="88" t="s">
        <v>121</v>
      </c>
      <c r="M123" s="89">
        <v>1.9599999999999999E-2</v>
      </c>
      <c r="N123" s="89">
        <v>2.5199999999592774E-2</v>
      </c>
      <c r="O123" s="90">
        <v>6471.3644969999996</v>
      </c>
      <c r="P123" s="102">
        <v>106.25</v>
      </c>
      <c r="Q123" s="90"/>
      <c r="R123" s="90">
        <v>6.8758246139999999</v>
      </c>
      <c r="S123" s="91">
        <v>6.1570967185157516E-6</v>
      </c>
      <c r="T123" s="91">
        <f t="shared" si="1"/>
        <v>3.969194477723495E-3</v>
      </c>
      <c r="U123" s="91">
        <f>R123/'סכום נכסי הקרן'!$C$42</f>
        <v>1.5164534597221571E-3</v>
      </c>
    </row>
    <row r="124" spans="2:21">
      <c r="B124" s="86" t="s">
        <v>553</v>
      </c>
      <c r="C124" s="87" t="s">
        <v>554</v>
      </c>
      <c r="D124" s="88" t="s">
        <v>112</v>
      </c>
      <c r="E124" s="88" t="s">
        <v>287</v>
      </c>
      <c r="F124" s="87" t="s">
        <v>550</v>
      </c>
      <c r="G124" s="88" t="s">
        <v>321</v>
      </c>
      <c r="H124" s="87" t="s">
        <v>488</v>
      </c>
      <c r="I124" s="87" t="s">
        <v>119</v>
      </c>
      <c r="J124" s="101"/>
      <c r="K124" s="90">
        <v>6.1200000000452857</v>
      </c>
      <c r="L124" s="88" t="s">
        <v>121</v>
      </c>
      <c r="M124" s="89">
        <v>1.5800000000000002E-2</v>
      </c>
      <c r="N124" s="89">
        <v>2.7400000000198134E-2</v>
      </c>
      <c r="O124" s="90">
        <v>13992.166883</v>
      </c>
      <c r="P124" s="102">
        <v>101</v>
      </c>
      <c r="Q124" s="90"/>
      <c r="R124" s="90">
        <v>14.132088528000001</v>
      </c>
      <c r="S124" s="91">
        <v>1.4025550498296044E-5</v>
      </c>
      <c r="T124" s="91">
        <f t="shared" si="1"/>
        <v>8.1580044420890389E-3</v>
      </c>
      <c r="U124" s="91">
        <f>R124/'סכום נכסי הקרן'!$C$42</f>
        <v>3.1168122726327307E-3</v>
      </c>
    </row>
    <row r="125" spans="2:21">
      <c r="B125" s="86" t="s">
        <v>555</v>
      </c>
      <c r="C125" s="87" t="s">
        <v>556</v>
      </c>
      <c r="D125" s="88" t="s">
        <v>112</v>
      </c>
      <c r="E125" s="88" t="s">
        <v>287</v>
      </c>
      <c r="F125" s="87" t="s">
        <v>557</v>
      </c>
      <c r="G125" s="88" t="s">
        <v>522</v>
      </c>
      <c r="H125" s="87" t="s">
        <v>488</v>
      </c>
      <c r="I125" s="87" t="s">
        <v>119</v>
      </c>
      <c r="J125" s="101"/>
      <c r="K125" s="90">
        <v>3.6900000000130926</v>
      </c>
      <c r="L125" s="88" t="s">
        <v>121</v>
      </c>
      <c r="M125" s="89">
        <v>2.2499999999999999E-2</v>
      </c>
      <c r="N125" s="89">
        <v>1.8400000000349123E-2</v>
      </c>
      <c r="O125" s="90">
        <v>2059.175577</v>
      </c>
      <c r="P125" s="102">
        <v>111.28</v>
      </c>
      <c r="Q125" s="90"/>
      <c r="R125" s="90">
        <v>2.2914506129999999</v>
      </c>
      <c r="S125" s="91">
        <v>5.0332299335981946E-6</v>
      </c>
      <c r="T125" s="91">
        <f t="shared" si="1"/>
        <v>1.3227814305467852E-3</v>
      </c>
      <c r="U125" s="91">
        <f>R125/'סכום נכסי הקרן'!$C$42</f>
        <v>5.0537621375493496E-4</v>
      </c>
    </row>
    <row r="126" spans="2:21">
      <c r="B126" s="86" t="s">
        <v>558</v>
      </c>
      <c r="C126" s="87" t="s">
        <v>559</v>
      </c>
      <c r="D126" s="88" t="s">
        <v>112</v>
      </c>
      <c r="E126" s="88" t="s">
        <v>287</v>
      </c>
      <c r="F126" s="87" t="s">
        <v>461</v>
      </c>
      <c r="G126" s="88" t="s">
        <v>321</v>
      </c>
      <c r="H126" s="87" t="s">
        <v>484</v>
      </c>
      <c r="I126" s="87" t="s">
        <v>291</v>
      </c>
      <c r="J126" s="101"/>
      <c r="K126" s="90">
        <v>2.900000000036894</v>
      </c>
      <c r="L126" s="88" t="s">
        <v>121</v>
      </c>
      <c r="M126" s="89">
        <v>2.1499999999999998E-2</v>
      </c>
      <c r="N126" s="89">
        <v>2.8200000000571858E-2</v>
      </c>
      <c r="O126" s="90">
        <v>20176.376907000002</v>
      </c>
      <c r="P126" s="102">
        <v>107.47</v>
      </c>
      <c r="Q126" s="90"/>
      <c r="R126" s="90">
        <v>21.683551918000003</v>
      </c>
      <c r="S126" s="91">
        <v>1.0287250872788814E-5</v>
      </c>
      <c r="T126" s="91">
        <f t="shared" si="1"/>
        <v>1.2517223658543467E-2</v>
      </c>
      <c r="U126" s="91">
        <f>R126/'סכום נכסי הקרן'!$C$42</f>
        <v>4.7822769152901659E-3</v>
      </c>
    </row>
    <row r="127" spans="2:21">
      <c r="B127" s="86" t="s">
        <v>560</v>
      </c>
      <c r="C127" s="87" t="s">
        <v>561</v>
      </c>
      <c r="D127" s="88" t="s">
        <v>112</v>
      </c>
      <c r="E127" s="88" t="s">
        <v>287</v>
      </c>
      <c r="F127" s="87" t="s">
        <v>461</v>
      </c>
      <c r="G127" s="88" t="s">
        <v>321</v>
      </c>
      <c r="H127" s="87" t="s">
        <v>484</v>
      </c>
      <c r="I127" s="87" t="s">
        <v>291</v>
      </c>
      <c r="J127" s="101"/>
      <c r="K127" s="90">
        <v>7.8899999997721473</v>
      </c>
      <c r="L127" s="88" t="s">
        <v>121</v>
      </c>
      <c r="M127" s="89">
        <v>1.15E-2</v>
      </c>
      <c r="N127" s="89">
        <v>3.6799999999691052E-2</v>
      </c>
      <c r="O127" s="90">
        <v>8784.53737</v>
      </c>
      <c r="P127" s="102">
        <v>88.43</v>
      </c>
      <c r="Q127" s="90"/>
      <c r="R127" s="90">
        <v>7.7681663930000004</v>
      </c>
      <c r="S127" s="91">
        <v>1.9106702896275208E-5</v>
      </c>
      <c r="T127" s="91">
        <f t="shared" si="1"/>
        <v>4.4843149556712701E-3</v>
      </c>
      <c r="U127" s="91">
        <f>R127/'סכום נכסי הקרן'!$C$42</f>
        <v>1.7132581855529919E-3</v>
      </c>
    </row>
    <row r="128" spans="2:21">
      <c r="B128" s="86" t="s">
        <v>562</v>
      </c>
      <c r="C128" s="87" t="s">
        <v>563</v>
      </c>
      <c r="D128" s="88" t="s">
        <v>112</v>
      </c>
      <c r="E128" s="88" t="s">
        <v>287</v>
      </c>
      <c r="F128" s="87" t="s">
        <v>564</v>
      </c>
      <c r="G128" s="88" t="s">
        <v>117</v>
      </c>
      <c r="H128" s="87" t="s">
        <v>565</v>
      </c>
      <c r="I128" s="87" t="s">
        <v>291</v>
      </c>
      <c r="J128" s="101"/>
      <c r="K128" s="90">
        <v>0.74000000003950406</v>
      </c>
      <c r="L128" s="88" t="s">
        <v>121</v>
      </c>
      <c r="M128" s="89">
        <v>3.15E-2</v>
      </c>
      <c r="N128" s="89">
        <v>2.8700000000197519E-2</v>
      </c>
      <c r="O128" s="90">
        <v>6521.7820420000007</v>
      </c>
      <c r="P128" s="102">
        <v>108.68</v>
      </c>
      <c r="Q128" s="90"/>
      <c r="R128" s="90">
        <v>7.0878727780000013</v>
      </c>
      <c r="S128" s="91">
        <v>2.4049115680554829E-5</v>
      </c>
      <c r="T128" s="91">
        <f t="shared" si="1"/>
        <v>4.0916031266943383E-3</v>
      </c>
      <c r="U128" s="91">
        <f>R128/'סכום נכסי הקרן'!$C$42</f>
        <v>1.5632203844152036E-3</v>
      </c>
    </row>
    <row r="129" spans="2:21">
      <c r="B129" s="86" t="s">
        <v>566</v>
      </c>
      <c r="C129" s="87" t="s">
        <v>567</v>
      </c>
      <c r="D129" s="88" t="s">
        <v>112</v>
      </c>
      <c r="E129" s="88" t="s">
        <v>287</v>
      </c>
      <c r="F129" s="87" t="s">
        <v>564</v>
      </c>
      <c r="G129" s="88" t="s">
        <v>117</v>
      </c>
      <c r="H129" s="87" t="s">
        <v>565</v>
      </c>
      <c r="I129" s="87" t="s">
        <v>291</v>
      </c>
      <c r="J129" s="101"/>
      <c r="K129" s="90">
        <v>2.919999999838613</v>
      </c>
      <c r="L129" s="88" t="s">
        <v>121</v>
      </c>
      <c r="M129" s="89">
        <v>0.01</v>
      </c>
      <c r="N129" s="89">
        <v>3.1499999997677004E-2</v>
      </c>
      <c r="O129" s="90">
        <v>8307.8667690000002</v>
      </c>
      <c r="P129" s="102">
        <v>98.45</v>
      </c>
      <c r="Q129" s="90"/>
      <c r="R129" s="90">
        <v>8.1790948459999999</v>
      </c>
      <c r="S129" s="91">
        <v>1.7998368181719707E-5</v>
      </c>
      <c r="T129" s="91">
        <f t="shared" si="1"/>
        <v>4.7215308589195924E-3</v>
      </c>
      <c r="U129" s="91">
        <f>R129/'סכום נכסי הקרן'!$C$42</f>
        <v>1.8038878786055615E-3</v>
      </c>
    </row>
    <row r="130" spans="2:21">
      <c r="B130" s="86" t="s">
        <v>568</v>
      </c>
      <c r="C130" s="87" t="s">
        <v>569</v>
      </c>
      <c r="D130" s="88" t="s">
        <v>112</v>
      </c>
      <c r="E130" s="88" t="s">
        <v>287</v>
      </c>
      <c r="F130" s="87" t="s">
        <v>570</v>
      </c>
      <c r="G130" s="88" t="s">
        <v>321</v>
      </c>
      <c r="H130" s="87" t="s">
        <v>571</v>
      </c>
      <c r="I130" s="87" t="s">
        <v>119</v>
      </c>
      <c r="J130" s="101"/>
      <c r="K130" s="90">
        <v>2.7100000005531353</v>
      </c>
      <c r="L130" s="88" t="s">
        <v>121</v>
      </c>
      <c r="M130" s="89">
        <v>2.5000000000000001E-2</v>
      </c>
      <c r="N130" s="89">
        <v>2.3700000005012795E-2</v>
      </c>
      <c r="O130" s="90">
        <v>2113.3145458018803</v>
      </c>
      <c r="P130" s="102">
        <v>109.5</v>
      </c>
      <c r="Q130" s="90"/>
      <c r="R130" s="90">
        <v>2.3140794320000002</v>
      </c>
      <c r="S130" s="91">
        <v>5.9417177089356433E-6</v>
      </c>
      <c r="T130" s="91">
        <f t="shared" si="1"/>
        <v>1.3358443267744353E-3</v>
      </c>
      <c r="U130" s="91">
        <f>R130/'סכום נכסי הקרן'!$C$42</f>
        <v>5.1036696799728525E-4</v>
      </c>
    </row>
    <row r="131" spans="2:21">
      <c r="B131" s="86" t="s">
        <v>572</v>
      </c>
      <c r="C131" s="87" t="s">
        <v>573</v>
      </c>
      <c r="D131" s="88" t="s">
        <v>112</v>
      </c>
      <c r="E131" s="88" t="s">
        <v>287</v>
      </c>
      <c r="F131" s="87" t="s">
        <v>570</v>
      </c>
      <c r="G131" s="88" t="s">
        <v>321</v>
      </c>
      <c r="H131" s="87" t="s">
        <v>571</v>
      </c>
      <c r="I131" s="87" t="s">
        <v>119</v>
      </c>
      <c r="J131" s="101"/>
      <c r="K131" s="90">
        <v>5.7200000004772829</v>
      </c>
      <c r="L131" s="88" t="s">
        <v>121</v>
      </c>
      <c r="M131" s="89">
        <v>1.9E-2</v>
      </c>
      <c r="N131" s="89">
        <v>3.3600000002386415E-2</v>
      </c>
      <c r="O131" s="90">
        <v>4530.60096834668</v>
      </c>
      <c r="P131" s="102">
        <v>99.89</v>
      </c>
      <c r="Q131" s="90"/>
      <c r="R131" s="90">
        <v>4.5256173220000004</v>
      </c>
      <c r="S131" s="91">
        <v>1.5074908891916439E-5</v>
      </c>
      <c r="T131" s="91">
        <f t="shared" si="1"/>
        <v>2.6124946884475888E-3</v>
      </c>
      <c r="U131" s="91">
        <f>R131/'סכום נכסי הקרן'!$C$42</f>
        <v>9.9811854295290842E-4</v>
      </c>
    </row>
    <row r="132" spans="2:21">
      <c r="B132" s="86" t="s">
        <v>574</v>
      </c>
      <c r="C132" s="87" t="s">
        <v>575</v>
      </c>
      <c r="D132" s="88" t="s">
        <v>112</v>
      </c>
      <c r="E132" s="88" t="s">
        <v>287</v>
      </c>
      <c r="F132" s="87" t="s">
        <v>570</v>
      </c>
      <c r="G132" s="88" t="s">
        <v>321</v>
      </c>
      <c r="H132" s="87" t="s">
        <v>571</v>
      </c>
      <c r="I132" s="87" t="s">
        <v>119</v>
      </c>
      <c r="J132" s="101"/>
      <c r="K132" s="90">
        <v>7.5000000009227419</v>
      </c>
      <c r="L132" s="88" t="s">
        <v>121</v>
      </c>
      <c r="M132" s="89">
        <v>3.9000000000000003E-3</v>
      </c>
      <c r="N132" s="89">
        <v>3.8300000005351907E-2</v>
      </c>
      <c r="O132" s="90">
        <v>4692.6164184400004</v>
      </c>
      <c r="P132" s="102">
        <v>80.83</v>
      </c>
      <c r="Q132" s="90"/>
      <c r="R132" s="90">
        <v>3.7930418590000001</v>
      </c>
      <c r="S132" s="91">
        <v>1.9968580502127659E-5</v>
      </c>
      <c r="T132" s="91">
        <f t="shared" si="1"/>
        <v>2.1896022143820288E-3</v>
      </c>
      <c r="U132" s="91">
        <f>R132/'סכום נכסי הקרן'!$C$42</f>
        <v>8.3655005368226114E-4</v>
      </c>
    </row>
    <row r="133" spans="2:21">
      <c r="B133" s="86" t="s">
        <v>576</v>
      </c>
      <c r="C133" s="87" t="s">
        <v>577</v>
      </c>
      <c r="D133" s="88" t="s">
        <v>112</v>
      </c>
      <c r="E133" s="88" t="s">
        <v>287</v>
      </c>
      <c r="F133" s="87" t="s">
        <v>578</v>
      </c>
      <c r="G133" s="88" t="s">
        <v>579</v>
      </c>
      <c r="H133" s="87" t="s">
        <v>565</v>
      </c>
      <c r="I133" s="87" t="s">
        <v>291</v>
      </c>
      <c r="J133" s="101"/>
      <c r="K133" s="90">
        <v>4.8199999996614276</v>
      </c>
      <c r="L133" s="88" t="s">
        <v>121</v>
      </c>
      <c r="M133" s="89">
        <v>7.4999999999999997E-3</v>
      </c>
      <c r="N133" s="89">
        <v>3.3499999997178564E-2</v>
      </c>
      <c r="O133" s="90">
        <v>2643.8653399999998</v>
      </c>
      <c r="P133" s="102">
        <v>93.84</v>
      </c>
      <c r="Q133" s="90"/>
      <c r="R133" s="90">
        <v>2.481003362</v>
      </c>
      <c r="S133" s="91">
        <v>5.0306254733100684E-6</v>
      </c>
      <c r="T133" s="91">
        <f t="shared" si="1"/>
        <v>1.4322041931687679E-3</v>
      </c>
      <c r="U133" s="91">
        <f>R133/'סכום נכסי הקרן'!$C$42</f>
        <v>5.4718180627043019E-4</v>
      </c>
    </row>
    <row r="134" spans="2:21">
      <c r="B134" s="86" t="s">
        <v>580</v>
      </c>
      <c r="C134" s="87" t="s">
        <v>581</v>
      </c>
      <c r="D134" s="88" t="s">
        <v>112</v>
      </c>
      <c r="E134" s="88" t="s">
        <v>287</v>
      </c>
      <c r="F134" s="87" t="s">
        <v>578</v>
      </c>
      <c r="G134" s="88" t="s">
        <v>579</v>
      </c>
      <c r="H134" s="87" t="s">
        <v>565</v>
      </c>
      <c r="I134" s="87" t="s">
        <v>291</v>
      </c>
      <c r="J134" s="101"/>
      <c r="K134" s="90">
        <v>5.8199999999708858</v>
      </c>
      <c r="L134" s="88" t="s">
        <v>121</v>
      </c>
      <c r="M134" s="89">
        <v>7.4999999999999997E-3</v>
      </c>
      <c r="N134" s="89">
        <v>3.9199999999785483E-2</v>
      </c>
      <c r="O134" s="90">
        <v>14950.781932999998</v>
      </c>
      <c r="P134" s="102">
        <v>87.3</v>
      </c>
      <c r="Q134" s="90"/>
      <c r="R134" s="90">
        <v>13.052032258999999</v>
      </c>
      <c r="S134" s="91">
        <v>1.7229186828370547E-5</v>
      </c>
      <c r="T134" s="91">
        <f t="shared" si="1"/>
        <v>7.5345223698708649E-3</v>
      </c>
      <c r="U134" s="91">
        <f>R134/'סכום נכסי הקרן'!$C$42</f>
        <v>2.8786073797265345E-3</v>
      </c>
    </row>
    <row r="135" spans="2:21">
      <c r="B135" s="86" t="s">
        <v>582</v>
      </c>
      <c r="C135" s="87" t="s">
        <v>583</v>
      </c>
      <c r="D135" s="88" t="s">
        <v>112</v>
      </c>
      <c r="E135" s="88" t="s">
        <v>287</v>
      </c>
      <c r="F135" s="87" t="s">
        <v>539</v>
      </c>
      <c r="G135" s="88" t="s">
        <v>321</v>
      </c>
      <c r="H135" s="87" t="s">
        <v>565</v>
      </c>
      <c r="I135" s="87" t="s">
        <v>291</v>
      </c>
      <c r="J135" s="101"/>
      <c r="K135" s="90">
        <v>1.3299999893194308</v>
      </c>
      <c r="L135" s="88" t="s">
        <v>121</v>
      </c>
      <c r="M135" s="89">
        <v>3.4500000000000003E-2</v>
      </c>
      <c r="N135" s="89">
        <v>2.1099999827467731E-2</v>
      </c>
      <c r="O135" s="90">
        <v>44.341116999999997</v>
      </c>
      <c r="P135" s="102">
        <v>109.8</v>
      </c>
      <c r="Q135" s="90"/>
      <c r="R135" s="90">
        <v>4.8686543999999998E-2</v>
      </c>
      <c r="S135" s="91">
        <v>3.4309081522057673E-7</v>
      </c>
      <c r="T135" s="91">
        <f t="shared" si="1"/>
        <v>2.810519064008254E-5</v>
      </c>
      <c r="U135" s="91">
        <f>R135/'סכום נכסי הקרן'!$C$42</f>
        <v>1.073774888620436E-5</v>
      </c>
    </row>
    <row r="136" spans="2:21">
      <c r="B136" s="86" t="s">
        <v>584</v>
      </c>
      <c r="C136" s="87" t="s">
        <v>585</v>
      </c>
      <c r="D136" s="88" t="s">
        <v>112</v>
      </c>
      <c r="E136" s="88" t="s">
        <v>287</v>
      </c>
      <c r="F136" s="87" t="s">
        <v>539</v>
      </c>
      <c r="G136" s="88" t="s">
        <v>321</v>
      </c>
      <c r="H136" s="87" t="s">
        <v>565</v>
      </c>
      <c r="I136" s="87" t="s">
        <v>291</v>
      </c>
      <c r="J136" s="101"/>
      <c r="K136" s="90">
        <v>2.9199999999584376</v>
      </c>
      <c r="L136" s="88" t="s">
        <v>121</v>
      </c>
      <c r="M136" s="89">
        <v>2.0499999999999997E-2</v>
      </c>
      <c r="N136" s="89">
        <v>2.8299999998857035E-2</v>
      </c>
      <c r="O136" s="90">
        <v>4472.9777869999998</v>
      </c>
      <c r="P136" s="102">
        <v>107.58</v>
      </c>
      <c r="Q136" s="90"/>
      <c r="R136" s="90">
        <v>4.812029785</v>
      </c>
      <c r="S136" s="91">
        <v>5.838725150625237E-6</v>
      </c>
      <c r="T136" s="91">
        <f t="shared" si="1"/>
        <v>2.7778314778962418E-3</v>
      </c>
      <c r="U136" s="91">
        <f>R136/'סכום נכסי הקרן'!$C$42</f>
        <v>1.0612864093262804E-3</v>
      </c>
    </row>
    <row r="137" spans="2:21">
      <c r="B137" s="86" t="s">
        <v>586</v>
      </c>
      <c r="C137" s="87" t="s">
        <v>587</v>
      </c>
      <c r="D137" s="88" t="s">
        <v>112</v>
      </c>
      <c r="E137" s="88" t="s">
        <v>287</v>
      </c>
      <c r="F137" s="87" t="s">
        <v>539</v>
      </c>
      <c r="G137" s="88" t="s">
        <v>321</v>
      </c>
      <c r="H137" s="87" t="s">
        <v>565</v>
      </c>
      <c r="I137" s="87" t="s">
        <v>291</v>
      </c>
      <c r="J137" s="101"/>
      <c r="K137" s="90">
        <v>5.5099999991385245</v>
      </c>
      <c r="L137" s="88" t="s">
        <v>121</v>
      </c>
      <c r="M137" s="89">
        <v>8.3999999999999995E-3</v>
      </c>
      <c r="N137" s="89">
        <v>3.6799999994035937E-2</v>
      </c>
      <c r="O137" s="90">
        <v>2610.7920829999998</v>
      </c>
      <c r="P137" s="102">
        <v>92.48</v>
      </c>
      <c r="Q137" s="90"/>
      <c r="R137" s="90">
        <v>2.4144606079999997</v>
      </c>
      <c r="S137" s="91">
        <v>3.5921549000557741E-6</v>
      </c>
      <c r="T137" s="91">
        <f t="shared" si="1"/>
        <v>1.3937911814157437E-3</v>
      </c>
      <c r="U137" s="91">
        <f>R137/'סכום נכסי הקרן'!$C$42</f>
        <v>5.3250589535244687E-4</v>
      </c>
    </row>
    <row r="138" spans="2:21">
      <c r="B138" s="86" t="s">
        <v>588</v>
      </c>
      <c r="C138" s="87" t="s">
        <v>589</v>
      </c>
      <c r="D138" s="88" t="s">
        <v>112</v>
      </c>
      <c r="E138" s="88" t="s">
        <v>287</v>
      </c>
      <c r="F138" s="87" t="s">
        <v>539</v>
      </c>
      <c r="G138" s="88" t="s">
        <v>321</v>
      </c>
      <c r="H138" s="87" t="s">
        <v>565</v>
      </c>
      <c r="I138" s="87" t="s">
        <v>291</v>
      </c>
      <c r="J138" s="101"/>
      <c r="K138" s="90">
        <v>6.4700000014993231</v>
      </c>
      <c r="L138" s="88" t="s">
        <v>121</v>
      </c>
      <c r="M138" s="89">
        <v>9.7000000000000003E-3</v>
      </c>
      <c r="N138" s="89">
        <v>3.750000000858391E-2</v>
      </c>
      <c r="O138" s="90">
        <v>1961.2287700000002</v>
      </c>
      <c r="P138" s="102">
        <v>89.1</v>
      </c>
      <c r="Q138" s="90"/>
      <c r="R138" s="90">
        <v>1.7474549539999999</v>
      </c>
      <c r="S138" s="91">
        <v>4.5788172573959357E-6</v>
      </c>
      <c r="T138" s="91">
        <f t="shared" si="1"/>
        <v>1.0087500689538913E-3</v>
      </c>
      <c r="U138" s="91">
        <f>R138/'סכום נכסי הקרן'!$C$42</f>
        <v>3.853987353467889E-4</v>
      </c>
    </row>
    <row r="139" spans="2:21">
      <c r="B139" s="86" t="s">
        <v>590</v>
      </c>
      <c r="C139" s="87" t="s">
        <v>591</v>
      </c>
      <c r="D139" s="88" t="s">
        <v>112</v>
      </c>
      <c r="E139" s="88" t="s">
        <v>287</v>
      </c>
      <c r="F139" s="87" t="s">
        <v>592</v>
      </c>
      <c r="G139" s="88" t="s">
        <v>593</v>
      </c>
      <c r="H139" s="87" t="s">
        <v>571</v>
      </c>
      <c r="I139" s="87" t="s">
        <v>119</v>
      </c>
      <c r="J139" s="101"/>
      <c r="K139" s="90">
        <v>1.7799999998374116</v>
      </c>
      <c r="L139" s="88" t="s">
        <v>121</v>
      </c>
      <c r="M139" s="89">
        <v>1.8500000000000003E-2</v>
      </c>
      <c r="N139" s="89">
        <v>2.6299999998636355E-2</v>
      </c>
      <c r="O139" s="90">
        <v>7171.250153344301</v>
      </c>
      <c r="P139" s="102">
        <v>106.35</v>
      </c>
      <c r="Q139" s="90"/>
      <c r="R139" s="90">
        <v>7.6266245079999999</v>
      </c>
      <c r="S139" s="91">
        <v>1.0234116555828291E-5</v>
      </c>
      <c r="T139" s="91">
        <f t="shared" si="1"/>
        <v>4.4026073351533376E-3</v>
      </c>
      <c r="U139" s="91">
        <f>R139/'סכום נכסי הקרן'!$C$42</f>
        <v>1.6820413216488703E-3</v>
      </c>
    </row>
    <row r="140" spans="2:21">
      <c r="B140" s="86" t="s">
        <v>594</v>
      </c>
      <c r="C140" s="87" t="s">
        <v>595</v>
      </c>
      <c r="D140" s="88" t="s">
        <v>112</v>
      </c>
      <c r="E140" s="88" t="s">
        <v>287</v>
      </c>
      <c r="F140" s="87" t="s">
        <v>592</v>
      </c>
      <c r="G140" s="88" t="s">
        <v>593</v>
      </c>
      <c r="H140" s="87" t="s">
        <v>571</v>
      </c>
      <c r="I140" s="87" t="s">
        <v>119</v>
      </c>
      <c r="J140" s="101"/>
      <c r="K140" s="90">
        <v>1.3699999999680179</v>
      </c>
      <c r="L140" s="88" t="s">
        <v>121</v>
      </c>
      <c r="M140" s="89">
        <v>0.01</v>
      </c>
      <c r="N140" s="89">
        <v>3.5499999999999997E-2</v>
      </c>
      <c r="O140" s="90">
        <v>6038.52</v>
      </c>
      <c r="P140" s="102">
        <v>103.56</v>
      </c>
      <c r="Q140" s="90"/>
      <c r="R140" s="90">
        <v>6.2534911599999994</v>
      </c>
      <c r="S140" s="91">
        <v>5.3321150055294518E-6</v>
      </c>
      <c r="T140" s="91">
        <f t="shared" ref="T140:T202" si="2">IFERROR(R140/$R$11,0)</f>
        <v>3.6099412030122921E-3</v>
      </c>
      <c r="U140" s="91">
        <f>R140/'סכום נכסי הקרן'!$C$42</f>
        <v>1.3791986906727001E-3</v>
      </c>
    </row>
    <row r="141" spans="2:21">
      <c r="B141" s="86" t="s">
        <v>596</v>
      </c>
      <c r="C141" s="87" t="s">
        <v>597</v>
      </c>
      <c r="D141" s="88" t="s">
        <v>112</v>
      </c>
      <c r="E141" s="88" t="s">
        <v>287</v>
      </c>
      <c r="F141" s="87" t="s">
        <v>592</v>
      </c>
      <c r="G141" s="88" t="s">
        <v>593</v>
      </c>
      <c r="H141" s="87" t="s">
        <v>571</v>
      </c>
      <c r="I141" s="87" t="s">
        <v>119</v>
      </c>
      <c r="J141" s="101"/>
      <c r="K141" s="90">
        <v>4.6400000000969124</v>
      </c>
      <c r="L141" s="88" t="s">
        <v>121</v>
      </c>
      <c r="M141" s="89">
        <v>0.01</v>
      </c>
      <c r="N141" s="89">
        <v>4.0100000001239901E-2</v>
      </c>
      <c r="O141" s="90">
        <v>15253.616025999998</v>
      </c>
      <c r="P141" s="102">
        <v>92</v>
      </c>
      <c r="Q141" s="90"/>
      <c r="R141" s="90">
        <v>14.033325526</v>
      </c>
      <c r="S141" s="91">
        <v>1.5627776244854298E-5</v>
      </c>
      <c r="T141" s="91">
        <f t="shared" si="2"/>
        <v>8.1009917077409857E-3</v>
      </c>
      <c r="U141" s="91">
        <f>R141/'סכום נכסי הקרן'!$C$42</f>
        <v>3.09503023128012E-3</v>
      </c>
    </row>
    <row r="142" spans="2:21">
      <c r="B142" s="86" t="s">
        <v>598</v>
      </c>
      <c r="C142" s="87" t="s">
        <v>599</v>
      </c>
      <c r="D142" s="88" t="s">
        <v>112</v>
      </c>
      <c r="E142" s="88" t="s">
        <v>287</v>
      </c>
      <c r="F142" s="87" t="s">
        <v>592</v>
      </c>
      <c r="G142" s="88" t="s">
        <v>593</v>
      </c>
      <c r="H142" s="87" t="s">
        <v>571</v>
      </c>
      <c r="I142" s="87" t="s">
        <v>119</v>
      </c>
      <c r="J142" s="101"/>
      <c r="K142" s="90">
        <v>3.2600000000400451</v>
      </c>
      <c r="L142" s="88" t="s">
        <v>121</v>
      </c>
      <c r="M142" s="89">
        <v>3.5400000000000001E-2</v>
      </c>
      <c r="N142" s="89">
        <v>3.900000000054607E-2</v>
      </c>
      <c r="O142" s="90">
        <v>5535.31</v>
      </c>
      <c r="P142" s="102">
        <v>99.25</v>
      </c>
      <c r="Q142" s="90"/>
      <c r="R142" s="90">
        <v>5.4937955030000003</v>
      </c>
      <c r="S142" s="91">
        <v>1.4306712535183239E-5</v>
      </c>
      <c r="T142" s="91">
        <f t="shared" si="2"/>
        <v>3.1713931050321247E-3</v>
      </c>
      <c r="U142" s="91">
        <f>R142/'סכום נכסי הקרן'!$C$42</f>
        <v>1.2116488807127649E-3</v>
      </c>
    </row>
    <row r="143" spans="2:21">
      <c r="B143" s="86" t="s">
        <v>600</v>
      </c>
      <c r="C143" s="87" t="s">
        <v>601</v>
      </c>
      <c r="D143" s="88" t="s">
        <v>112</v>
      </c>
      <c r="E143" s="88" t="s">
        <v>287</v>
      </c>
      <c r="F143" s="87" t="s">
        <v>602</v>
      </c>
      <c r="G143" s="88" t="s">
        <v>339</v>
      </c>
      <c r="H143" s="87" t="s">
        <v>565</v>
      </c>
      <c r="I143" s="87" t="s">
        <v>291</v>
      </c>
      <c r="J143" s="101"/>
      <c r="K143" s="90">
        <v>3.2999999990438829</v>
      </c>
      <c r="L143" s="88" t="s">
        <v>121</v>
      </c>
      <c r="M143" s="89">
        <v>1.9400000000000001E-2</v>
      </c>
      <c r="N143" s="89">
        <v>1.9199999994437139E-2</v>
      </c>
      <c r="O143" s="90">
        <v>1056.171325</v>
      </c>
      <c r="P143" s="102">
        <v>108.93</v>
      </c>
      <c r="Q143" s="90"/>
      <c r="R143" s="90">
        <v>1.1504874170000001</v>
      </c>
      <c r="S143" s="91">
        <v>2.9220680339595798E-6</v>
      </c>
      <c r="T143" s="91">
        <f t="shared" si="2"/>
        <v>6.6413972993854614E-4</v>
      </c>
      <c r="U143" s="91">
        <f>R143/'סכום נכסי הקרן'!$C$42</f>
        <v>2.5373838365861176E-4</v>
      </c>
    </row>
    <row r="144" spans="2:21">
      <c r="B144" s="86" t="s">
        <v>603</v>
      </c>
      <c r="C144" s="87" t="s">
        <v>604</v>
      </c>
      <c r="D144" s="88" t="s">
        <v>112</v>
      </c>
      <c r="E144" s="88" t="s">
        <v>287</v>
      </c>
      <c r="F144" s="87" t="s">
        <v>602</v>
      </c>
      <c r="G144" s="88" t="s">
        <v>339</v>
      </c>
      <c r="H144" s="87" t="s">
        <v>565</v>
      </c>
      <c r="I144" s="87" t="s">
        <v>291</v>
      </c>
      <c r="J144" s="101"/>
      <c r="K144" s="90">
        <v>4.2700000000038054</v>
      </c>
      <c r="L144" s="88" t="s">
        <v>121</v>
      </c>
      <c r="M144" s="89">
        <v>1.23E-2</v>
      </c>
      <c r="N144" s="89">
        <v>2.3199999999847759E-2</v>
      </c>
      <c r="O144" s="90">
        <v>12671.117426999997</v>
      </c>
      <c r="P144" s="102">
        <v>103.68</v>
      </c>
      <c r="Q144" s="90"/>
      <c r="R144" s="90">
        <v>13.137415085000001</v>
      </c>
      <c r="S144" s="91">
        <v>9.9641364532205759E-6</v>
      </c>
      <c r="T144" s="91">
        <f t="shared" si="2"/>
        <v>7.5838111549224197E-3</v>
      </c>
      <c r="U144" s="91">
        <f>R144/'סכום נכסי הקרן'!$C$42</f>
        <v>2.8974384420583053E-3</v>
      </c>
    </row>
    <row r="145" spans="2:21">
      <c r="B145" s="86" t="s">
        <v>605</v>
      </c>
      <c r="C145" s="87" t="s">
        <v>606</v>
      </c>
      <c r="D145" s="88" t="s">
        <v>112</v>
      </c>
      <c r="E145" s="88" t="s">
        <v>287</v>
      </c>
      <c r="F145" s="87" t="s">
        <v>607</v>
      </c>
      <c r="G145" s="88" t="s">
        <v>608</v>
      </c>
      <c r="H145" s="87" t="s">
        <v>609</v>
      </c>
      <c r="I145" s="87" t="s">
        <v>119</v>
      </c>
      <c r="J145" s="101"/>
      <c r="K145" s="90">
        <v>1.46</v>
      </c>
      <c r="L145" s="88" t="s">
        <v>121</v>
      </c>
      <c r="M145" s="89">
        <v>4.6500000000000007E-2</v>
      </c>
      <c r="N145" s="89">
        <v>3.3544303797468353E-2</v>
      </c>
      <c r="O145" s="90">
        <v>6.8999999999999997E-5</v>
      </c>
      <c r="P145" s="102">
        <v>110.35</v>
      </c>
      <c r="Q145" s="90">
        <v>1.9999999999999997E-9</v>
      </c>
      <c r="R145" s="90">
        <v>7.8999999999999993E-8</v>
      </c>
      <c r="S145" s="91">
        <v>1.604751179840976E-13</v>
      </c>
      <c r="T145" s="91">
        <f t="shared" si="2"/>
        <v>4.5604182966170705E-11</v>
      </c>
      <c r="U145" s="91">
        <f>R145/'סכום נכסי הקרן'!$C$42</f>
        <v>1.7423339023820305E-11</v>
      </c>
    </row>
    <row r="146" spans="2:21">
      <c r="B146" s="86" t="s">
        <v>610</v>
      </c>
      <c r="C146" s="87" t="s">
        <v>611</v>
      </c>
      <c r="D146" s="88" t="s">
        <v>112</v>
      </c>
      <c r="E146" s="88" t="s">
        <v>287</v>
      </c>
      <c r="F146" s="87" t="s">
        <v>612</v>
      </c>
      <c r="G146" s="88" t="s">
        <v>117</v>
      </c>
      <c r="H146" s="87" t="s">
        <v>613</v>
      </c>
      <c r="I146" s="87" t="s">
        <v>291</v>
      </c>
      <c r="J146" s="101"/>
      <c r="K146" s="90">
        <v>2.8299999997830962</v>
      </c>
      <c r="L146" s="88" t="s">
        <v>121</v>
      </c>
      <c r="M146" s="89">
        <v>3.2000000000000001E-2</v>
      </c>
      <c r="N146" s="89">
        <v>3.5399999998354519E-2</v>
      </c>
      <c r="O146" s="90">
        <v>6723.9926619999997</v>
      </c>
      <c r="P146" s="102">
        <v>99.42</v>
      </c>
      <c r="Q146" s="90"/>
      <c r="R146" s="90">
        <v>6.6849935150000004</v>
      </c>
      <c r="S146" s="91">
        <v>2.4756057074481793E-5</v>
      </c>
      <c r="T146" s="91">
        <f t="shared" si="2"/>
        <v>3.8590337643762615E-3</v>
      </c>
      <c r="U146" s="91">
        <f>R146/'סכום נכסי הקרן'!$C$42</f>
        <v>1.4743659289099393E-3</v>
      </c>
    </row>
    <row r="147" spans="2:21">
      <c r="B147" s="86" t="s">
        <v>614</v>
      </c>
      <c r="C147" s="87" t="s">
        <v>615</v>
      </c>
      <c r="D147" s="88" t="s">
        <v>112</v>
      </c>
      <c r="E147" s="88" t="s">
        <v>287</v>
      </c>
      <c r="F147" s="87" t="s">
        <v>616</v>
      </c>
      <c r="G147" s="88" t="s">
        <v>608</v>
      </c>
      <c r="H147" s="87" t="s">
        <v>609</v>
      </c>
      <c r="I147" s="87" t="s">
        <v>119</v>
      </c>
      <c r="J147" s="101"/>
      <c r="K147" s="90">
        <v>3.1199999971338466</v>
      </c>
      <c r="L147" s="88" t="s">
        <v>121</v>
      </c>
      <c r="M147" s="89">
        <v>2.5699999999999997E-2</v>
      </c>
      <c r="N147" s="89">
        <v>4.3199999960314803E-2</v>
      </c>
      <c r="O147" s="90">
        <v>349.67308100000002</v>
      </c>
      <c r="P147" s="102">
        <v>103.77</v>
      </c>
      <c r="Q147" s="90"/>
      <c r="R147" s="90">
        <v>0.36285574200000004</v>
      </c>
      <c r="S147" s="91">
        <v>2.940149115797905E-7</v>
      </c>
      <c r="T147" s="91">
        <f t="shared" si="2"/>
        <v>2.0946505884169157E-4</v>
      </c>
      <c r="U147" s="91">
        <f>R147/'סכום נכסי הקרן'!$C$42</f>
        <v>8.0027324172226251E-5</v>
      </c>
    </row>
    <row r="148" spans="2:21">
      <c r="B148" s="86" t="s">
        <v>617</v>
      </c>
      <c r="C148" s="87" t="s">
        <v>618</v>
      </c>
      <c r="D148" s="88" t="s">
        <v>112</v>
      </c>
      <c r="E148" s="88" t="s">
        <v>287</v>
      </c>
      <c r="F148" s="87" t="s">
        <v>616</v>
      </c>
      <c r="G148" s="88" t="s">
        <v>608</v>
      </c>
      <c r="H148" s="87" t="s">
        <v>609</v>
      </c>
      <c r="I148" s="87" t="s">
        <v>119</v>
      </c>
      <c r="J148" s="101"/>
      <c r="K148" s="90">
        <v>5.7999999998872296</v>
      </c>
      <c r="L148" s="88" t="s">
        <v>121</v>
      </c>
      <c r="M148" s="89">
        <v>1.09E-2</v>
      </c>
      <c r="N148" s="89">
        <v>4.4099999995827484E-2</v>
      </c>
      <c r="O148" s="90">
        <v>2012.84</v>
      </c>
      <c r="P148" s="102">
        <v>88.11</v>
      </c>
      <c r="Q148" s="90"/>
      <c r="R148" s="90">
        <v>1.7735133140000001</v>
      </c>
      <c r="S148" s="91">
        <v>4.4729777777777774E-6</v>
      </c>
      <c r="T148" s="91">
        <f t="shared" si="2"/>
        <v>1.0237927299315919E-3</v>
      </c>
      <c r="U148" s="91">
        <f>R148/'סכום נכסי הקרן'!$C$42</f>
        <v>3.9114587003900105E-4</v>
      </c>
    </row>
    <row r="149" spans="2:21">
      <c r="B149" s="86" t="s">
        <v>619</v>
      </c>
      <c r="C149" s="87" t="s">
        <v>620</v>
      </c>
      <c r="D149" s="88" t="s">
        <v>112</v>
      </c>
      <c r="E149" s="88" t="s">
        <v>287</v>
      </c>
      <c r="F149" s="87" t="s">
        <v>616</v>
      </c>
      <c r="G149" s="88" t="s">
        <v>608</v>
      </c>
      <c r="H149" s="87" t="s">
        <v>609</v>
      </c>
      <c r="I149" s="87" t="s">
        <v>119</v>
      </c>
      <c r="J149" s="101"/>
      <c r="K149" s="90">
        <v>6.6900000003792357</v>
      </c>
      <c r="L149" s="88" t="s">
        <v>121</v>
      </c>
      <c r="M149" s="89">
        <v>1.54E-2</v>
      </c>
      <c r="N149" s="89">
        <v>4.5600000002259271E-2</v>
      </c>
      <c r="O149" s="90">
        <v>4305.2507949999999</v>
      </c>
      <c r="P149" s="102">
        <v>86.36</v>
      </c>
      <c r="Q149" s="90"/>
      <c r="R149" s="90">
        <v>3.7180143110000001</v>
      </c>
      <c r="S149" s="91">
        <v>1.2300716557142858E-5</v>
      </c>
      <c r="T149" s="91">
        <f t="shared" si="2"/>
        <v>2.1462912013884192E-3</v>
      </c>
      <c r="U149" s="91">
        <f>R149/'סכום נכסי הקרן'!$C$42</f>
        <v>8.2000283336669218E-4</v>
      </c>
    </row>
    <row r="150" spans="2:21">
      <c r="B150" s="86" t="s">
        <v>621</v>
      </c>
      <c r="C150" s="87" t="s">
        <v>622</v>
      </c>
      <c r="D150" s="88" t="s">
        <v>112</v>
      </c>
      <c r="E150" s="88" t="s">
        <v>287</v>
      </c>
      <c r="F150" s="87" t="s">
        <v>623</v>
      </c>
      <c r="G150" s="88" t="s">
        <v>624</v>
      </c>
      <c r="H150" s="87" t="s">
        <v>613</v>
      </c>
      <c r="I150" s="87" t="s">
        <v>291</v>
      </c>
      <c r="J150" s="101"/>
      <c r="K150" s="90">
        <v>4.9699999998327078</v>
      </c>
      <c r="L150" s="88" t="s">
        <v>121</v>
      </c>
      <c r="M150" s="89">
        <v>7.4999999999999997E-3</v>
      </c>
      <c r="N150" s="89">
        <v>3.4799999999085313E-2</v>
      </c>
      <c r="O150" s="90">
        <v>9019.5834419999992</v>
      </c>
      <c r="P150" s="102">
        <v>92.12</v>
      </c>
      <c r="Q150" s="90"/>
      <c r="R150" s="90">
        <v>8.3088402870000007</v>
      </c>
      <c r="S150" s="91">
        <v>6.7380721963245172E-6</v>
      </c>
      <c r="T150" s="91">
        <f t="shared" si="2"/>
        <v>4.796428768165043E-3</v>
      </c>
      <c r="U150" s="91">
        <f>R150/'סכום נכסי הקרן'!$C$42</f>
        <v>1.8325030533566766E-3</v>
      </c>
    </row>
    <row r="151" spans="2:21">
      <c r="B151" s="86" t="s">
        <v>625</v>
      </c>
      <c r="C151" s="87" t="s">
        <v>626</v>
      </c>
      <c r="D151" s="88" t="s">
        <v>112</v>
      </c>
      <c r="E151" s="88" t="s">
        <v>287</v>
      </c>
      <c r="F151" s="87" t="s">
        <v>627</v>
      </c>
      <c r="G151" s="88" t="s">
        <v>608</v>
      </c>
      <c r="H151" s="87" t="s">
        <v>609</v>
      </c>
      <c r="I151" s="87" t="s">
        <v>119</v>
      </c>
      <c r="J151" s="101"/>
      <c r="K151" s="90">
        <v>4.0300000003834873</v>
      </c>
      <c r="L151" s="88" t="s">
        <v>121</v>
      </c>
      <c r="M151" s="89">
        <v>1.0800000000000001E-2</v>
      </c>
      <c r="N151" s="89">
        <v>2.9800000003082933E-2</v>
      </c>
      <c r="O151" s="90">
        <v>5243.0456319999994</v>
      </c>
      <c r="P151" s="102">
        <v>101.46</v>
      </c>
      <c r="Q151" s="90"/>
      <c r="R151" s="90">
        <v>5.3195941320000006</v>
      </c>
      <c r="S151" s="91">
        <v>1.5984895219512193E-5</v>
      </c>
      <c r="T151" s="91">
        <f t="shared" si="2"/>
        <v>3.0708322038164059E-3</v>
      </c>
      <c r="U151" s="91">
        <f>R151/'סכום נכסי הקרן'!$C$42</f>
        <v>1.1732290130501409E-3</v>
      </c>
    </row>
    <row r="152" spans="2:21">
      <c r="B152" s="86" t="s">
        <v>628</v>
      </c>
      <c r="C152" s="87" t="s">
        <v>629</v>
      </c>
      <c r="D152" s="88" t="s">
        <v>112</v>
      </c>
      <c r="E152" s="88" t="s">
        <v>287</v>
      </c>
      <c r="F152" s="87" t="s">
        <v>630</v>
      </c>
      <c r="G152" s="88" t="s">
        <v>624</v>
      </c>
      <c r="H152" s="87" t="s">
        <v>613</v>
      </c>
      <c r="I152" s="87" t="s">
        <v>291</v>
      </c>
      <c r="J152" s="101"/>
      <c r="K152" s="90">
        <v>4.219999998057343</v>
      </c>
      <c r="L152" s="88" t="s">
        <v>121</v>
      </c>
      <c r="M152" s="89">
        <v>1.8000000000000002E-2</v>
      </c>
      <c r="N152" s="89">
        <v>2.9199999980573432E-2</v>
      </c>
      <c r="O152" s="90">
        <v>594.46723699999995</v>
      </c>
      <c r="P152" s="102">
        <v>103.91</v>
      </c>
      <c r="Q152" s="90"/>
      <c r="R152" s="90">
        <v>0.61771091</v>
      </c>
      <c r="S152" s="91">
        <v>1.0653190431930002E-6</v>
      </c>
      <c r="T152" s="91">
        <f t="shared" si="2"/>
        <v>3.5658482733974442E-4</v>
      </c>
      <c r="U152" s="91">
        <f>R152/'סכום נכסי הקרן'!$C$42</f>
        <v>1.362352734638298E-4</v>
      </c>
    </row>
    <row r="153" spans="2:21">
      <c r="B153" s="86" t="s">
        <v>631</v>
      </c>
      <c r="C153" s="87" t="s">
        <v>632</v>
      </c>
      <c r="D153" s="88" t="s">
        <v>112</v>
      </c>
      <c r="E153" s="88" t="s">
        <v>287</v>
      </c>
      <c r="F153" s="87" t="s">
        <v>633</v>
      </c>
      <c r="G153" s="88" t="s">
        <v>142</v>
      </c>
      <c r="H153" s="87" t="s">
        <v>613</v>
      </c>
      <c r="I153" s="87" t="s">
        <v>291</v>
      </c>
      <c r="J153" s="101"/>
      <c r="K153" s="90">
        <v>1.0099999999516469</v>
      </c>
      <c r="L153" s="88" t="s">
        <v>121</v>
      </c>
      <c r="M153" s="89">
        <v>1.9799999999999998E-2</v>
      </c>
      <c r="N153" s="89">
        <v>1.9199999999663632E-2</v>
      </c>
      <c r="O153" s="90">
        <v>4363.188306</v>
      </c>
      <c r="P153" s="102">
        <v>107.95</v>
      </c>
      <c r="Q153" s="90">
        <v>4.6609411000000003E-2</v>
      </c>
      <c r="R153" s="90">
        <v>4.756671023</v>
      </c>
      <c r="S153" s="91">
        <v>1.4358280738568484E-5</v>
      </c>
      <c r="T153" s="91">
        <f t="shared" si="2"/>
        <v>2.7458746283895493E-3</v>
      </c>
      <c r="U153" s="91">
        <f>R153/'סכום נכסי הקרן'!$C$42</f>
        <v>1.0490771121330527E-3</v>
      </c>
    </row>
    <row r="154" spans="2:21">
      <c r="B154" s="86" t="s">
        <v>634</v>
      </c>
      <c r="C154" s="87" t="s">
        <v>635</v>
      </c>
      <c r="D154" s="88" t="s">
        <v>112</v>
      </c>
      <c r="E154" s="88" t="s">
        <v>287</v>
      </c>
      <c r="F154" s="87" t="s">
        <v>636</v>
      </c>
      <c r="G154" s="88" t="s">
        <v>339</v>
      </c>
      <c r="H154" s="87" t="s">
        <v>637</v>
      </c>
      <c r="I154" s="87" t="s">
        <v>291</v>
      </c>
      <c r="J154" s="101"/>
      <c r="K154" s="90">
        <v>4.1199999998174102</v>
      </c>
      <c r="L154" s="88" t="s">
        <v>121</v>
      </c>
      <c r="M154" s="89">
        <v>2.75E-2</v>
      </c>
      <c r="N154" s="89">
        <v>2.9799999999217473E-2</v>
      </c>
      <c r="O154" s="90">
        <v>7159.1667209999996</v>
      </c>
      <c r="P154" s="102">
        <v>107.1</v>
      </c>
      <c r="Q154" s="90"/>
      <c r="R154" s="90">
        <v>7.6674673200000001</v>
      </c>
      <c r="S154" s="91">
        <v>7.8043287245370489E-6</v>
      </c>
      <c r="T154" s="91">
        <f t="shared" si="2"/>
        <v>4.4261845892204377E-3</v>
      </c>
      <c r="U154" s="91">
        <f>R154/'סכום נכסי הקרן'!$C$42</f>
        <v>1.6910491464610497E-3</v>
      </c>
    </row>
    <row r="155" spans="2:21">
      <c r="B155" s="86" t="s">
        <v>638</v>
      </c>
      <c r="C155" s="87" t="s">
        <v>639</v>
      </c>
      <c r="D155" s="88" t="s">
        <v>112</v>
      </c>
      <c r="E155" s="88" t="s">
        <v>287</v>
      </c>
      <c r="F155" s="87" t="s">
        <v>627</v>
      </c>
      <c r="G155" s="88" t="s">
        <v>608</v>
      </c>
      <c r="H155" s="87" t="s">
        <v>640</v>
      </c>
      <c r="I155" s="87" t="s">
        <v>119</v>
      </c>
      <c r="J155" s="101"/>
      <c r="K155" s="90">
        <v>2.6599999998655113</v>
      </c>
      <c r="L155" s="88" t="s">
        <v>121</v>
      </c>
      <c r="M155" s="89">
        <v>0.04</v>
      </c>
      <c r="N155" s="89">
        <v>0.16439999998703392</v>
      </c>
      <c r="O155" s="90">
        <v>7360.0903589999998</v>
      </c>
      <c r="P155" s="102">
        <v>78.8</v>
      </c>
      <c r="Q155" s="90"/>
      <c r="R155" s="90">
        <v>5.7997514829999997</v>
      </c>
      <c r="S155" s="91">
        <v>2.5036818831517971E-6</v>
      </c>
      <c r="T155" s="91">
        <f t="shared" si="2"/>
        <v>3.3480117441652135E-3</v>
      </c>
      <c r="U155" s="91">
        <f>R155/'סכום נכסי הקרן'!$C$42</f>
        <v>1.2791270423065013E-3</v>
      </c>
    </row>
    <row r="156" spans="2:21">
      <c r="B156" s="86" t="s">
        <v>641</v>
      </c>
      <c r="C156" s="87" t="s">
        <v>642</v>
      </c>
      <c r="D156" s="88" t="s">
        <v>112</v>
      </c>
      <c r="E156" s="88" t="s">
        <v>287</v>
      </c>
      <c r="F156" s="87" t="s">
        <v>627</v>
      </c>
      <c r="G156" s="88" t="s">
        <v>608</v>
      </c>
      <c r="H156" s="87" t="s">
        <v>640</v>
      </c>
      <c r="I156" s="87" t="s">
        <v>119</v>
      </c>
      <c r="J156" s="101"/>
      <c r="K156" s="90">
        <v>3.3699999996984769</v>
      </c>
      <c r="L156" s="88" t="s">
        <v>121</v>
      </c>
      <c r="M156" s="89">
        <v>3.2799999999999996E-2</v>
      </c>
      <c r="N156" s="89">
        <v>0.147299999990196</v>
      </c>
      <c r="O156" s="90">
        <v>7336.7924549999998</v>
      </c>
      <c r="P156" s="102">
        <v>75.489999999999995</v>
      </c>
      <c r="Q156" s="90"/>
      <c r="R156" s="90">
        <v>5.538544591</v>
      </c>
      <c r="S156" s="91">
        <v>4.8412803592819681E-6</v>
      </c>
      <c r="T156" s="91">
        <f t="shared" si="2"/>
        <v>3.197225327775432E-3</v>
      </c>
      <c r="U156" s="91">
        <f>R156/'סכום נכסי הקרן'!$C$42</f>
        <v>1.2215182292093568E-3</v>
      </c>
    </row>
    <row r="157" spans="2:21">
      <c r="B157" s="86" t="s">
        <v>643</v>
      </c>
      <c r="C157" s="87" t="s">
        <v>644</v>
      </c>
      <c r="D157" s="88" t="s">
        <v>112</v>
      </c>
      <c r="E157" s="88" t="s">
        <v>287</v>
      </c>
      <c r="F157" s="87" t="s">
        <v>627</v>
      </c>
      <c r="G157" s="88" t="s">
        <v>608</v>
      </c>
      <c r="H157" s="87" t="s">
        <v>640</v>
      </c>
      <c r="I157" s="87" t="s">
        <v>119</v>
      </c>
      <c r="J157" s="101"/>
      <c r="K157" s="90">
        <v>4.140000011805844</v>
      </c>
      <c r="L157" s="88" t="s">
        <v>121</v>
      </c>
      <c r="M157" s="89">
        <v>1.29E-2</v>
      </c>
      <c r="N157" s="89">
        <v>0.10930000025165088</v>
      </c>
      <c r="O157" s="90">
        <v>266.93116600000002</v>
      </c>
      <c r="P157" s="102">
        <v>72.349999999999994</v>
      </c>
      <c r="Q157" s="90"/>
      <c r="R157" s="90">
        <v>0.19312469799999998</v>
      </c>
      <c r="S157" s="91">
        <v>2.5811135690830606E-7</v>
      </c>
      <c r="T157" s="91">
        <f t="shared" si="2"/>
        <v>1.1148473497314508E-4</v>
      </c>
      <c r="U157" s="91">
        <f>R157/'סכום נכסי הקרן'!$C$42</f>
        <v>4.2593380849707738E-5</v>
      </c>
    </row>
    <row r="158" spans="2:21">
      <c r="B158" s="86" t="s">
        <v>645</v>
      </c>
      <c r="C158" s="87" t="s">
        <v>646</v>
      </c>
      <c r="D158" s="88" t="s">
        <v>112</v>
      </c>
      <c r="E158" s="88" t="s">
        <v>287</v>
      </c>
      <c r="F158" s="87" t="s">
        <v>630</v>
      </c>
      <c r="G158" s="88" t="s">
        <v>624</v>
      </c>
      <c r="H158" s="87" t="s">
        <v>637</v>
      </c>
      <c r="I158" s="87" t="s">
        <v>291</v>
      </c>
      <c r="J158" s="101"/>
      <c r="K158" s="90">
        <v>3.4799999999140288</v>
      </c>
      <c r="L158" s="88" t="s">
        <v>121</v>
      </c>
      <c r="M158" s="89">
        <v>3.3000000000000002E-2</v>
      </c>
      <c r="N158" s="89">
        <v>4.0499999999334742E-2</v>
      </c>
      <c r="O158" s="90">
        <v>9308.1265719999992</v>
      </c>
      <c r="P158" s="102">
        <v>104.97</v>
      </c>
      <c r="Q158" s="90"/>
      <c r="R158" s="90">
        <v>9.7707404330000003</v>
      </c>
      <c r="S158" s="91">
        <v>1.820147786638091E-5</v>
      </c>
      <c r="T158" s="91">
        <f t="shared" si="2"/>
        <v>5.6403371445758735E-3</v>
      </c>
      <c r="U158" s="91">
        <f>R158/'סכום נכסי הקרן'!$C$42</f>
        <v>2.1549230769355421E-3</v>
      </c>
    </row>
    <row r="159" spans="2:21">
      <c r="B159" s="86" t="s">
        <v>647</v>
      </c>
      <c r="C159" s="87" t="s">
        <v>648</v>
      </c>
      <c r="D159" s="88" t="s">
        <v>112</v>
      </c>
      <c r="E159" s="88" t="s">
        <v>287</v>
      </c>
      <c r="F159" s="87" t="s">
        <v>649</v>
      </c>
      <c r="G159" s="88" t="s">
        <v>321</v>
      </c>
      <c r="H159" s="87" t="s">
        <v>637</v>
      </c>
      <c r="I159" s="87" t="s">
        <v>291</v>
      </c>
      <c r="J159" s="101"/>
      <c r="K159" s="90">
        <v>2.9999999998984861</v>
      </c>
      <c r="L159" s="88" t="s">
        <v>121</v>
      </c>
      <c r="M159" s="89">
        <v>1E-3</v>
      </c>
      <c r="N159" s="89">
        <v>2.4599999998984861E-2</v>
      </c>
      <c r="O159" s="90">
        <v>9798.9076879999993</v>
      </c>
      <c r="P159" s="102">
        <v>100.53</v>
      </c>
      <c r="Q159" s="90"/>
      <c r="R159" s="90">
        <v>9.8508418999999989</v>
      </c>
      <c r="S159" s="91">
        <v>1.7303080800268403E-5</v>
      </c>
      <c r="T159" s="91">
        <f t="shared" si="2"/>
        <v>5.6865771693470971E-3</v>
      </c>
      <c r="U159" s="91">
        <f>R159/'סכום נכסי הקרן'!$C$42</f>
        <v>2.1725893429589134E-3</v>
      </c>
    </row>
    <row r="160" spans="2:21">
      <c r="B160" s="86" t="s">
        <v>650</v>
      </c>
      <c r="C160" s="87" t="s">
        <v>651</v>
      </c>
      <c r="D160" s="88" t="s">
        <v>112</v>
      </c>
      <c r="E160" s="88" t="s">
        <v>287</v>
      </c>
      <c r="F160" s="87" t="s">
        <v>649</v>
      </c>
      <c r="G160" s="88" t="s">
        <v>321</v>
      </c>
      <c r="H160" s="87" t="s">
        <v>637</v>
      </c>
      <c r="I160" s="87" t="s">
        <v>291</v>
      </c>
      <c r="J160" s="101"/>
      <c r="K160" s="90">
        <v>5.7099999999207824</v>
      </c>
      <c r="L160" s="88" t="s">
        <v>121</v>
      </c>
      <c r="M160" s="89">
        <v>3.0000000000000001E-3</v>
      </c>
      <c r="N160" s="89">
        <v>2.639999999914986E-2</v>
      </c>
      <c r="O160" s="90">
        <v>5525.9507970000004</v>
      </c>
      <c r="P160" s="102">
        <v>93.66</v>
      </c>
      <c r="Q160" s="90"/>
      <c r="R160" s="90">
        <v>5.1756057709999999</v>
      </c>
      <c r="S160" s="91">
        <v>1.5273749141776815E-5</v>
      </c>
      <c r="T160" s="91">
        <f t="shared" si="2"/>
        <v>2.9877123106513037E-3</v>
      </c>
      <c r="U160" s="91">
        <f>R160/'סכום נכסי הקרן'!$C$42</f>
        <v>1.1414725823009353E-3</v>
      </c>
    </row>
    <row r="161" spans="2:21">
      <c r="B161" s="86" t="s">
        <v>652</v>
      </c>
      <c r="C161" s="87" t="s">
        <v>653</v>
      </c>
      <c r="D161" s="88" t="s">
        <v>112</v>
      </c>
      <c r="E161" s="88" t="s">
        <v>287</v>
      </c>
      <c r="F161" s="87" t="s">
        <v>649</v>
      </c>
      <c r="G161" s="88" t="s">
        <v>321</v>
      </c>
      <c r="H161" s="87" t="s">
        <v>637</v>
      </c>
      <c r="I161" s="87" t="s">
        <v>291</v>
      </c>
      <c r="J161" s="101"/>
      <c r="K161" s="90">
        <v>4.2200000001428482</v>
      </c>
      <c r="L161" s="88" t="s">
        <v>121</v>
      </c>
      <c r="M161" s="89">
        <v>3.0000000000000001E-3</v>
      </c>
      <c r="N161" s="89">
        <v>2.7100000001243303E-2</v>
      </c>
      <c r="O161" s="90">
        <v>8025.998216</v>
      </c>
      <c r="P161" s="102">
        <v>94.2</v>
      </c>
      <c r="Q161" s="90"/>
      <c r="R161" s="90">
        <v>7.5604905860000002</v>
      </c>
      <c r="S161" s="91">
        <v>1.5780570617381045E-5</v>
      </c>
      <c r="T161" s="91">
        <f t="shared" si="2"/>
        <v>4.3644303290880405E-3</v>
      </c>
      <c r="U161" s="91">
        <f>R161/'סכום נכסי הקרן'!$C$42</f>
        <v>1.6674555780541757E-3</v>
      </c>
    </row>
    <row r="162" spans="2:21">
      <c r="B162" s="86" t="s">
        <v>654</v>
      </c>
      <c r="C162" s="87" t="s">
        <v>655</v>
      </c>
      <c r="D162" s="88" t="s">
        <v>112</v>
      </c>
      <c r="E162" s="88" t="s">
        <v>287</v>
      </c>
      <c r="F162" s="87" t="s">
        <v>656</v>
      </c>
      <c r="G162" s="88" t="s">
        <v>657</v>
      </c>
      <c r="H162" s="87" t="s">
        <v>640</v>
      </c>
      <c r="I162" s="87" t="s">
        <v>119</v>
      </c>
      <c r="J162" s="101"/>
      <c r="K162" s="90">
        <v>4.7099999979867411</v>
      </c>
      <c r="L162" s="88" t="s">
        <v>121</v>
      </c>
      <c r="M162" s="89">
        <v>3.2500000000000001E-2</v>
      </c>
      <c r="N162" s="89">
        <v>4.7999999981272017E-2</v>
      </c>
      <c r="O162" s="90">
        <v>675.61397299999999</v>
      </c>
      <c r="P162" s="102">
        <v>94.84</v>
      </c>
      <c r="Q162" s="90"/>
      <c r="R162" s="90">
        <v>0.64075229899999997</v>
      </c>
      <c r="S162" s="91">
        <v>2.5985152807692306E-6</v>
      </c>
      <c r="T162" s="91">
        <f t="shared" si="2"/>
        <v>3.6988588708342427E-4</v>
      </c>
      <c r="U162" s="91">
        <f>R162/'סכום נכסי הקרן'!$C$42</f>
        <v>1.4131701944011745E-4</v>
      </c>
    </row>
    <row r="163" spans="2:21">
      <c r="B163" s="86" t="s">
        <v>662</v>
      </c>
      <c r="C163" s="87" t="s">
        <v>663</v>
      </c>
      <c r="D163" s="88" t="s">
        <v>112</v>
      </c>
      <c r="E163" s="88" t="s">
        <v>287</v>
      </c>
      <c r="F163" s="87" t="s">
        <v>664</v>
      </c>
      <c r="G163" s="88" t="s">
        <v>321</v>
      </c>
      <c r="H163" s="87" t="s">
        <v>661</v>
      </c>
      <c r="I163" s="87"/>
      <c r="J163" s="101"/>
      <c r="K163" s="90">
        <v>3.8800000001490433</v>
      </c>
      <c r="L163" s="88" t="s">
        <v>121</v>
      </c>
      <c r="M163" s="89">
        <v>1.9E-2</v>
      </c>
      <c r="N163" s="89">
        <v>2.9300000000558914E-2</v>
      </c>
      <c r="O163" s="90">
        <v>8051.36</v>
      </c>
      <c r="P163" s="102">
        <v>100</v>
      </c>
      <c r="Q163" s="90"/>
      <c r="R163" s="90">
        <v>8.0513597350000001</v>
      </c>
      <c r="S163" s="91">
        <v>1.4805437918688662E-5</v>
      </c>
      <c r="T163" s="91">
        <f t="shared" si="2"/>
        <v>4.6477934491316415E-3</v>
      </c>
      <c r="U163" s="91">
        <f>R163/'סכום נכסי הקרן'!$C$42</f>
        <v>1.775716079311912E-3</v>
      </c>
    </row>
    <row r="164" spans="2:21">
      <c r="B164" s="86" t="s">
        <v>665</v>
      </c>
      <c r="C164" s="87" t="s">
        <v>666</v>
      </c>
      <c r="D164" s="88" t="s">
        <v>112</v>
      </c>
      <c r="E164" s="88" t="s">
        <v>287</v>
      </c>
      <c r="F164" s="87" t="s">
        <v>667</v>
      </c>
      <c r="G164" s="88" t="s">
        <v>321</v>
      </c>
      <c r="H164" s="87" t="s">
        <v>661</v>
      </c>
      <c r="I164" s="87"/>
      <c r="J164" s="101"/>
      <c r="K164" s="90">
        <v>0.25</v>
      </c>
      <c r="L164" s="88" t="s">
        <v>121</v>
      </c>
      <c r="M164" s="89">
        <v>2.1000000000000001E-2</v>
      </c>
      <c r="N164" s="89">
        <v>3.8124999999999999E-2</v>
      </c>
      <c r="O164" s="90">
        <v>2.1900000000000004E-4</v>
      </c>
      <c r="P164" s="102">
        <v>109.42</v>
      </c>
      <c r="Q164" s="90"/>
      <c r="R164" s="90">
        <v>2.4000000000000003E-7</v>
      </c>
      <c r="S164" s="91">
        <v>1.074213854494153E-12</v>
      </c>
      <c r="T164" s="91">
        <f t="shared" si="2"/>
        <v>1.3854435331494901E-10</v>
      </c>
      <c r="U164" s="91">
        <f>R164/'סכום נכסי הקרן'!$C$42</f>
        <v>5.2931662857175624E-11</v>
      </c>
    </row>
    <row r="165" spans="2:21">
      <c r="B165" s="86" t="s">
        <v>668</v>
      </c>
      <c r="C165" s="87" t="s">
        <v>669</v>
      </c>
      <c r="D165" s="88" t="s">
        <v>112</v>
      </c>
      <c r="E165" s="88" t="s">
        <v>287</v>
      </c>
      <c r="F165" s="87" t="s">
        <v>667</v>
      </c>
      <c r="G165" s="88" t="s">
        <v>321</v>
      </c>
      <c r="H165" s="87" t="s">
        <v>661</v>
      </c>
      <c r="I165" s="87"/>
      <c r="J165" s="101"/>
      <c r="K165" s="90">
        <v>4.2000000000250424</v>
      </c>
      <c r="L165" s="88" t="s">
        <v>121</v>
      </c>
      <c r="M165" s="89">
        <v>2.75E-2</v>
      </c>
      <c r="N165" s="89">
        <v>2.6800000000851462E-2</v>
      </c>
      <c r="O165" s="90">
        <v>7116.874581</v>
      </c>
      <c r="P165" s="102">
        <v>107.54</v>
      </c>
      <c r="Q165" s="90">
        <v>0.44562584300000002</v>
      </c>
      <c r="R165" s="90">
        <v>7.9862469989999996</v>
      </c>
      <c r="S165" s="91">
        <v>1.4539354122458883E-5</v>
      </c>
      <c r="T165" s="91">
        <f t="shared" si="2"/>
        <v>4.6102059412079458E-3</v>
      </c>
      <c r="U165" s="91">
        <f>R165/'סכום נכסי הקרן'!$C$42</f>
        <v>1.761355556854994E-3</v>
      </c>
    </row>
    <row r="166" spans="2:21">
      <c r="B166" s="86" t="s">
        <v>670</v>
      </c>
      <c r="C166" s="87" t="s">
        <v>671</v>
      </c>
      <c r="D166" s="88" t="s">
        <v>112</v>
      </c>
      <c r="E166" s="88" t="s">
        <v>287</v>
      </c>
      <c r="F166" s="87" t="s">
        <v>667</v>
      </c>
      <c r="G166" s="88" t="s">
        <v>321</v>
      </c>
      <c r="H166" s="87" t="s">
        <v>661</v>
      </c>
      <c r="I166" s="87"/>
      <c r="J166" s="101"/>
      <c r="K166" s="90">
        <v>5.9100000004472122</v>
      </c>
      <c r="L166" s="88" t="s">
        <v>121</v>
      </c>
      <c r="M166" s="89">
        <v>8.5000000000000006E-3</v>
      </c>
      <c r="N166" s="89">
        <v>3.0100000003156793E-2</v>
      </c>
      <c r="O166" s="90">
        <v>6487.5945680000004</v>
      </c>
      <c r="P166" s="102">
        <v>93.75</v>
      </c>
      <c r="Q166" s="90"/>
      <c r="R166" s="90">
        <v>6.0821200080000004</v>
      </c>
      <c r="S166" s="91">
        <v>1.2546015053064762E-5</v>
      </c>
      <c r="T166" s="91">
        <f t="shared" si="2"/>
        <v>3.5110140970511352E-3</v>
      </c>
      <c r="U166" s="91">
        <f>R166/'סכום נכסי הקרן'!$C$42</f>
        <v>1.3414030238347429E-3</v>
      </c>
    </row>
    <row r="167" spans="2:21">
      <c r="B167" s="86" t="s">
        <v>672</v>
      </c>
      <c r="C167" s="87" t="s">
        <v>673</v>
      </c>
      <c r="D167" s="88" t="s">
        <v>112</v>
      </c>
      <c r="E167" s="88" t="s">
        <v>287</v>
      </c>
      <c r="F167" s="87" t="s">
        <v>674</v>
      </c>
      <c r="G167" s="88" t="s">
        <v>339</v>
      </c>
      <c r="H167" s="87" t="s">
        <v>661</v>
      </c>
      <c r="I167" s="87"/>
      <c r="J167" s="101"/>
      <c r="K167" s="90">
        <v>2.9699999999392932</v>
      </c>
      <c r="L167" s="88" t="s">
        <v>121</v>
      </c>
      <c r="M167" s="89">
        <v>1.6399999999999998E-2</v>
      </c>
      <c r="N167" s="89">
        <v>2.8999999999736063E-2</v>
      </c>
      <c r="O167" s="90">
        <v>3626.6300419999998</v>
      </c>
      <c r="P167" s="102">
        <v>104.47</v>
      </c>
      <c r="Q167" s="90"/>
      <c r="R167" s="90">
        <v>3.7887403590000002</v>
      </c>
      <c r="S167" s="91">
        <v>1.3793091332597948E-5</v>
      </c>
      <c r="T167" s="91">
        <f t="shared" si="2"/>
        <v>2.1871190954829279E-3</v>
      </c>
      <c r="U167" s="91">
        <f>R167/'סכום נכסי הקרן'!$C$42</f>
        <v>8.356013638998439E-4</v>
      </c>
    </row>
    <row r="168" spans="2:21">
      <c r="B168" s="86" t="s">
        <v>675</v>
      </c>
      <c r="C168" s="87" t="s">
        <v>676</v>
      </c>
      <c r="D168" s="88" t="s">
        <v>112</v>
      </c>
      <c r="E168" s="88" t="s">
        <v>287</v>
      </c>
      <c r="F168" s="87" t="s">
        <v>677</v>
      </c>
      <c r="G168" s="88" t="s">
        <v>678</v>
      </c>
      <c r="H168" s="87" t="s">
        <v>661</v>
      </c>
      <c r="I168" s="87"/>
      <c r="J168" s="101"/>
      <c r="K168" s="90">
        <v>3.4000000001307122</v>
      </c>
      <c r="L168" s="88" t="s">
        <v>121</v>
      </c>
      <c r="M168" s="89">
        <v>1.4800000000000001E-2</v>
      </c>
      <c r="N168" s="89">
        <v>3.9000000000944036E-2</v>
      </c>
      <c r="O168" s="90">
        <v>14115.141142</v>
      </c>
      <c r="P168" s="102">
        <v>97.56</v>
      </c>
      <c r="Q168" s="90">
        <v>0.11050579499999999</v>
      </c>
      <c r="R168" s="90">
        <v>13.770731743000001</v>
      </c>
      <c r="S168" s="91">
        <v>1.9686252037294021E-5</v>
      </c>
      <c r="T168" s="91">
        <f t="shared" si="2"/>
        <v>7.9494046833648978E-3</v>
      </c>
      <c r="U168" s="91">
        <f>R168/'סכום נכסי הקרן'!$C$42</f>
        <v>3.0371155413211766E-3</v>
      </c>
    </row>
    <row r="169" spans="2:21">
      <c r="B169" s="86" t="s">
        <v>679</v>
      </c>
      <c r="C169" s="87" t="s">
        <v>680</v>
      </c>
      <c r="D169" s="88" t="s">
        <v>112</v>
      </c>
      <c r="E169" s="88" t="s">
        <v>287</v>
      </c>
      <c r="F169" s="87" t="s">
        <v>681</v>
      </c>
      <c r="G169" s="88" t="s">
        <v>579</v>
      </c>
      <c r="H169" s="87" t="s">
        <v>661</v>
      </c>
      <c r="I169" s="87"/>
      <c r="J169" s="101"/>
      <c r="K169" s="110">
        <v>0</v>
      </c>
      <c r="L169" s="88" t="s">
        <v>121</v>
      </c>
      <c r="M169" s="89">
        <v>4.9000000000000002E-2</v>
      </c>
      <c r="N169" s="111">
        <v>0</v>
      </c>
      <c r="O169" s="90">
        <v>2703.6770520000005</v>
      </c>
      <c r="P169" s="102">
        <v>22.7</v>
      </c>
      <c r="Q169" s="90"/>
      <c r="R169" s="90">
        <v>0.61373463500000003</v>
      </c>
      <c r="S169" s="91">
        <v>5.9533307315227422E-6</v>
      </c>
      <c r="T169" s="91">
        <f t="shared" si="2"/>
        <v>3.5428945047108858E-4</v>
      </c>
      <c r="U169" s="91">
        <f>R169/'סכום נכסי הקרן'!$C$42</f>
        <v>1.3535831159829889E-4</v>
      </c>
    </row>
    <row r="170" spans="2:21">
      <c r="B170" s="92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90"/>
      <c r="P170" s="102"/>
      <c r="Q170" s="87"/>
      <c r="R170" s="87"/>
      <c r="S170" s="87"/>
      <c r="T170" s="91"/>
      <c r="U170" s="87"/>
    </row>
    <row r="171" spans="2:21">
      <c r="B171" s="85" t="s">
        <v>44</v>
      </c>
      <c r="C171" s="80"/>
      <c r="D171" s="81"/>
      <c r="E171" s="81"/>
      <c r="F171" s="80"/>
      <c r="G171" s="81"/>
      <c r="H171" s="80"/>
      <c r="I171" s="80"/>
      <c r="J171" s="99"/>
      <c r="K171" s="83">
        <v>4.3492046337530823</v>
      </c>
      <c r="L171" s="81"/>
      <c r="M171" s="82"/>
      <c r="N171" s="82">
        <v>5.7465989407043748E-2</v>
      </c>
      <c r="O171" s="83"/>
      <c r="P171" s="100"/>
      <c r="Q171" s="83">
        <f>SUM(Q172:Q249)</f>
        <v>0.97594534300000013</v>
      </c>
      <c r="R171" s="83">
        <f>SUM(R172:R249)</f>
        <v>248.14196964599998</v>
      </c>
      <c r="S171" s="84"/>
      <c r="T171" s="84">
        <f t="shared" si="2"/>
        <v>0.14324445297876154</v>
      </c>
      <c r="U171" s="84">
        <f>R171/'סכום נכסי הקרן'!$C$42</f>
        <v>5.4727362825073241E-2</v>
      </c>
    </row>
    <row r="172" spans="2:21">
      <c r="B172" s="86" t="s">
        <v>682</v>
      </c>
      <c r="C172" s="87" t="s">
        <v>683</v>
      </c>
      <c r="D172" s="88" t="s">
        <v>112</v>
      </c>
      <c r="E172" s="88" t="s">
        <v>287</v>
      </c>
      <c r="F172" s="87" t="s">
        <v>299</v>
      </c>
      <c r="G172" s="88" t="s">
        <v>295</v>
      </c>
      <c r="H172" s="87" t="s">
        <v>296</v>
      </c>
      <c r="I172" s="87" t="s">
        <v>119</v>
      </c>
      <c r="J172" s="101"/>
      <c r="K172" s="90">
        <v>4.0999968464510754</v>
      </c>
      <c r="L172" s="88" t="s">
        <v>121</v>
      </c>
      <c r="M172" s="89">
        <v>2.6800000000000001E-2</v>
      </c>
      <c r="N172" s="89">
        <v>4.1929347826086961E-2</v>
      </c>
      <c r="O172" s="90">
        <v>3.9100000000000002E-4</v>
      </c>
      <c r="P172" s="102">
        <v>94.29</v>
      </c>
      <c r="Q172" s="90"/>
      <c r="R172" s="90">
        <v>3.6800000000000001E-7</v>
      </c>
      <c r="S172" s="91">
        <v>1.4983416006445179E-13</v>
      </c>
      <c r="T172" s="91">
        <f t="shared" si="2"/>
        <v>2.1243467508292178E-10</v>
      </c>
      <c r="U172" s="91">
        <f>R172/'סכום נכסי הקרן'!$C$42</f>
        <v>8.1161883047669283E-11</v>
      </c>
    </row>
    <row r="173" spans="2:21">
      <c r="B173" s="86" t="s">
        <v>684</v>
      </c>
      <c r="C173" s="87" t="s">
        <v>685</v>
      </c>
      <c r="D173" s="88" t="s">
        <v>112</v>
      </c>
      <c r="E173" s="88" t="s">
        <v>287</v>
      </c>
      <c r="F173" s="87" t="s">
        <v>686</v>
      </c>
      <c r="G173" s="88" t="s">
        <v>321</v>
      </c>
      <c r="H173" s="87" t="s">
        <v>296</v>
      </c>
      <c r="I173" s="87" t="s">
        <v>119</v>
      </c>
      <c r="J173" s="101"/>
      <c r="K173" s="90">
        <v>2.62</v>
      </c>
      <c r="L173" s="88" t="s">
        <v>121</v>
      </c>
      <c r="M173" s="89">
        <v>1.44E-2</v>
      </c>
      <c r="N173" s="89">
        <v>4.1999999999999996E-2</v>
      </c>
      <c r="O173" s="90">
        <v>5.8999999999999998E-5</v>
      </c>
      <c r="P173" s="102">
        <v>93.56</v>
      </c>
      <c r="Q173" s="90"/>
      <c r="R173" s="90">
        <v>5.5000000000000009E-8</v>
      </c>
      <c r="S173" s="91">
        <v>1.0727272727272727E-13</v>
      </c>
      <c r="T173" s="91">
        <f t="shared" si="2"/>
        <v>3.1749747634675815E-11</v>
      </c>
      <c r="U173" s="91">
        <f>R173/'סכום נכסי הקרן'!$C$42</f>
        <v>1.2130172738102749E-11</v>
      </c>
    </row>
    <row r="174" spans="2:21">
      <c r="B174" s="86" t="s">
        <v>687</v>
      </c>
      <c r="C174" s="87" t="s">
        <v>688</v>
      </c>
      <c r="D174" s="88" t="s">
        <v>112</v>
      </c>
      <c r="E174" s="88" t="s">
        <v>287</v>
      </c>
      <c r="F174" s="87" t="s">
        <v>326</v>
      </c>
      <c r="G174" s="88" t="s">
        <v>295</v>
      </c>
      <c r="H174" s="87" t="s">
        <v>296</v>
      </c>
      <c r="I174" s="87" t="s">
        <v>119</v>
      </c>
      <c r="J174" s="101"/>
      <c r="K174" s="90">
        <v>4.5300000003326968</v>
      </c>
      <c r="L174" s="88" t="s">
        <v>121</v>
      </c>
      <c r="M174" s="89">
        <v>2.5000000000000001E-2</v>
      </c>
      <c r="N174" s="89">
        <v>4.1900000003131266E-2</v>
      </c>
      <c r="O174" s="90">
        <v>2199.6378519999998</v>
      </c>
      <c r="P174" s="102">
        <v>92.92</v>
      </c>
      <c r="Q174" s="90"/>
      <c r="R174" s="90">
        <v>2.0439034440000001</v>
      </c>
      <c r="S174" s="91">
        <v>7.4136556269945167E-7</v>
      </c>
      <c r="T174" s="91">
        <f t="shared" si="2"/>
        <v>1.1798803370299045E-3</v>
      </c>
      <c r="U174" s="91">
        <f>R174/'סכום נכסי הקרן'!$C$42</f>
        <v>4.5078003337678388E-4</v>
      </c>
    </row>
    <row r="175" spans="2:21">
      <c r="B175" s="86" t="s">
        <v>689</v>
      </c>
      <c r="C175" s="87" t="s">
        <v>690</v>
      </c>
      <c r="D175" s="88" t="s">
        <v>112</v>
      </c>
      <c r="E175" s="88" t="s">
        <v>287</v>
      </c>
      <c r="F175" s="87" t="s">
        <v>338</v>
      </c>
      <c r="G175" s="88" t="s">
        <v>339</v>
      </c>
      <c r="H175" s="87" t="s">
        <v>340</v>
      </c>
      <c r="I175" s="87" t="s">
        <v>119</v>
      </c>
      <c r="J175" s="101"/>
      <c r="K175" s="90">
        <v>0.77</v>
      </c>
      <c r="L175" s="88" t="s">
        <v>121</v>
      </c>
      <c r="M175" s="89">
        <v>4.8000000000000001E-2</v>
      </c>
      <c r="N175" s="89">
        <v>4.0821917808219171E-2</v>
      </c>
      <c r="O175" s="90">
        <v>7.2999999999999999E-5</v>
      </c>
      <c r="P175" s="102">
        <v>101.63</v>
      </c>
      <c r="Q175" s="90"/>
      <c r="R175" s="90">
        <v>7.3000000000000005E-8</v>
      </c>
      <c r="S175" s="91">
        <v>1.0769830429757542E-13</v>
      </c>
      <c r="T175" s="91">
        <f t="shared" si="2"/>
        <v>4.2140574133296987E-11</v>
      </c>
      <c r="U175" s="91">
        <f>R175/'סכום נכסי הקרן'!$C$42</f>
        <v>1.6100047452390918E-11</v>
      </c>
    </row>
    <row r="176" spans="2:21">
      <c r="B176" s="86" t="s">
        <v>691</v>
      </c>
      <c r="C176" s="87" t="s">
        <v>692</v>
      </c>
      <c r="D176" s="88" t="s">
        <v>112</v>
      </c>
      <c r="E176" s="88" t="s">
        <v>287</v>
      </c>
      <c r="F176" s="87" t="s">
        <v>693</v>
      </c>
      <c r="G176" s="88" t="s">
        <v>694</v>
      </c>
      <c r="H176" s="87" t="s">
        <v>340</v>
      </c>
      <c r="I176" s="87" t="s">
        <v>119</v>
      </c>
      <c r="J176" s="101"/>
      <c r="K176" s="90">
        <v>2.73</v>
      </c>
      <c r="L176" s="88" t="s">
        <v>121</v>
      </c>
      <c r="M176" s="89">
        <v>2.6099999999999998E-2</v>
      </c>
      <c r="N176" s="89">
        <v>4.0210526315789481E-2</v>
      </c>
      <c r="O176" s="90">
        <v>9.8999999999999994E-5</v>
      </c>
      <c r="P176" s="102">
        <v>96.32</v>
      </c>
      <c r="Q176" s="90">
        <v>9.9999999999999986E-10</v>
      </c>
      <c r="R176" s="90">
        <v>9.499999999999999E-8</v>
      </c>
      <c r="S176" s="91">
        <v>1.9311601864213299E-13</v>
      </c>
      <c r="T176" s="91">
        <f t="shared" si="2"/>
        <v>5.4840473187167304E-11</v>
      </c>
      <c r="U176" s="91">
        <f>R176/'סכום נכסי הקרן'!$C$42</f>
        <v>2.0952116547632013E-11</v>
      </c>
    </row>
    <row r="177" spans="2:21">
      <c r="B177" s="86" t="s">
        <v>695</v>
      </c>
      <c r="C177" s="87" t="s">
        <v>696</v>
      </c>
      <c r="D177" s="88" t="s">
        <v>112</v>
      </c>
      <c r="E177" s="88" t="s">
        <v>287</v>
      </c>
      <c r="F177" s="87" t="s">
        <v>697</v>
      </c>
      <c r="G177" s="88" t="s">
        <v>698</v>
      </c>
      <c r="H177" s="87" t="s">
        <v>355</v>
      </c>
      <c r="I177" s="87" t="s">
        <v>291</v>
      </c>
      <c r="J177" s="101"/>
      <c r="K177" s="90">
        <v>0.91000022933233193</v>
      </c>
      <c r="L177" s="88" t="s">
        <v>121</v>
      </c>
      <c r="M177" s="89">
        <v>4.2000000000000003E-2</v>
      </c>
      <c r="N177" s="89">
        <v>3.7580872011251751E-2</v>
      </c>
      <c r="O177" s="90">
        <v>7.0400000000000009E-4</v>
      </c>
      <c r="P177" s="102">
        <v>100.76</v>
      </c>
      <c r="Q177" s="90"/>
      <c r="R177" s="90">
        <v>7.1100000000000016E-7</v>
      </c>
      <c r="S177" s="91">
        <v>4.5580969665463272E-12</v>
      </c>
      <c r="T177" s="91">
        <f t="shared" si="2"/>
        <v>4.1043764669553645E-10</v>
      </c>
      <c r="U177" s="91">
        <f>R177/'סכום נכסי הקרן'!$C$42</f>
        <v>1.5681005121438281E-10</v>
      </c>
    </row>
    <row r="178" spans="2:21">
      <c r="B178" s="86" t="s">
        <v>699</v>
      </c>
      <c r="C178" s="87" t="s">
        <v>700</v>
      </c>
      <c r="D178" s="88" t="s">
        <v>112</v>
      </c>
      <c r="E178" s="88" t="s">
        <v>287</v>
      </c>
      <c r="F178" s="87" t="s">
        <v>701</v>
      </c>
      <c r="G178" s="88" t="s">
        <v>483</v>
      </c>
      <c r="H178" s="87" t="s">
        <v>379</v>
      </c>
      <c r="I178" s="87" t="s">
        <v>291</v>
      </c>
      <c r="J178" s="101"/>
      <c r="K178" s="90">
        <v>8.8699999996841221</v>
      </c>
      <c r="L178" s="88" t="s">
        <v>121</v>
      </c>
      <c r="M178" s="89">
        <v>2.4E-2</v>
      </c>
      <c r="N178" s="89">
        <v>4.7999999997600941E-2</v>
      </c>
      <c r="O178" s="90">
        <v>3078.8867620000001</v>
      </c>
      <c r="P178" s="102">
        <v>81.23</v>
      </c>
      <c r="Q178" s="90"/>
      <c r="R178" s="90">
        <v>2.5009797170000003</v>
      </c>
      <c r="S178" s="91">
        <v>4.0994835206418382E-6</v>
      </c>
      <c r="T178" s="91">
        <f t="shared" si="2"/>
        <v>1.4437359064398715E-3</v>
      </c>
      <c r="U178" s="91">
        <f>R178/'סכום נכסי הקרן'!$C$42</f>
        <v>5.5158756330366042E-4</v>
      </c>
    </row>
    <row r="179" spans="2:21">
      <c r="B179" s="86" t="s">
        <v>702</v>
      </c>
      <c r="C179" s="87" t="s">
        <v>703</v>
      </c>
      <c r="D179" s="88" t="s">
        <v>112</v>
      </c>
      <c r="E179" s="88" t="s">
        <v>287</v>
      </c>
      <c r="F179" s="87" t="s">
        <v>370</v>
      </c>
      <c r="G179" s="88" t="s">
        <v>321</v>
      </c>
      <c r="H179" s="87" t="s">
        <v>371</v>
      </c>
      <c r="I179" s="87" t="s">
        <v>119</v>
      </c>
      <c r="J179" s="101"/>
      <c r="K179" s="90">
        <v>1.9699994596444461</v>
      </c>
      <c r="L179" s="88" t="s">
        <v>121</v>
      </c>
      <c r="M179" s="89">
        <v>3.39E-2</v>
      </c>
      <c r="N179" s="89">
        <v>4.3457249070631969E-2</v>
      </c>
      <c r="O179" s="90">
        <v>1.9800000000000002E-4</v>
      </c>
      <c r="P179" s="102">
        <v>98.15</v>
      </c>
      <c r="Q179" s="90">
        <v>7.500000000000001E-8</v>
      </c>
      <c r="R179" s="90">
        <v>2.6899999999999999E-7</v>
      </c>
      <c r="S179" s="91">
        <v>4.0545039595456344E-13</v>
      </c>
      <c r="T179" s="91">
        <f t="shared" si="2"/>
        <v>1.5528512934050532E-10</v>
      </c>
      <c r="U179" s="91">
        <f>R179/'סכום נכסי הקרן'!$C$42</f>
        <v>5.9327572119084344E-11</v>
      </c>
    </row>
    <row r="180" spans="2:21">
      <c r="B180" s="86" t="s">
        <v>704</v>
      </c>
      <c r="C180" s="87" t="s">
        <v>705</v>
      </c>
      <c r="D180" s="88" t="s">
        <v>112</v>
      </c>
      <c r="E180" s="88" t="s">
        <v>287</v>
      </c>
      <c r="F180" s="87" t="s">
        <v>370</v>
      </c>
      <c r="G180" s="88" t="s">
        <v>321</v>
      </c>
      <c r="H180" s="87" t="s">
        <v>371</v>
      </c>
      <c r="I180" s="87" t="s">
        <v>119</v>
      </c>
      <c r="J180" s="101"/>
      <c r="K180" s="90">
        <v>6.6699999986846947</v>
      </c>
      <c r="L180" s="88" t="s">
        <v>121</v>
      </c>
      <c r="M180" s="89">
        <v>2.4399999999999998E-2</v>
      </c>
      <c r="N180" s="89">
        <v>5.0199999991544474E-2</v>
      </c>
      <c r="O180" s="90">
        <v>1966.7705209999999</v>
      </c>
      <c r="P180" s="102">
        <v>86.59</v>
      </c>
      <c r="Q180" s="90"/>
      <c r="R180" s="90">
        <v>1.7030265719999997</v>
      </c>
      <c r="S180" s="91">
        <v>1.7903527424631645E-6</v>
      </c>
      <c r="T180" s="91">
        <f t="shared" si="2"/>
        <v>9.8310297956630982E-4</v>
      </c>
      <c r="U180" s="91">
        <f>R180/'סכום נכסי הקרן'!$C$42</f>
        <v>3.7560011810798126E-4</v>
      </c>
    </row>
    <row r="181" spans="2:21">
      <c r="B181" s="86" t="s">
        <v>706</v>
      </c>
      <c r="C181" s="87" t="s">
        <v>707</v>
      </c>
      <c r="D181" s="88" t="s">
        <v>112</v>
      </c>
      <c r="E181" s="88" t="s">
        <v>287</v>
      </c>
      <c r="F181" s="87" t="s">
        <v>384</v>
      </c>
      <c r="G181" s="88" t="s">
        <v>321</v>
      </c>
      <c r="H181" s="87" t="s">
        <v>371</v>
      </c>
      <c r="I181" s="87" t="s">
        <v>119</v>
      </c>
      <c r="J181" s="101"/>
      <c r="K181" s="90">
        <v>0.51000000026727321</v>
      </c>
      <c r="L181" s="88" t="s">
        <v>121</v>
      </c>
      <c r="M181" s="89">
        <v>3.5000000000000003E-2</v>
      </c>
      <c r="N181" s="89">
        <v>3.4200000004317485E-2</v>
      </c>
      <c r="O181" s="90">
        <v>1911.5491569999999</v>
      </c>
      <c r="P181" s="102">
        <v>100.03</v>
      </c>
      <c r="Q181" s="90">
        <v>3.3452111E-2</v>
      </c>
      <c r="R181" s="90">
        <v>1.9455746480000002</v>
      </c>
      <c r="S181" s="91">
        <v>1.6766945512117675E-5</v>
      </c>
      <c r="T181" s="91">
        <f t="shared" si="2"/>
        <v>1.1231182559713314E-3</v>
      </c>
      <c r="U181" s="91">
        <f>R181/'סכום נכסי הקרן'!$C$42</f>
        <v>4.2909375554751726E-4</v>
      </c>
    </row>
    <row r="182" spans="2:21">
      <c r="B182" s="86" t="s">
        <v>708</v>
      </c>
      <c r="C182" s="87" t="s">
        <v>709</v>
      </c>
      <c r="D182" s="88" t="s">
        <v>112</v>
      </c>
      <c r="E182" s="88" t="s">
        <v>287</v>
      </c>
      <c r="F182" s="87" t="s">
        <v>393</v>
      </c>
      <c r="G182" s="88" t="s">
        <v>321</v>
      </c>
      <c r="H182" s="87" t="s">
        <v>379</v>
      </c>
      <c r="I182" s="87" t="s">
        <v>291</v>
      </c>
      <c r="J182" s="101"/>
      <c r="K182" s="90">
        <v>6.2400000001463187</v>
      </c>
      <c r="L182" s="88" t="s">
        <v>121</v>
      </c>
      <c r="M182" s="89">
        <v>2.5499999999999998E-2</v>
      </c>
      <c r="N182" s="89">
        <v>5.0200000001319481E-2</v>
      </c>
      <c r="O182" s="90">
        <v>17790.959449999998</v>
      </c>
      <c r="P182" s="102">
        <v>86.05</v>
      </c>
      <c r="Q182" s="90">
        <v>0.22683473200000001</v>
      </c>
      <c r="R182" s="90">
        <v>15.309121198999998</v>
      </c>
      <c r="S182" s="91">
        <v>1.2587785178812339E-5</v>
      </c>
      <c r="T182" s="91">
        <f t="shared" si="2"/>
        <v>8.8374679013984627E-3</v>
      </c>
      <c r="U182" s="91">
        <f>R182/'סכום נכסי הקרן'!$C$42</f>
        <v>3.3764051747712837E-3</v>
      </c>
    </row>
    <row r="183" spans="2:21">
      <c r="B183" s="86" t="s">
        <v>710</v>
      </c>
      <c r="C183" s="87" t="s">
        <v>711</v>
      </c>
      <c r="D183" s="88" t="s">
        <v>112</v>
      </c>
      <c r="E183" s="88" t="s">
        <v>287</v>
      </c>
      <c r="F183" s="87" t="s">
        <v>712</v>
      </c>
      <c r="G183" s="88" t="s">
        <v>321</v>
      </c>
      <c r="H183" s="87" t="s">
        <v>379</v>
      </c>
      <c r="I183" s="87" t="s">
        <v>291</v>
      </c>
      <c r="J183" s="101"/>
      <c r="K183" s="90">
        <v>1.3499999999324206</v>
      </c>
      <c r="L183" s="88" t="s">
        <v>121</v>
      </c>
      <c r="M183" s="89">
        <v>2.5499999999999998E-2</v>
      </c>
      <c r="N183" s="89">
        <v>4.1100000000946116E-2</v>
      </c>
      <c r="O183" s="90">
        <v>4528.8900000000003</v>
      </c>
      <c r="P183" s="102">
        <v>98.02</v>
      </c>
      <c r="Q183" s="90"/>
      <c r="R183" s="90">
        <v>4.4392179779999994</v>
      </c>
      <c r="S183" s="91">
        <v>1.499701972939143E-5</v>
      </c>
      <c r="T183" s="91">
        <f t="shared" si="2"/>
        <v>2.5626190999421057E-3</v>
      </c>
      <c r="U183" s="91">
        <f>R183/'סכום נכסי הקרן'!$C$42</f>
        <v>9.7906328900420345E-4</v>
      </c>
    </row>
    <row r="184" spans="2:21">
      <c r="B184" s="86" t="s">
        <v>713</v>
      </c>
      <c r="C184" s="87" t="s">
        <v>714</v>
      </c>
      <c r="D184" s="88" t="s">
        <v>112</v>
      </c>
      <c r="E184" s="88" t="s">
        <v>287</v>
      </c>
      <c r="F184" s="87" t="s">
        <v>715</v>
      </c>
      <c r="G184" s="88" t="s">
        <v>115</v>
      </c>
      <c r="H184" s="87" t="s">
        <v>379</v>
      </c>
      <c r="I184" s="87" t="s">
        <v>291</v>
      </c>
      <c r="J184" s="101"/>
      <c r="K184" s="90">
        <v>4.3299999999443992</v>
      </c>
      <c r="L184" s="88" t="s">
        <v>121</v>
      </c>
      <c r="M184" s="89">
        <v>2.2400000000000003E-2</v>
      </c>
      <c r="N184" s="89">
        <v>4.6000000000000006E-2</v>
      </c>
      <c r="O184" s="90">
        <v>2965.940169</v>
      </c>
      <c r="P184" s="102">
        <v>90.96</v>
      </c>
      <c r="Q184" s="90"/>
      <c r="R184" s="90">
        <v>2.6978191550000004</v>
      </c>
      <c r="S184" s="91">
        <v>8.9846285505145021E-6</v>
      </c>
      <c r="T184" s="91">
        <f t="shared" si="2"/>
        <v>1.5573650424589882E-3</v>
      </c>
      <c r="U184" s="91">
        <f>R184/'סכום נכסי הקרן'!$C$42</f>
        <v>5.9500022484204346E-4</v>
      </c>
    </row>
    <row r="185" spans="2:21">
      <c r="B185" s="86" t="s">
        <v>716</v>
      </c>
      <c r="C185" s="87" t="s">
        <v>717</v>
      </c>
      <c r="D185" s="88" t="s">
        <v>112</v>
      </c>
      <c r="E185" s="88" t="s">
        <v>287</v>
      </c>
      <c r="F185" s="87" t="s">
        <v>415</v>
      </c>
      <c r="G185" s="88" t="s">
        <v>321</v>
      </c>
      <c r="H185" s="87" t="s">
        <v>371</v>
      </c>
      <c r="I185" s="87" t="s">
        <v>119</v>
      </c>
      <c r="J185" s="101"/>
      <c r="K185" s="90">
        <v>0.7399999987942989</v>
      </c>
      <c r="L185" s="88" t="s">
        <v>121</v>
      </c>
      <c r="M185" s="89">
        <v>5.74E-2</v>
      </c>
      <c r="N185" s="89">
        <v>4.6200168149653179E-2</v>
      </c>
      <c r="O185" s="90">
        <v>8.3753999999999995E-2</v>
      </c>
      <c r="P185" s="102">
        <v>102.25</v>
      </c>
      <c r="Q185" s="90"/>
      <c r="R185" s="90">
        <v>8.5638000000000009E-5</v>
      </c>
      <c r="S185" s="91">
        <v>1.1167226801344322E-8</v>
      </c>
      <c r="T185" s="91">
        <f t="shared" si="2"/>
        <v>4.9436088871606678E-8</v>
      </c>
      <c r="U185" s="91">
        <f>R185/'סכום נכסי הקרן'!$C$42</f>
        <v>1.8887340599011693E-8</v>
      </c>
    </row>
    <row r="186" spans="2:21">
      <c r="B186" s="86" t="s">
        <v>718</v>
      </c>
      <c r="C186" s="87" t="s">
        <v>719</v>
      </c>
      <c r="D186" s="88" t="s">
        <v>112</v>
      </c>
      <c r="E186" s="88" t="s">
        <v>287</v>
      </c>
      <c r="F186" s="87" t="s">
        <v>720</v>
      </c>
      <c r="G186" s="88" t="s">
        <v>522</v>
      </c>
      <c r="H186" s="87" t="s">
        <v>371</v>
      </c>
      <c r="I186" s="87" t="s">
        <v>119</v>
      </c>
      <c r="J186" s="101"/>
      <c r="K186" s="90">
        <v>1.4700000000813775</v>
      </c>
      <c r="L186" s="88" t="s">
        <v>121</v>
      </c>
      <c r="M186" s="89">
        <v>4.0999999999999995E-2</v>
      </c>
      <c r="N186" s="89">
        <v>4.340000000162756E-2</v>
      </c>
      <c r="O186" s="90">
        <v>2415.4079999999999</v>
      </c>
      <c r="P186" s="102">
        <v>99.7</v>
      </c>
      <c r="Q186" s="90">
        <v>4.9515864E-2</v>
      </c>
      <c r="R186" s="90">
        <v>2.45767764</v>
      </c>
      <c r="S186" s="91">
        <v>8.0513599999999994E-6</v>
      </c>
      <c r="T186" s="91">
        <f t="shared" si="2"/>
        <v>1.4187389970433751E-3</v>
      </c>
      <c r="U186" s="91">
        <f>R186/'סכום נכסי הקרן'!$C$42</f>
        <v>5.4203735105041269E-4</v>
      </c>
    </row>
    <row r="187" spans="2:21">
      <c r="B187" s="86" t="s">
        <v>721</v>
      </c>
      <c r="C187" s="87" t="s">
        <v>722</v>
      </c>
      <c r="D187" s="88" t="s">
        <v>112</v>
      </c>
      <c r="E187" s="88" t="s">
        <v>287</v>
      </c>
      <c r="F187" s="87" t="s">
        <v>473</v>
      </c>
      <c r="G187" s="88" t="s">
        <v>474</v>
      </c>
      <c r="H187" s="87" t="s">
        <v>379</v>
      </c>
      <c r="I187" s="87" t="s">
        <v>291</v>
      </c>
      <c r="J187" s="101"/>
      <c r="K187" s="90">
        <v>3.44</v>
      </c>
      <c r="L187" s="88" t="s">
        <v>121</v>
      </c>
      <c r="M187" s="89">
        <v>5.0900000000000001E-2</v>
      </c>
      <c r="N187" s="89">
        <v>4.2542372881355928E-2</v>
      </c>
      <c r="O187" s="90">
        <v>5.7000000000000003E-5</v>
      </c>
      <c r="P187" s="102">
        <v>104</v>
      </c>
      <c r="Q187" s="90"/>
      <c r="R187" s="90">
        <v>5.8999999999999999E-8</v>
      </c>
      <c r="S187" s="91">
        <v>7.8870700201540099E-14</v>
      </c>
      <c r="T187" s="91">
        <f t="shared" si="2"/>
        <v>3.405882018992496E-11</v>
      </c>
      <c r="U187" s="91">
        <f>R187/'סכום נכסי הקרן'!$C$42</f>
        <v>1.3012367119055673E-11</v>
      </c>
    </row>
    <row r="188" spans="2:21">
      <c r="B188" s="86" t="s">
        <v>723</v>
      </c>
      <c r="C188" s="87" t="s">
        <v>724</v>
      </c>
      <c r="D188" s="88" t="s">
        <v>112</v>
      </c>
      <c r="E188" s="88" t="s">
        <v>287</v>
      </c>
      <c r="F188" s="87" t="s">
        <v>473</v>
      </c>
      <c r="G188" s="88" t="s">
        <v>474</v>
      </c>
      <c r="H188" s="87" t="s">
        <v>379</v>
      </c>
      <c r="I188" s="87" t="s">
        <v>291</v>
      </c>
      <c r="J188" s="101"/>
      <c r="K188" s="90">
        <v>4.5099992659695909</v>
      </c>
      <c r="L188" s="88" t="s">
        <v>121</v>
      </c>
      <c r="M188" s="89">
        <v>3.5200000000000002E-2</v>
      </c>
      <c r="N188" s="89">
        <v>4.517421602787456E-2</v>
      </c>
      <c r="O188" s="90">
        <v>5.9199999999999997E-4</v>
      </c>
      <c r="P188" s="102">
        <v>97.08</v>
      </c>
      <c r="Q188" s="90"/>
      <c r="R188" s="90">
        <v>5.7399999999999993E-7</v>
      </c>
      <c r="S188" s="91">
        <v>7.2129818076902075E-13</v>
      </c>
      <c r="T188" s="91">
        <f t="shared" si="2"/>
        <v>3.3135191167825297E-10</v>
      </c>
      <c r="U188" s="91">
        <f>R188/'סכום נכסי הקרן'!$C$42</f>
        <v>1.26594893666745E-10</v>
      </c>
    </row>
    <row r="189" spans="2:21">
      <c r="B189" s="86" t="s">
        <v>725</v>
      </c>
      <c r="C189" s="87" t="s">
        <v>726</v>
      </c>
      <c r="D189" s="88" t="s">
        <v>112</v>
      </c>
      <c r="E189" s="88" t="s">
        <v>287</v>
      </c>
      <c r="F189" s="87" t="s">
        <v>477</v>
      </c>
      <c r="G189" s="88" t="s">
        <v>117</v>
      </c>
      <c r="H189" s="87" t="s">
        <v>379</v>
      </c>
      <c r="I189" s="87" t="s">
        <v>291</v>
      </c>
      <c r="J189" s="101"/>
      <c r="K189" s="90">
        <v>1.7800000030724616</v>
      </c>
      <c r="L189" s="88" t="s">
        <v>121</v>
      </c>
      <c r="M189" s="89">
        <v>2.7000000000000003E-2</v>
      </c>
      <c r="N189" s="89">
        <v>4.5600000061449243E-2</v>
      </c>
      <c r="O189" s="90">
        <v>107.416467</v>
      </c>
      <c r="P189" s="102">
        <v>96.96</v>
      </c>
      <c r="Q189" s="90"/>
      <c r="R189" s="90">
        <v>0.10415100599999999</v>
      </c>
      <c r="S189" s="91">
        <v>4.905881034053068E-7</v>
      </c>
      <c r="T189" s="91">
        <f t="shared" si="2"/>
        <v>6.0123057389047379E-5</v>
      </c>
      <c r="U189" s="91">
        <f>R189/'סכום נכסי הקרן'!$C$42</f>
        <v>2.2970358065948645E-5</v>
      </c>
    </row>
    <row r="190" spans="2:21">
      <c r="B190" s="86" t="s">
        <v>727</v>
      </c>
      <c r="C190" s="87" t="s">
        <v>728</v>
      </c>
      <c r="D190" s="88" t="s">
        <v>112</v>
      </c>
      <c r="E190" s="88" t="s">
        <v>287</v>
      </c>
      <c r="F190" s="87" t="s">
        <v>487</v>
      </c>
      <c r="G190" s="88" t="s">
        <v>142</v>
      </c>
      <c r="H190" s="87" t="s">
        <v>488</v>
      </c>
      <c r="I190" s="87" t="s">
        <v>119</v>
      </c>
      <c r="J190" s="101"/>
      <c r="K190" s="90">
        <v>1.8500000002912</v>
      </c>
      <c r="L190" s="88" t="s">
        <v>121</v>
      </c>
      <c r="M190" s="89">
        <v>3.6499999999999998E-2</v>
      </c>
      <c r="N190" s="89">
        <v>4.2200000006600534E-2</v>
      </c>
      <c r="O190" s="90">
        <v>2593.1827950000002</v>
      </c>
      <c r="P190" s="102">
        <v>99.32</v>
      </c>
      <c r="Q190" s="90"/>
      <c r="R190" s="90">
        <v>2.5755490650000001</v>
      </c>
      <c r="S190" s="91">
        <v>1.6233047247639752E-6</v>
      </c>
      <c r="T190" s="91">
        <f t="shared" si="2"/>
        <v>1.4867824151722773E-3</v>
      </c>
      <c r="U190" s="91">
        <f>R190/'סכום נכסי הקרן'!$C$42</f>
        <v>5.6803372825289127E-4</v>
      </c>
    </row>
    <row r="191" spans="2:21">
      <c r="B191" s="86" t="s">
        <v>729</v>
      </c>
      <c r="C191" s="87" t="s">
        <v>730</v>
      </c>
      <c r="D191" s="88" t="s">
        <v>112</v>
      </c>
      <c r="E191" s="88" t="s">
        <v>287</v>
      </c>
      <c r="F191" s="87" t="s">
        <v>731</v>
      </c>
      <c r="G191" s="88" t="s">
        <v>118</v>
      </c>
      <c r="H191" s="87" t="s">
        <v>488</v>
      </c>
      <c r="I191" s="87" t="s">
        <v>119</v>
      </c>
      <c r="J191" s="101"/>
      <c r="K191" s="90">
        <v>2.2299999999656985</v>
      </c>
      <c r="L191" s="88" t="s">
        <v>121</v>
      </c>
      <c r="M191" s="89">
        <v>4.5999999999999999E-2</v>
      </c>
      <c r="N191" s="89">
        <v>4.8799999999261191E-2</v>
      </c>
      <c r="O191" s="90">
        <v>7548.15</v>
      </c>
      <c r="P191" s="102">
        <v>100.42</v>
      </c>
      <c r="Q191" s="90"/>
      <c r="R191" s="90">
        <v>7.5798520619999996</v>
      </c>
      <c r="S191" s="91">
        <v>1.9594896290335142E-5</v>
      </c>
      <c r="T191" s="91">
        <f t="shared" si="2"/>
        <v>4.375607092303219E-3</v>
      </c>
      <c r="U191" s="91">
        <f>R191/'סכום נכסי הקרן'!$C$42</f>
        <v>1.6717257243877143E-3</v>
      </c>
    </row>
    <row r="192" spans="2:21">
      <c r="B192" s="86" t="s">
        <v>732</v>
      </c>
      <c r="C192" s="87" t="s">
        <v>733</v>
      </c>
      <c r="D192" s="88" t="s">
        <v>112</v>
      </c>
      <c r="E192" s="88" t="s">
        <v>287</v>
      </c>
      <c r="F192" s="87" t="s">
        <v>734</v>
      </c>
      <c r="G192" s="88" t="s">
        <v>608</v>
      </c>
      <c r="H192" s="87" t="s">
        <v>484</v>
      </c>
      <c r="I192" s="87" t="s">
        <v>291</v>
      </c>
      <c r="J192" s="101"/>
      <c r="K192" s="90">
        <v>2.19</v>
      </c>
      <c r="L192" s="88" t="s">
        <v>121</v>
      </c>
      <c r="M192" s="89">
        <v>4.3499999999999997E-2</v>
      </c>
      <c r="N192" s="89">
        <v>0.19277777777777783</v>
      </c>
      <c r="O192" s="90">
        <v>7.3999999999999996E-5</v>
      </c>
      <c r="P192" s="102">
        <v>73.94</v>
      </c>
      <c r="Q192" s="90"/>
      <c r="R192" s="90">
        <v>5.3999999999999994E-8</v>
      </c>
      <c r="S192" s="91">
        <v>7.1041089190612895E-14</v>
      </c>
      <c r="T192" s="91">
        <f t="shared" si="2"/>
        <v>3.1172479495863516E-11</v>
      </c>
      <c r="U192" s="91">
        <f>R192/'סכום נכסי הקרן'!$C$42</f>
        <v>1.1909624142864513E-11</v>
      </c>
    </row>
    <row r="193" spans="2:21">
      <c r="B193" s="86" t="s">
        <v>735</v>
      </c>
      <c r="C193" s="87" t="s">
        <v>736</v>
      </c>
      <c r="D193" s="88" t="s">
        <v>112</v>
      </c>
      <c r="E193" s="88" t="s">
        <v>287</v>
      </c>
      <c r="F193" s="87" t="s">
        <v>525</v>
      </c>
      <c r="G193" s="88" t="s">
        <v>522</v>
      </c>
      <c r="H193" s="87" t="s">
        <v>488</v>
      </c>
      <c r="I193" s="87" t="s">
        <v>119</v>
      </c>
      <c r="J193" s="101"/>
      <c r="K193" s="90">
        <v>7.8499999997610059</v>
      </c>
      <c r="L193" s="88" t="s">
        <v>121</v>
      </c>
      <c r="M193" s="89">
        <v>3.0499999999999999E-2</v>
      </c>
      <c r="N193" s="89">
        <v>4.9399999997940966E-2</v>
      </c>
      <c r="O193" s="90">
        <v>6270.2650119999998</v>
      </c>
      <c r="P193" s="102">
        <v>86.75</v>
      </c>
      <c r="Q193" s="90">
        <v>9.562154099999999E-2</v>
      </c>
      <c r="R193" s="90">
        <v>5.4394548980000001</v>
      </c>
      <c r="S193" s="91">
        <v>9.1850011198782407E-6</v>
      </c>
      <c r="T193" s="91">
        <f t="shared" si="2"/>
        <v>3.1400240051218408E-3</v>
      </c>
      <c r="U193" s="91">
        <f>R193/'סכום נכסי הקרן'!$C$42</f>
        <v>1.1996641366156192E-3</v>
      </c>
    </row>
    <row r="194" spans="2:21">
      <c r="B194" s="86" t="s">
        <v>737</v>
      </c>
      <c r="C194" s="87" t="s">
        <v>738</v>
      </c>
      <c r="D194" s="88" t="s">
        <v>112</v>
      </c>
      <c r="E194" s="88" t="s">
        <v>287</v>
      </c>
      <c r="F194" s="87" t="s">
        <v>525</v>
      </c>
      <c r="G194" s="88" t="s">
        <v>522</v>
      </c>
      <c r="H194" s="87" t="s">
        <v>488</v>
      </c>
      <c r="I194" s="87" t="s">
        <v>119</v>
      </c>
      <c r="J194" s="101"/>
      <c r="K194" s="90">
        <v>3.3499999999999996</v>
      </c>
      <c r="L194" s="88" t="s">
        <v>121</v>
      </c>
      <c r="M194" s="89">
        <v>2.9100000000000001E-2</v>
      </c>
      <c r="N194" s="89">
        <v>4.3699999998856903E-2</v>
      </c>
      <c r="O194" s="90">
        <v>3666.0936820000002</v>
      </c>
      <c r="P194" s="102">
        <v>95.45</v>
      </c>
      <c r="Q194" s="90"/>
      <c r="R194" s="90">
        <v>3.4992864199999998</v>
      </c>
      <c r="S194" s="91">
        <v>6.1101561366666671E-6</v>
      </c>
      <c r="T194" s="91">
        <f t="shared" si="2"/>
        <v>2.0200265588445122E-3</v>
      </c>
      <c r="U194" s="91">
        <f>R194/'סכום נכסי הקרן'!$C$42</f>
        <v>7.7176270426722099E-4</v>
      </c>
    </row>
    <row r="195" spans="2:21">
      <c r="B195" s="86" t="s">
        <v>739</v>
      </c>
      <c r="C195" s="87" t="s">
        <v>740</v>
      </c>
      <c r="D195" s="88" t="s">
        <v>112</v>
      </c>
      <c r="E195" s="88" t="s">
        <v>287</v>
      </c>
      <c r="F195" s="87" t="s">
        <v>525</v>
      </c>
      <c r="G195" s="88" t="s">
        <v>522</v>
      </c>
      <c r="H195" s="87" t="s">
        <v>488</v>
      </c>
      <c r="I195" s="87" t="s">
        <v>119</v>
      </c>
      <c r="J195" s="101"/>
      <c r="K195" s="90">
        <v>5.3900009219644307</v>
      </c>
      <c r="L195" s="88" t="s">
        <v>121</v>
      </c>
      <c r="M195" s="89">
        <v>3.95E-2</v>
      </c>
      <c r="N195" s="89">
        <v>4.6649484536082475E-2</v>
      </c>
      <c r="O195" s="90">
        <v>2.0100000000000001E-4</v>
      </c>
      <c r="P195" s="102">
        <v>96.57</v>
      </c>
      <c r="Q195" s="90">
        <v>3.9999999999999994E-9</v>
      </c>
      <c r="R195" s="90">
        <v>1.9399999999999999E-7</v>
      </c>
      <c r="S195" s="91">
        <v>8.3746519983150872E-13</v>
      </c>
      <c r="T195" s="91">
        <f t="shared" si="2"/>
        <v>1.1199001892958375E-10</v>
      </c>
      <c r="U195" s="91">
        <f>R195/'סכום נכסי הקרן'!$C$42</f>
        <v>4.2786427476216959E-11</v>
      </c>
    </row>
    <row r="196" spans="2:21">
      <c r="B196" s="86" t="s">
        <v>741</v>
      </c>
      <c r="C196" s="87" t="s">
        <v>742</v>
      </c>
      <c r="D196" s="88" t="s">
        <v>112</v>
      </c>
      <c r="E196" s="88" t="s">
        <v>287</v>
      </c>
      <c r="F196" s="87" t="s">
        <v>525</v>
      </c>
      <c r="G196" s="88" t="s">
        <v>522</v>
      </c>
      <c r="H196" s="87" t="s">
        <v>488</v>
      </c>
      <c r="I196" s="87" t="s">
        <v>119</v>
      </c>
      <c r="J196" s="101"/>
      <c r="K196" s="90">
        <v>7.0900000002830161</v>
      </c>
      <c r="L196" s="88" t="s">
        <v>121</v>
      </c>
      <c r="M196" s="89">
        <v>3.0499999999999999E-2</v>
      </c>
      <c r="N196" s="89">
        <v>5.0000000002708288E-2</v>
      </c>
      <c r="O196" s="90">
        <v>8430.0447480000003</v>
      </c>
      <c r="P196" s="102">
        <v>87.6</v>
      </c>
      <c r="Q196" s="90">
        <v>0.12855818300000002</v>
      </c>
      <c r="R196" s="90">
        <v>7.3847191990000001</v>
      </c>
      <c r="S196" s="91">
        <v>1.1565886096520443E-5</v>
      </c>
      <c r="T196" s="91">
        <f t="shared" si="2"/>
        <v>4.2629631076580958E-3</v>
      </c>
      <c r="U196" s="91">
        <f>R196/'סכום נכסי הקרן'!$C$42</f>
        <v>1.6286894455682501E-3</v>
      </c>
    </row>
    <row r="197" spans="2:21">
      <c r="B197" s="86" t="s">
        <v>743</v>
      </c>
      <c r="C197" s="87" t="s">
        <v>744</v>
      </c>
      <c r="D197" s="88" t="s">
        <v>112</v>
      </c>
      <c r="E197" s="88" t="s">
        <v>287</v>
      </c>
      <c r="F197" s="87" t="s">
        <v>525</v>
      </c>
      <c r="G197" s="88" t="s">
        <v>522</v>
      </c>
      <c r="H197" s="87" t="s">
        <v>488</v>
      </c>
      <c r="I197" s="87" t="s">
        <v>119</v>
      </c>
      <c r="J197" s="101"/>
      <c r="K197" s="90">
        <v>8.7200000000646494</v>
      </c>
      <c r="L197" s="88" t="s">
        <v>121</v>
      </c>
      <c r="M197" s="89">
        <v>2.63E-2</v>
      </c>
      <c r="N197" s="89">
        <v>4.9899999999542068E-2</v>
      </c>
      <c r="O197" s="90">
        <v>9057.7800000000007</v>
      </c>
      <c r="P197" s="102">
        <v>81.97</v>
      </c>
      <c r="Q197" s="90"/>
      <c r="R197" s="90">
        <v>7.4246622660000003</v>
      </c>
      <c r="S197" s="91">
        <v>1.3057351101065028E-5</v>
      </c>
      <c r="T197" s="91">
        <f t="shared" si="2"/>
        <v>4.2860209676036411E-3</v>
      </c>
      <c r="U197" s="91">
        <f>R197/'סכום נכסי הקרן'!$C$42</f>
        <v>1.6374988328846066E-3</v>
      </c>
    </row>
    <row r="198" spans="2:21">
      <c r="B198" s="86" t="s">
        <v>745</v>
      </c>
      <c r="C198" s="87" t="s">
        <v>746</v>
      </c>
      <c r="D198" s="88" t="s">
        <v>112</v>
      </c>
      <c r="E198" s="88" t="s">
        <v>287</v>
      </c>
      <c r="F198" s="87" t="s">
        <v>747</v>
      </c>
      <c r="G198" s="88" t="s">
        <v>116</v>
      </c>
      <c r="H198" s="87" t="s">
        <v>484</v>
      </c>
      <c r="I198" s="87" t="s">
        <v>291</v>
      </c>
      <c r="J198" s="101"/>
      <c r="K198" s="90">
        <v>0.36</v>
      </c>
      <c r="L198" s="88" t="s">
        <v>121</v>
      </c>
      <c r="M198" s="89">
        <v>3.4000000000000002E-2</v>
      </c>
      <c r="N198" s="89">
        <v>3.9599999856320289E-2</v>
      </c>
      <c r="O198" s="90">
        <v>69.397998000000001</v>
      </c>
      <c r="P198" s="102">
        <v>100.29</v>
      </c>
      <c r="Q198" s="90"/>
      <c r="R198" s="90">
        <v>6.9599250000000001E-2</v>
      </c>
      <c r="S198" s="91">
        <v>6.6079226345713466E-7</v>
      </c>
      <c r="T198" s="91">
        <f t="shared" si="2"/>
        <v>4.0177429510231097E-5</v>
      </c>
      <c r="U198" s="91">
        <f>R198/'סכום נכסי הקרן'!$C$42</f>
        <v>1.5350016817134501E-5</v>
      </c>
    </row>
    <row r="199" spans="2:21">
      <c r="B199" s="86" t="s">
        <v>748</v>
      </c>
      <c r="C199" s="87" t="s">
        <v>749</v>
      </c>
      <c r="D199" s="88" t="s">
        <v>112</v>
      </c>
      <c r="E199" s="88" t="s">
        <v>287</v>
      </c>
      <c r="F199" s="87" t="s">
        <v>536</v>
      </c>
      <c r="G199" s="88" t="s">
        <v>522</v>
      </c>
      <c r="H199" s="87" t="s">
        <v>488</v>
      </c>
      <c r="I199" s="87" t="s">
        <v>119</v>
      </c>
      <c r="J199" s="101"/>
      <c r="K199" s="90">
        <v>1.5299999985805559</v>
      </c>
      <c r="L199" s="88" t="s">
        <v>121</v>
      </c>
      <c r="M199" s="89">
        <v>3.9199999999999999E-2</v>
      </c>
      <c r="N199" s="89">
        <v>4.2699999966309576E-2</v>
      </c>
      <c r="O199" s="90">
        <v>578.03073400000005</v>
      </c>
      <c r="P199" s="102">
        <v>101.16</v>
      </c>
      <c r="Q199" s="90"/>
      <c r="R199" s="90">
        <v>0.584735911</v>
      </c>
      <c r="S199" s="91">
        <v>6.0220693355447813E-7</v>
      </c>
      <c r="T199" s="91">
        <f t="shared" si="2"/>
        <v>3.3754941103967737E-4</v>
      </c>
      <c r="U199" s="91">
        <f>R199/'סכום נכסי הקרן'!$C$42</f>
        <v>1.2896268375639771E-4</v>
      </c>
    </row>
    <row r="200" spans="2:21">
      <c r="B200" s="86" t="s">
        <v>750</v>
      </c>
      <c r="C200" s="87" t="s">
        <v>751</v>
      </c>
      <c r="D200" s="88" t="s">
        <v>112</v>
      </c>
      <c r="E200" s="88" t="s">
        <v>287</v>
      </c>
      <c r="F200" s="87" t="s">
        <v>536</v>
      </c>
      <c r="G200" s="88" t="s">
        <v>522</v>
      </c>
      <c r="H200" s="87" t="s">
        <v>488</v>
      </c>
      <c r="I200" s="87" t="s">
        <v>119</v>
      </c>
      <c r="J200" s="101"/>
      <c r="K200" s="90">
        <v>6.5500000001641006</v>
      </c>
      <c r="L200" s="88" t="s">
        <v>121</v>
      </c>
      <c r="M200" s="89">
        <v>2.64E-2</v>
      </c>
      <c r="N200" s="89">
        <v>4.9100000001163623E-2</v>
      </c>
      <c r="O200" s="90">
        <v>19200.299901999999</v>
      </c>
      <c r="P200" s="102">
        <v>87.28</v>
      </c>
      <c r="Q200" s="90"/>
      <c r="R200" s="90">
        <v>16.758021755000001</v>
      </c>
      <c r="S200" s="91">
        <v>1.1734889056815787E-5</v>
      </c>
      <c r="T200" s="91">
        <f t="shared" si="2"/>
        <v>9.6738720286846745E-3</v>
      </c>
      <c r="U200" s="91">
        <f>R200/'סכום נכסי הקרן'!$C$42</f>
        <v>3.6959581570369772E-3</v>
      </c>
    </row>
    <row r="201" spans="2:21">
      <c r="B201" s="86" t="s">
        <v>752</v>
      </c>
      <c r="C201" s="87" t="s">
        <v>753</v>
      </c>
      <c r="D201" s="88" t="s">
        <v>112</v>
      </c>
      <c r="E201" s="88" t="s">
        <v>287</v>
      </c>
      <c r="F201" s="87" t="s">
        <v>536</v>
      </c>
      <c r="G201" s="88" t="s">
        <v>522</v>
      </c>
      <c r="H201" s="87" t="s">
        <v>488</v>
      </c>
      <c r="I201" s="87" t="s">
        <v>119</v>
      </c>
      <c r="J201" s="101"/>
      <c r="K201" s="90">
        <v>8.1300000004350128</v>
      </c>
      <c r="L201" s="88" t="s">
        <v>121</v>
      </c>
      <c r="M201" s="89">
        <v>2.5000000000000001E-2</v>
      </c>
      <c r="N201" s="89">
        <v>5.0900000003258568E-2</v>
      </c>
      <c r="O201" s="90">
        <v>7590.7519599999996</v>
      </c>
      <c r="P201" s="102">
        <v>82.07</v>
      </c>
      <c r="Q201" s="90"/>
      <c r="R201" s="90">
        <v>6.2297301330000003</v>
      </c>
      <c r="S201" s="91">
        <v>5.6917237625725219E-6</v>
      </c>
      <c r="T201" s="91">
        <f t="shared" si="2"/>
        <v>3.5962247191797343E-3</v>
      </c>
      <c r="U201" s="91">
        <f>R201/'סכום נכסי הקרן'!$C$42</f>
        <v>1.3739582295464326E-3</v>
      </c>
    </row>
    <row r="202" spans="2:21">
      <c r="B202" s="86" t="s">
        <v>754</v>
      </c>
      <c r="C202" s="87" t="s">
        <v>755</v>
      </c>
      <c r="D202" s="88" t="s">
        <v>112</v>
      </c>
      <c r="E202" s="88" t="s">
        <v>287</v>
      </c>
      <c r="F202" s="87" t="s">
        <v>720</v>
      </c>
      <c r="G202" s="88" t="s">
        <v>522</v>
      </c>
      <c r="H202" s="87" t="s">
        <v>488</v>
      </c>
      <c r="I202" s="87" t="s">
        <v>119</v>
      </c>
      <c r="J202" s="101"/>
      <c r="K202" s="90">
        <v>5.8600000001224579</v>
      </c>
      <c r="L202" s="88" t="s">
        <v>121</v>
      </c>
      <c r="M202" s="89">
        <v>3.4300000000000004E-2</v>
      </c>
      <c r="N202" s="89">
        <v>4.8900000000962181E-2</v>
      </c>
      <c r="O202" s="90">
        <v>6197.1129719999999</v>
      </c>
      <c r="P202" s="102">
        <v>92.24</v>
      </c>
      <c r="Q202" s="90">
        <v>0.10628048699999999</v>
      </c>
      <c r="R202" s="90">
        <v>5.7162170050000007</v>
      </c>
      <c r="S202" s="91">
        <v>2.0393290022377255E-5</v>
      </c>
      <c r="T202" s="91">
        <f t="shared" si="2"/>
        <v>3.2997899515234985E-3</v>
      </c>
      <c r="U202" s="91">
        <f>R202/'סכום נכסי הקרן'!$C$42</f>
        <v>1.2607036305296426E-3</v>
      </c>
    </row>
    <row r="203" spans="2:21">
      <c r="B203" s="86" t="s">
        <v>756</v>
      </c>
      <c r="C203" s="87" t="s">
        <v>757</v>
      </c>
      <c r="D203" s="88" t="s">
        <v>112</v>
      </c>
      <c r="E203" s="88" t="s">
        <v>287</v>
      </c>
      <c r="F203" s="87" t="s">
        <v>720</v>
      </c>
      <c r="G203" s="88" t="s">
        <v>522</v>
      </c>
      <c r="H203" s="87" t="s">
        <v>488</v>
      </c>
      <c r="I203" s="87" t="s">
        <v>119</v>
      </c>
      <c r="J203" s="101"/>
      <c r="K203" s="90">
        <v>7.1100000001678305</v>
      </c>
      <c r="L203" s="88" t="s">
        <v>121</v>
      </c>
      <c r="M203" s="89">
        <v>2.98E-2</v>
      </c>
      <c r="N203" s="89">
        <v>4.9799999999906766E-2</v>
      </c>
      <c r="O203" s="90">
        <v>4915.2546380000003</v>
      </c>
      <c r="P203" s="102">
        <v>87.28</v>
      </c>
      <c r="Q203" s="90"/>
      <c r="R203" s="90">
        <v>4.2900342479999996</v>
      </c>
      <c r="S203" s="91">
        <v>1.2521596375127817E-5</v>
      </c>
      <c r="T203" s="91">
        <f t="shared" ref="T203:T266" si="3">IFERROR(R203/$R$11,0)</f>
        <v>2.4765000857839307E-3</v>
      </c>
      <c r="U203" s="91">
        <f>R203/'סכום נכסי הקרן'!$C$42</f>
        <v>9.4616102692030382E-4</v>
      </c>
    </row>
    <row r="204" spans="2:21">
      <c r="B204" s="86" t="s">
        <v>758</v>
      </c>
      <c r="C204" s="87" t="s">
        <v>759</v>
      </c>
      <c r="D204" s="88" t="s">
        <v>112</v>
      </c>
      <c r="E204" s="88" t="s">
        <v>287</v>
      </c>
      <c r="F204" s="87" t="s">
        <v>557</v>
      </c>
      <c r="G204" s="88" t="s">
        <v>522</v>
      </c>
      <c r="H204" s="87" t="s">
        <v>488</v>
      </c>
      <c r="I204" s="87" t="s">
        <v>119</v>
      </c>
      <c r="J204" s="101"/>
      <c r="K204" s="90">
        <v>2.4599999999247526</v>
      </c>
      <c r="L204" s="88" t="s">
        <v>121</v>
      </c>
      <c r="M204" s="89">
        <v>3.61E-2</v>
      </c>
      <c r="N204" s="89">
        <v>4.2599999998620464E-2</v>
      </c>
      <c r="O204" s="90">
        <v>12755.35138</v>
      </c>
      <c r="P204" s="102">
        <v>100.02</v>
      </c>
      <c r="Q204" s="90"/>
      <c r="R204" s="90">
        <v>12.757902026</v>
      </c>
      <c r="S204" s="91">
        <v>1.6619350332247558E-5</v>
      </c>
      <c r="T204" s="91">
        <f t="shared" si="3"/>
        <v>7.3647303576985313E-3</v>
      </c>
      <c r="U204" s="91">
        <f>R204/'סכום נכסי הקרן'!$C$42</f>
        <v>2.8137373700212907E-3</v>
      </c>
    </row>
    <row r="205" spans="2:21">
      <c r="B205" s="86" t="s">
        <v>760</v>
      </c>
      <c r="C205" s="87" t="s">
        <v>761</v>
      </c>
      <c r="D205" s="88" t="s">
        <v>112</v>
      </c>
      <c r="E205" s="88" t="s">
        <v>287</v>
      </c>
      <c r="F205" s="87" t="s">
        <v>557</v>
      </c>
      <c r="G205" s="88" t="s">
        <v>522</v>
      </c>
      <c r="H205" s="87" t="s">
        <v>488</v>
      </c>
      <c r="I205" s="87" t="s">
        <v>119</v>
      </c>
      <c r="J205" s="101"/>
      <c r="K205" s="90">
        <v>3.4500000002882514</v>
      </c>
      <c r="L205" s="88" t="s">
        <v>121</v>
      </c>
      <c r="M205" s="89">
        <v>3.3000000000000002E-2</v>
      </c>
      <c r="N205" s="89">
        <v>4.2300000003555098E-2</v>
      </c>
      <c r="O205" s="90">
        <v>4243.6552739999997</v>
      </c>
      <c r="P205" s="102">
        <v>98.1</v>
      </c>
      <c r="Q205" s="90"/>
      <c r="R205" s="90">
        <v>4.163025824</v>
      </c>
      <c r="S205" s="91">
        <v>1.3762685543790234E-5</v>
      </c>
      <c r="T205" s="91">
        <f t="shared" si="3"/>
        <v>2.4031821692479692E-3</v>
      </c>
      <c r="U205" s="91">
        <f>R205/'סכום נכסי הקרן'!$C$42</f>
        <v>9.1814949742368226E-4</v>
      </c>
    </row>
    <row r="206" spans="2:21">
      <c r="B206" s="86" t="s">
        <v>762</v>
      </c>
      <c r="C206" s="87" t="s">
        <v>763</v>
      </c>
      <c r="D206" s="88" t="s">
        <v>112</v>
      </c>
      <c r="E206" s="88" t="s">
        <v>287</v>
      </c>
      <c r="F206" s="87" t="s">
        <v>557</v>
      </c>
      <c r="G206" s="88" t="s">
        <v>522</v>
      </c>
      <c r="H206" s="87" t="s">
        <v>488</v>
      </c>
      <c r="I206" s="87" t="s">
        <v>119</v>
      </c>
      <c r="J206" s="101"/>
      <c r="K206" s="90">
        <v>5.8100000002778529</v>
      </c>
      <c r="L206" s="88" t="s">
        <v>121</v>
      </c>
      <c r="M206" s="89">
        <v>2.6200000000000001E-2</v>
      </c>
      <c r="N206" s="89">
        <v>4.9300000001674726E-2</v>
      </c>
      <c r="O206" s="90">
        <v>11903.014684</v>
      </c>
      <c r="P206" s="102">
        <v>88.29</v>
      </c>
      <c r="Q206" s="90"/>
      <c r="R206" s="90">
        <v>10.509171267999999</v>
      </c>
      <c r="S206" s="91">
        <v>9.2031649972436154E-6</v>
      </c>
      <c r="T206" s="91">
        <f t="shared" si="3"/>
        <v>6.0666097383379261E-3</v>
      </c>
      <c r="U206" s="91">
        <f>R206/'סכום נכסי הקרן'!$C$42</f>
        <v>2.3177829602753866E-3</v>
      </c>
    </row>
    <row r="207" spans="2:21">
      <c r="B207" s="86" t="s">
        <v>764</v>
      </c>
      <c r="C207" s="87" t="s">
        <v>765</v>
      </c>
      <c r="D207" s="88" t="s">
        <v>112</v>
      </c>
      <c r="E207" s="88" t="s">
        <v>287</v>
      </c>
      <c r="F207" s="87" t="s">
        <v>766</v>
      </c>
      <c r="G207" s="88" t="s">
        <v>116</v>
      </c>
      <c r="H207" s="87" t="s">
        <v>484</v>
      </c>
      <c r="I207" s="87" t="s">
        <v>291</v>
      </c>
      <c r="J207" s="101"/>
      <c r="K207" s="90">
        <v>0.7899999998083953</v>
      </c>
      <c r="L207" s="88" t="s">
        <v>121</v>
      </c>
      <c r="M207" s="89">
        <v>2.4E-2</v>
      </c>
      <c r="N207" s="89">
        <v>4.2100000001916049E-2</v>
      </c>
      <c r="O207" s="90">
        <v>792.12960199999998</v>
      </c>
      <c r="P207" s="102">
        <v>98.83</v>
      </c>
      <c r="Q207" s="90"/>
      <c r="R207" s="90">
        <v>0.78286168499999997</v>
      </c>
      <c r="S207" s="91">
        <v>5.6769327900785974E-6</v>
      </c>
      <c r="T207" s="91">
        <f t="shared" si="3"/>
        <v>4.5192110784740124E-4</v>
      </c>
      <c r="U207" s="91">
        <f>R207/'סכום נכסי הקרן'!$C$42</f>
        <v>1.7265904489258507E-4</v>
      </c>
    </row>
    <row r="208" spans="2:21">
      <c r="B208" s="86" t="s">
        <v>767</v>
      </c>
      <c r="C208" s="87" t="s">
        <v>768</v>
      </c>
      <c r="D208" s="88" t="s">
        <v>112</v>
      </c>
      <c r="E208" s="88" t="s">
        <v>287</v>
      </c>
      <c r="F208" s="87" t="s">
        <v>766</v>
      </c>
      <c r="G208" s="88" t="s">
        <v>116</v>
      </c>
      <c r="H208" s="87" t="s">
        <v>484</v>
      </c>
      <c r="I208" s="87" t="s">
        <v>291</v>
      </c>
      <c r="J208" s="101"/>
      <c r="K208" s="90">
        <v>2.7900000002879368</v>
      </c>
      <c r="L208" s="88" t="s">
        <v>121</v>
      </c>
      <c r="M208" s="89">
        <v>2.3E-2</v>
      </c>
      <c r="N208" s="89">
        <v>4.5600000003530913E-2</v>
      </c>
      <c r="O208" s="90">
        <v>5021.0922300000002</v>
      </c>
      <c r="P208" s="102">
        <v>94.76</v>
      </c>
      <c r="Q208" s="90"/>
      <c r="R208" s="90">
        <v>4.7579869969999997</v>
      </c>
      <c r="S208" s="91">
        <v>1.3305428194614047E-5</v>
      </c>
      <c r="T208" s="91">
        <f t="shared" si="3"/>
        <v>2.7466342982512544E-3</v>
      </c>
      <c r="U208" s="91">
        <f>R208/'סכום נכסי הקרן'!$C$42</f>
        <v>1.0493673483501227E-3</v>
      </c>
    </row>
    <row r="209" spans="2:21">
      <c r="B209" s="86" t="s">
        <v>769</v>
      </c>
      <c r="C209" s="87" t="s">
        <v>770</v>
      </c>
      <c r="D209" s="88" t="s">
        <v>112</v>
      </c>
      <c r="E209" s="88" t="s">
        <v>287</v>
      </c>
      <c r="F209" s="87" t="s">
        <v>766</v>
      </c>
      <c r="G209" s="88" t="s">
        <v>116</v>
      </c>
      <c r="H209" s="87" t="s">
        <v>484</v>
      </c>
      <c r="I209" s="87" t="s">
        <v>291</v>
      </c>
      <c r="J209" s="101"/>
      <c r="K209" s="90">
        <v>2.8199999995915448</v>
      </c>
      <c r="L209" s="88" t="s">
        <v>121</v>
      </c>
      <c r="M209" s="89">
        <v>2.1499999999999998E-2</v>
      </c>
      <c r="N209" s="89">
        <v>5.0299999994258507E-2</v>
      </c>
      <c r="O209" s="90">
        <v>2667.3448069999999</v>
      </c>
      <c r="P209" s="102">
        <v>92.39</v>
      </c>
      <c r="Q209" s="90">
        <v>0.13077981500000002</v>
      </c>
      <c r="R209" s="90">
        <v>2.5951396829999998</v>
      </c>
      <c r="S209" s="91">
        <v>4.5380970120044329E-6</v>
      </c>
      <c r="T209" s="91">
        <f t="shared" si="3"/>
        <v>1.4980914547633195E-3</v>
      </c>
      <c r="U209" s="91">
        <f>R209/'סכום נכסי הקרן'!$C$42</f>
        <v>5.7235441153263996E-4</v>
      </c>
    </row>
    <row r="210" spans="2:21">
      <c r="B210" s="86" t="s">
        <v>771</v>
      </c>
      <c r="C210" s="87" t="s">
        <v>772</v>
      </c>
      <c r="D210" s="88" t="s">
        <v>112</v>
      </c>
      <c r="E210" s="88" t="s">
        <v>287</v>
      </c>
      <c r="F210" s="87" t="s">
        <v>766</v>
      </c>
      <c r="G210" s="88" t="s">
        <v>116</v>
      </c>
      <c r="H210" s="87" t="s">
        <v>484</v>
      </c>
      <c r="I210" s="87" t="s">
        <v>291</v>
      </c>
      <c r="J210" s="101"/>
      <c r="K210" s="90">
        <v>1.840000000036224</v>
      </c>
      <c r="L210" s="88" t="s">
        <v>121</v>
      </c>
      <c r="M210" s="89">
        <v>2.75E-2</v>
      </c>
      <c r="N210" s="89">
        <v>4.3099999997977499E-2</v>
      </c>
      <c r="O210" s="90">
        <v>3374.8253559999998</v>
      </c>
      <c r="P210" s="102">
        <v>98.16</v>
      </c>
      <c r="Q210" s="90"/>
      <c r="R210" s="90">
        <v>3.312728457</v>
      </c>
      <c r="S210" s="91">
        <v>1.3565072273782614E-5</v>
      </c>
      <c r="T210" s="91">
        <f t="shared" si="3"/>
        <v>1.9123325907628907E-3</v>
      </c>
      <c r="U210" s="91">
        <f>R210/'סכום נכסי הקרן'!$C$42</f>
        <v>7.3061760759706503E-4</v>
      </c>
    </row>
    <row r="211" spans="2:21">
      <c r="B211" s="86" t="s">
        <v>773</v>
      </c>
      <c r="C211" s="87" t="s">
        <v>774</v>
      </c>
      <c r="D211" s="88" t="s">
        <v>112</v>
      </c>
      <c r="E211" s="88" t="s">
        <v>287</v>
      </c>
      <c r="F211" s="87" t="s">
        <v>564</v>
      </c>
      <c r="G211" s="88" t="s">
        <v>117</v>
      </c>
      <c r="H211" s="87" t="s">
        <v>565</v>
      </c>
      <c r="I211" s="87" t="s">
        <v>291</v>
      </c>
      <c r="J211" s="101"/>
      <c r="K211" s="90">
        <v>2.3799999999927874</v>
      </c>
      <c r="L211" s="88" t="s">
        <v>121</v>
      </c>
      <c r="M211" s="89">
        <v>2.7999999999999997E-2</v>
      </c>
      <c r="N211" s="89">
        <v>5.429999999830519E-2</v>
      </c>
      <c r="O211" s="90">
        <v>2945.4894260000001</v>
      </c>
      <c r="P211" s="102">
        <v>94.15</v>
      </c>
      <c r="Q211" s="90"/>
      <c r="R211" s="90">
        <v>2.773178229</v>
      </c>
      <c r="S211" s="91">
        <v>8.4716338180127131E-6</v>
      </c>
      <c r="T211" s="91">
        <f t="shared" si="3"/>
        <v>1.6008674348495853E-3</v>
      </c>
      <c r="U211" s="91">
        <f>R211/'סכום נכסי הקרן'!$C$42</f>
        <v>6.1162056275119731E-4</v>
      </c>
    </row>
    <row r="212" spans="2:21">
      <c r="B212" s="86" t="s">
        <v>775</v>
      </c>
      <c r="C212" s="87" t="s">
        <v>776</v>
      </c>
      <c r="D212" s="88" t="s">
        <v>112</v>
      </c>
      <c r="E212" s="88" t="s">
        <v>287</v>
      </c>
      <c r="F212" s="87" t="s">
        <v>777</v>
      </c>
      <c r="G212" s="88" t="s">
        <v>579</v>
      </c>
      <c r="H212" s="87" t="s">
        <v>571</v>
      </c>
      <c r="I212" s="87" t="s">
        <v>119</v>
      </c>
      <c r="J212" s="101"/>
      <c r="K212" s="90">
        <v>1.9200000089973754</v>
      </c>
      <c r="L212" s="88" t="s">
        <v>121</v>
      </c>
      <c r="M212" s="89">
        <v>0.04</v>
      </c>
      <c r="N212" s="89">
        <v>4.3200000072671108E-2</v>
      </c>
      <c r="O212" s="90">
        <v>116.19346999999999</v>
      </c>
      <c r="P212" s="102">
        <v>99.48</v>
      </c>
      <c r="Q212" s="90"/>
      <c r="R212" s="90">
        <v>0.11558926300000001</v>
      </c>
      <c r="S212" s="91">
        <v>4.4093650340425521E-7</v>
      </c>
      <c r="T212" s="91">
        <f t="shared" si="3"/>
        <v>6.6725998718694004E-5</v>
      </c>
      <c r="U212" s="91">
        <f>R212/'סכום נכסי הקרן'!$C$42</f>
        <v>2.5493049579272519E-5</v>
      </c>
    </row>
    <row r="213" spans="2:21">
      <c r="B213" s="86" t="s">
        <v>778</v>
      </c>
      <c r="C213" s="87" t="s">
        <v>779</v>
      </c>
      <c r="D213" s="88" t="s">
        <v>112</v>
      </c>
      <c r="E213" s="88" t="s">
        <v>287</v>
      </c>
      <c r="F213" s="87" t="s">
        <v>777</v>
      </c>
      <c r="G213" s="88" t="s">
        <v>579</v>
      </c>
      <c r="H213" s="87" t="s">
        <v>565</v>
      </c>
      <c r="I213" s="87" t="s">
        <v>291</v>
      </c>
      <c r="J213" s="101"/>
      <c r="K213" s="90">
        <v>3.5399999988078132</v>
      </c>
      <c r="L213" s="88" t="s">
        <v>121</v>
      </c>
      <c r="M213" s="89">
        <v>0.04</v>
      </c>
      <c r="N213" s="89">
        <v>4.7099999982117197E-2</v>
      </c>
      <c r="O213" s="90">
        <v>842.58639800000003</v>
      </c>
      <c r="P213" s="102">
        <v>99.55</v>
      </c>
      <c r="Q213" s="90"/>
      <c r="R213" s="90">
        <v>0.83879475000000003</v>
      </c>
      <c r="S213" s="91">
        <v>1.5412818088860192E-6</v>
      </c>
      <c r="T213" s="91">
        <f t="shared" si="3"/>
        <v>4.8420948417801798E-4</v>
      </c>
      <c r="U213" s="91">
        <f>R213/'סכום נכסי הקרן'!$C$42</f>
        <v>1.849950038057038E-4</v>
      </c>
    </row>
    <row r="214" spans="2:21">
      <c r="B214" s="86" t="s">
        <v>780</v>
      </c>
      <c r="C214" s="87" t="s">
        <v>781</v>
      </c>
      <c r="D214" s="88" t="s">
        <v>112</v>
      </c>
      <c r="E214" s="88" t="s">
        <v>287</v>
      </c>
      <c r="F214" s="87" t="s">
        <v>782</v>
      </c>
      <c r="G214" s="88" t="s">
        <v>624</v>
      </c>
      <c r="H214" s="87" t="s">
        <v>571</v>
      </c>
      <c r="I214" s="87" t="s">
        <v>119</v>
      </c>
      <c r="J214" s="101"/>
      <c r="K214" s="90">
        <v>1.2700000016308968</v>
      </c>
      <c r="L214" s="88" t="s">
        <v>121</v>
      </c>
      <c r="M214" s="89">
        <v>3.0499999999999999E-2</v>
      </c>
      <c r="N214" s="89">
        <v>4.8900000014311946E-2</v>
      </c>
      <c r="O214" s="90">
        <v>307.20676200000003</v>
      </c>
      <c r="P214" s="102">
        <v>97.8</v>
      </c>
      <c r="Q214" s="90">
        <v>4.6849030000000007E-3</v>
      </c>
      <c r="R214" s="90">
        <v>0.30044821300000002</v>
      </c>
      <c r="S214" s="91">
        <v>2.7460435942702632E-6</v>
      </c>
      <c r="T214" s="91">
        <f t="shared" si="3"/>
        <v>1.7343918072798773E-4</v>
      </c>
      <c r="U214" s="91">
        <f>R214/'סכום נכסי הקרן'!$C$42</f>
        <v>6.6263431318987049E-5</v>
      </c>
    </row>
    <row r="215" spans="2:21">
      <c r="B215" s="86" t="s">
        <v>783</v>
      </c>
      <c r="C215" s="87" t="s">
        <v>784</v>
      </c>
      <c r="D215" s="88" t="s">
        <v>112</v>
      </c>
      <c r="E215" s="88" t="s">
        <v>287</v>
      </c>
      <c r="F215" s="87" t="s">
        <v>782</v>
      </c>
      <c r="G215" s="88" t="s">
        <v>624</v>
      </c>
      <c r="H215" s="87" t="s">
        <v>571</v>
      </c>
      <c r="I215" s="87" t="s">
        <v>119</v>
      </c>
      <c r="J215" s="101"/>
      <c r="K215" s="90">
        <v>3.3900000002260242</v>
      </c>
      <c r="L215" s="88" t="s">
        <v>121</v>
      </c>
      <c r="M215" s="89">
        <v>2.58E-2</v>
      </c>
      <c r="N215" s="89">
        <v>5.5200000001643816E-2</v>
      </c>
      <c r="O215" s="90">
        <v>2679.0368330000001</v>
      </c>
      <c r="P215" s="102">
        <v>90.83</v>
      </c>
      <c r="Q215" s="90">
        <v>3.4559575000000002E-2</v>
      </c>
      <c r="R215" s="90">
        <v>2.4333691549999998</v>
      </c>
      <c r="S215" s="91">
        <v>8.8552955294428745E-6</v>
      </c>
      <c r="T215" s="91">
        <f t="shared" si="3"/>
        <v>1.4047064831500785E-3</v>
      </c>
      <c r="U215" s="91">
        <f>R215/'סכום נכסי הקרן'!$C$42</f>
        <v>5.3667614883129303E-4</v>
      </c>
    </row>
    <row r="216" spans="2:21">
      <c r="B216" s="86" t="s">
        <v>785</v>
      </c>
      <c r="C216" s="87" t="s">
        <v>786</v>
      </c>
      <c r="D216" s="88" t="s">
        <v>112</v>
      </c>
      <c r="E216" s="88" t="s">
        <v>287</v>
      </c>
      <c r="F216" s="87" t="s">
        <v>787</v>
      </c>
      <c r="G216" s="88" t="s">
        <v>117</v>
      </c>
      <c r="H216" s="87" t="s">
        <v>565</v>
      </c>
      <c r="I216" s="87" t="s">
        <v>291</v>
      </c>
      <c r="J216" s="101"/>
      <c r="K216" s="90">
        <v>1.2299999993041151</v>
      </c>
      <c r="L216" s="88" t="s">
        <v>121</v>
      </c>
      <c r="M216" s="89">
        <v>2.9500000000000002E-2</v>
      </c>
      <c r="N216" s="89">
        <v>4.2999999981687242E-2</v>
      </c>
      <c r="O216" s="90">
        <v>1386.94337531358</v>
      </c>
      <c r="P216" s="102">
        <v>98.43</v>
      </c>
      <c r="Q216" s="90"/>
      <c r="R216" s="90">
        <v>1.3651683649999999</v>
      </c>
      <c r="S216" s="91">
        <v>1.9392472035563804E-5</v>
      </c>
      <c r="T216" s="91">
        <f t="shared" si="3"/>
        <v>7.8806820122896346E-4</v>
      </c>
      <c r="U216" s="91">
        <f>R216/'סכום נכסי הקרן'!$C$42</f>
        <v>3.0108596516442362E-4</v>
      </c>
    </row>
    <row r="217" spans="2:21">
      <c r="B217" s="86" t="s">
        <v>788</v>
      </c>
      <c r="C217" s="87" t="s">
        <v>789</v>
      </c>
      <c r="D217" s="88" t="s">
        <v>112</v>
      </c>
      <c r="E217" s="88" t="s">
        <v>287</v>
      </c>
      <c r="F217" s="87" t="s">
        <v>790</v>
      </c>
      <c r="G217" s="88" t="s">
        <v>608</v>
      </c>
      <c r="H217" s="87" t="s">
        <v>565</v>
      </c>
      <c r="I217" s="87" t="s">
        <v>291</v>
      </c>
      <c r="J217" s="101"/>
      <c r="K217" s="90">
        <v>1.82</v>
      </c>
      <c r="L217" s="88" t="s">
        <v>121</v>
      </c>
      <c r="M217" s="89">
        <v>3.9E-2</v>
      </c>
      <c r="N217" s="89">
        <v>6.8297872340425531E-2</v>
      </c>
      <c r="O217" s="90">
        <v>4.8999999999999998E-5</v>
      </c>
      <c r="P217" s="102">
        <v>95.46</v>
      </c>
      <c r="Q217" s="90"/>
      <c r="R217" s="90">
        <v>4.6999999999999991E-8</v>
      </c>
      <c r="S217" s="91">
        <v>1.2127079917951643E-13</v>
      </c>
      <c r="T217" s="91">
        <f t="shared" si="3"/>
        <v>2.7131602524177506E-11</v>
      </c>
      <c r="U217" s="91">
        <f>R217/'סכום נכסי הקרן'!$C$42</f>
        <v>1.0365783976196891E-11</v>
      </c>
    </row>
    <row r="218" spans="2:21">
      <c r="B218" s="86" t="s">
        <v>791</v>
      </c>
      <c r="C218" s="87" t="s">
        <v>792</v>
      </c>
      <c r="D218" s="88" t="s">
        <v>112</v>
      </c>
      <c r="E218" s="88" t="s">
        <v>287</v>
      </c>
      <c r="F218" s="87" t="s">
        <v>602</v>
      </c>
      <c r="G218" s="88" t="s">
        <v>339</v>
      </c>
      <c r="H218" s="87" t="s">
        <v>565</v>
      </c>
      <c r="I218" s="87" t="s">
        <v>291</v>
      </c>
      <c r="J218" s="101"/>
      <c r="K218" s="90">
        <v>1.3700001897698091</v>
      </c>
      <c r="L218" s="88" t="s">
        <v>121</v>
      </c>
      <c r="M218" s="89">
        <v>4.9000000000000002E-2</v>
      </c>
      <c r="N218" s="89">
        <v>4.5108359133126934E-2</v>
      </c>
      <c r="O218" s="90">
        <v>3.2000000000000003E-4</v>
      </c>
      <c r="P218" s="102">
        <v>101.03</v>
      </c>
      <c r="Q218" s="90"/>
      <c r="R218" s="90">
        <v>3.2300000000000002E-7</v>
      </c>
      <c r="S218" s="91">
        <v>4.6069815298019461E-13</v>
      </c>
      <c r="T218" s="91">
        <f t="shared" si="3"/>
        <v>1.8645760883636884E-10</v>
      </c>
      <c r="U218" s="91">
        <f>R218/'סכום נכסי הקרן'!$C$42</f>
        <v>7.1237196261948856E-11</v>
      </c>
    </row>
    <row r="219" spans="2:21">
      <c r="B219" s="86" t="s">
        <v>793</v>
      </c>
      <c r="C219" s="87" t="s">
        <v>794</v>
      </c>
      <c r="D219" s="88" t="s">
        <v>112</v>
      </c>
      <c r="E219" s="88" t="s">
        <v>287</v>
      </c>
      <c r="F219" s="87" t="s">
        <v>602</v>
      </c>
      <c r="G219" s="88" t="s">
        <v>339</v>
      </c>
      <c r="H219" s="87" t="s">
        <v>565</v>
      </c>
      <c r="I219" s="87" t="s">
        <v>291</v>
      </c>
      <c r="J219" s="101"/>
      <c r="K219" s="90">
        <v>5.3800000000931307</v>
      </c>
      <c r="L219" s="88" t="s">
        <v>121</v>
      </c>
      <c r="M219" s="89">
        <v>2.4300000000000002E-2</v>
      </c>
      <c r="N219" s="89">
        <v>5.0500000000997823E-2</v>
      </c>
      <c r="O219" s="90">
        <v>12037.074558999999</v>
      </c>
      <c r="P219" s="102">
        <v>87.42</v>
      </c>
      <c r="Q219" s="90"/>
      <c r="R219" s="90">
        <v>10.522810579000001</v>
      </c>
      <c r="S219" s="91">
        <v>8.2185929810905929E-6</v>
      </c>
      <c r="T219" s="91">
        <f t="shared" si="3"/>
        <v>6.0744832780135795E-3</v>
      </c>
      <c r="U219" s="91">
        <f>R219/'סכום נכסי הקרן'!$C$42</f>
        <v>2.3207910911564543E-3</v>
      </c>
    </row>
    <row r="220" spans="2:21">
      <c r="B220" s="86" t="s">
        <v>795</v>
      </c>
      <c r="C220" s="87" t="s">
        <v>796</v>
      </c>
      <c r="D220" s="88" t="s">
        <v>112</v>
      </c>
      <c r="E220" s="88" t="s">
        <v>287</v>
      </c>
      <c r="F220" s="87" t="s">
        <v>797</v>
      </c>
      <c r="G220" s="88" t="s">
        <v>142</v>
      </c>
      <c r="H220" s="87" t="s">
        <v>565</v>
      </c>
      <c r="I220" s="87" t="s">
        <v>291</v>
      </c>
      <c r="J220" s="101"/>
      <c r="K220" s="90">
        <v>0.9699999998436708</v>
      </c>
      <c r="L220" s="88" t="s">
        <v>121</v>
      </c>
      <c r="M220" s="89">
        <v>2.1600000000000001E-2</v>
      </c>
      <c r="N220" s="89">
        <v>4.169999999843671E-2</v>
      </c>
      <c r="O220" s="90">
        <v>3258.3295130000001</v>
      </c>
      <c r="P220" s="102">
        <v>98.16</v>
      </c>
      <c r="Q220" s="90"/>
      <c r="R220" s="90">
        <v>3.1983762499999999</v>
      </c>
      <c r="S220" s="91">
        <v>1.2737651033844548E-5</v>
      </c>
      <c r="T220" s="91">
        <f t="shared" si="3"/>
        <v>1.8463207050589234E-3</v>
      </c>
      <c r="U220" s="91">
        <f>R220/'סכום נכסי הקרן'!$C$42</f>
        <v>7.0539738898082354E-4</v>
      </c>
    </row>
    <row r="221" spans="2:21">
      <c r="B221" s="86" t="s">
        <v>798</v>
      </c>
      <c r="C221" s="87" t="s">
        <v>799</v>
      </c>
      <c r="D221" s="88" t="s">
        <v>112</v>
      </c>
      <c r="E221" s="88" t="s">
        <v>287</v>
      </c>
      <c r="F221" s="87" t="s">
        <v>797</v>
      </c>
      <c r="G221" s="88" t="s">
        <v>142</v>
      </c>
      <c r="H221" s="87" t="s">
        <v>565</v>
      </c>
      <c r="I221" s="87" t="s">
        <v>291</v>
      </c>
      <c r="J221" s="101"/>
      <c r="K221" s="90">
        <v>3.0199999999171818</v>
      </c>
      <c r="L221" s="88" t="s">
        <v>121</v>
      </c>
      <c r="M221" s="89">
        <v>0.04</v>
      </c>
      <c r="N221" s="89">
        <v>4.6200000000479476E-2</v>
      </c>
      <c r="O221" s="90">
        <v>4579.2110000000002</v>
      </c>
      <c r="P221" s="102">
        <v>100.2</v>
      </c>
      <c r="Q221" s="90"/>
      <c r="R221" s="90">
        <v>4.5883692690000002</v>
      </c>
      <c r="S221" s="91">
        <v>5.9800250509584622E-6</v>
      </c>
      <c r="T221" s="91">
        <f t="shared" si="3"/>
        <v>2.6487193880991261E-3</v>
      </c>
      <c r="U221" s="91">
        <f>R221/'סכום נכסי הקרן'!$C$42</f>
        <v>1.0119583967122224E-3</v>
      </c>
    </row>
    <row r="222" spans="2:21">
      <c r="B222" s="86" t="s">
        <v>800</v>
      </c>
      <c r="C222" s="87" t="s">
        <v>801</v>
      </c>
      <c r="D222" s="88" t="s">
        <v>112</v>
      </c>
      <c r="E222" s="88" t="s">
        <v>287</v>
      </c>
      <c r="F222" s="87" t="s">
        <v>802</v>
      </c>
      <c r="G222" s="88" t="s">
        <v>803</v>
      </c>
      <c r="H222" s="87" t="s">
        <v>565</v>
      </c>
      <c r="I222" s="87" t="s">
        <v>291</v>
      </c>
      <c r="J222" s="101"/>
      <c r="K222" s="90">
        <v>1.6899986472567534</v>
      </c>
      <c r="L222" s="88" t="s">
        <v>121</v>
      </c>
      <c r="M222" s="89">
        <v>3.3500000000000002E-2</v>
      </c>
      <c r="N222" s="89">
        <v>4.3894389438943894E-2</v>
      </c>
      <c r="O222" s="90">
        <v>3.0499999999999999E-4</v>
      </c>
      <c r="P222" s="102">
        <v>99.16</v>
      </c>
      <c r="Q222" s="90"/>
      <c r="R222" s="90">
        <v>3.03E-7</v>
      </c>
      <c r="S222" s="91">
        <v>1.4794937317973762E-12</v>
      </c>
      <c r="T222" s="91">
        <f t="shared" si="3"/>
        <v>1.7491224606012309E-10</v>
      </c>
      <c r="U222" s="91">
        <f>R222/'סכום נכסי הקרן'!$C$42</f>
        <v>6.6826224357184222E-11</v>
      </c>
    </row>
    <row r="223" spans="2:21">
      <c r="B223" s="86" t="s">
        <v>804</v>
      </c>
      <c r="C223" s="87" t="s">
        <v>805</v>
      </c>
      <c r="D223" s="88" t="s">
        <v>112</v>
      </c>
      <c r="E223" s="88" t="s">
        <v>287</v>
      </c>
      <c r="F223" s="87" t="s">
        <v>802</v>
      </c>
      <c r="G223" s="88" t="s">
        <v>803</v>
      </c>
      <c r="H223" s="87" t="s">
        <v>565</v>
      </c>
      <c r="I223" s="87" t="s">
        <v>291</v>
      </c>
      <c r="J223" s="101"/>
      <c r="K223" s="90">
        <v>3.6400006412221693</v>
      </c>
      <c r="L223" s="88" t="s">
        <v>121</v>
      </c>
      <c r="M223" s="89">
        <v>2.6200000000000001E-2</v>
      </c>
      <c r="N223" s="89">
        <v>4.7841191066997524E-2</v>
      </c>
      <c r="O223" s="90">
        <v>4.2900000000000002E-4</v>
      </c>
      <c r="P223" s="102">
        <v>93.8</v>
      </c>
      <c r="Q223" s="90"/>
      <c r="R223" s="90">
        <v>4.0299999999999994E-7</v>
      </c>
      <c r="S223" s="91">
        <v>7.5038172259310916E-13</v>
      </c>
      <c r="T223" s="91">
        <f t="shared" si="3"/>
        <v>2.3263905994135179E-10</v>
      </c>
      <c r="U223" s="91">
        <f>R223/'סכום נכסי הקרן'!$C$42</f>
        <v>8.888108388100738E-11</v>
      </c>
    </row>
    <row r="224" spans="2:21">
      <c r="B224" s="86" t="s">
        <v>806</v>
      </c>
      <c r="C224" s="87" t="s">
        <v>807</v>
      </c>
      <c r="D224" s="88" t="s">
        <v>112</v>
      </c>
      <c r="E224" s="88" t="s">
        <v>287</v>
      </c>
      <c r="F224" s="87" t="s">
        <v>808</v>
      </c>
      <c r="G224" s="88" t="s">
        <v>624</v>
      </c>
      <c r="H224" s="87" t="s">
        <v>609</v>
      </c>
      <c r="I224" s="87" t="s">
        <v>119</v>
      </c>
      <c r="J224" s="101"/>
      <c r="K224" s="90">
        <v>2.5700008683218218</v>
      </c>
      <c r="L224" s="88" t="s">
        <v>121</v>
      </c>
      <c r="M224" s="89">
        <v>2.9500000000000002E-2</v>
      </c>
      <c r="N224" s="89">
        <v>5.1305732484076438E-2</v>
      </c>
      <c r="O224" s="90">
        <v>2.6000000000000003E-4</v>
      </c>
      <c r="P224" s="102">
        <v>94.75</v>
      </c>
      <c r="Q224" s="90">
        <v>7.7000000000000001E-8</v>
      </c>
      <c r="R224" s="90">
        <v>3.1399999999999998E-7</v>
      </c>
      <c r="S224" s="91">
        <v>1.4092098462471168E-12</v>
      </c>
      <c r="T224" s="91">
        <f t="shared" si="3"/>
        <v>1.8126219558705823E-10</v>
      </c>
      <c r="U224" s="91">
        <f>R224/'סכום נכסי הקרן'!$C$42</f>
        <v>6.9252258904804771E-11</v>
      </c>
    </row>
    <row r="225" spans="2:21">
      <c r="B225" s="86" t="s">
        <v>809</v>
      </c>
      <c r="C225" s="87" t="s">
        <v>810</v>
      </c>
      <c r="D225" s="88" t="s">
        <v>112</v>
      </c>
      <c r="E225" s="88" t="s">
        <v>287</v>
      </c>
      <c r="F225" s="87" t="s">
        <v>808</v>
      </c>
      <c r="G225" s="88" t="s">
        <v>624</v>
      </c>
      <c r="H225" s="87" t="s">
        <v>609</v>
      </c>
      <c r="I225" s="87" t="s">
        <v>119</v>
      </c>
      <c r="J225" s="101"/>
      <c r="K225" s="90">
        <v>3.8900012831632096</v>
      </c>
      <c r="L225" s="88" t="s">
        <v>121</v>
      </c>
      <c r="M225" s="89">
        <v>2.5499999999999998E-2</v>
      </c>
      <c r="N225" s="89">
        <v>5.6080178173719374E-2</v>
      </c>
      <c r="O225" s="90">
        <v>5.0299999999999997E-4</v>
      </c>
      <c r="P225" s="102">
        <v>89.16</v>
      </c>
      <c r="Q225" s="90">
        <v>6E-9</v>
      </c>
      <c r="R225" s="90">
        <v>4.4900000000000001E-7</v>
      </c>
      <c r="S225" s="91">
        <v>8.6383073726150197E-13</v>
      </c>
      <c r="T225" s="91">
        <f t="shared" si="3"/>
        <v>2.5919339432671705E-10</v>
      </c>
      <c r="U225" s="91">
        <f>R225/'סכום נכסי הקרן'!$C$42</f>
        <v>9.9026319261966065E-11</v>
      </c>
    </row>
    <row r="226" spans="2:21">
      <c r="B226" s="86" t="s">
        <v>811</v>
      </c>
      <c r="C226" s="87" t="s">
        <v>812</v>
      </c>
      <c r="D226" s="88" t="s">
        <v>112</v>
      </c>
      <c r="E226" s="88" t="s">
        <v>287</v>
      </c>
      <c r="F226" s="87" t="s">
        <v>813</v>
      </c>
      <c r="G226" s="88" t="s">
        <v>522</v>
      </c>
      <c r="H226" s="87" t="s">
        <v>609</v>
      </c>
      <c r="I226" s="87" t="s">
        <v>119</v>
      </c>
      <c r="J226" s="101"/>
      <c r="K226" s="90">
        <v>2.7600000001556406</v>
      </c>
      <c r="L226" s="88" t="s">
        <v>121</v>
      </c>
      <c r="M226" s="89">
        <v>3.27E-2</v>
      </c>
      <c r="N226" s="89">
        <v>4.8000000003891014E-2</v>
      </c>
      <c r="O226" s="90">
        <v>2664.3443769999999</v>
      </c>
      <c r="P226" s="102">
        <v>96.46</v>
      </c>
      <c r="Q226" s="90"/>
      <c r="R226" s="90">
        <v>2.5700265849999999</v>
      </c>
      <c r="S226" s="91">
        <v>8.4423430716143891E-6</v>
      </c>
      <c r="T226" s="91">
        <f t="shared" si="3"/>
        <v>1.4835944634210489E-3</v>
      </c>
      <c r="U226" s="91">
        <f>R226/'סכום נכסי הקרן'!$C$42</f>
        <v>5.6681575304666E-4</v>
      </c>
    </row>
    <row r="227" spans="2:21">
      <c r="B227" s="86" t="s">
        <v>814</v>
      </c>
      <c r="C227" s="87" t="s">
        <v>815</v>
      </c>
      <c r="D227" s="88" t="s">
        <v>112</v>
      </c>
      <c r="E227" s="88" t="s">
        <v>287</v>
      </c>
      <c r="F227" s="87" t="s">
        <v>612</v>
      </c>
      <c r="G227" s="88" t="s">
        <v>117</v>
      </c>
      <c r="H227" s="87" t="s">
        <v>613</v>
      </c>
      <c r="I227" s="87" t="s">
        <v>291</v>
      </c>
      <c r="J227" s="101"/>
      <c r="K227" s="90">
        <v>2.7999999996984384</v>
      </c>
      <c r="L227" s="88" t="s">
        <v>121</v>
      </c>
      <c r="M227" s="89">
        <v>0.05</v>
      </c>
      <c r="N227" s="89">
        <v>6.0499999994628434E-2</v>
      </c>
      <c r="O227" s="90">
        <v>5324.3643679999986</v>
      </c>
      <c r="P227" s="102">
        <v>99.65</v>
      </c>
      <c r="Q227" s="90"/>
      <c r="R227" s="90">
        <v>5.3057292170000006</v>
      </c>
      <c r="S227" s="91">
        <v>2.4828230470790117E-5</v>
      </c>
      <c r="T227" s="91">
        <f t="shared" si="3"/>
        <v>3.0628284301395655E-3</v>
      </c>
      <c r="U227" s="91">
        <f>R227/'סכום נכסי הקרן'!$C$42</f>
        <v>1.1701711255237934E-3</v>
      </c>
    </row>
    <row r="228" spans="2:21">
      <c r="B228" s="86" t="s">
        <v>816</v>
      </c>
      <c r="C228" s="87" t="s">
        <v>817</v>
      </c>
      <c r="D228" s="88" t="s">
        <v>112</v>
      </c>
      <c r="E228" s="88" t="s">
        <v>287</v>
      </c>
      <c r="F228" s="87" t="s">
        <v>818</v>
      </c>
      <c r="G228" s="88" t="s">
        <v>678</v>
      </c>
      <c r="H228" s="87" t="s">
        <v>609</v>
      </c>
      <c r="I228" s="87" t="s">
        <v>119</v>
      </c>
      <c r="J228" s="101"/>
      <c r="K228" s="90">
        <v>5.5400000001187877</v>
      </c>
      <c r="L228" s="88" t="s">
        <v>121</v>
      </c>
      <c r="M228" s="89">
        <v>7.4999999999999997E-3</v>
      </c>
      <c r="N228" s="89">
        <v>4.1300000000048159E-2</v>
      </c>
      <c r="O228" s="90">
        <v>7460.5914599999996</v>
      </c>
      <c r="P228" s="102">
        <v>83.5</v>
      </c>
      <c r="Q228" s="90"/>
      <c r="R228" s="90">
        <v>6.2295938690000003</v>
      </c>
      <c r="S228" s="91">
        <v>1.4034669016879772E-5</v>
      </c>
      <c r="T228" s="91">
        <f t="shared" si="3"/>
        <v>3.5961460583140668E-3</v>
      </c>
      <c r="U228" s="91">
        <f>R228/'סכום נכסי הקרן'!$C$42</f>
        <v>1.3739281767126512E-3</v>
      </c>
    </row>
    <row r="229" spans="2:21">
      <c r="B229" s="86" t="s">
        <v>819</v>
      </c>
      <c r="C229" s="87" t="s">
        <v>820</v>
      </c>
      <c r="D229" s="88" t="s">
        <v>112</v>
      </c>
      <c r="E229" s="88" t="s">
        <v>287</v>
      </c>
      <c r="F229" s="87" t="s">
        <v>818</v>
      </c>
      <c r="G229" s="88" t="s">
        <v>678</v>
      </c>
      <c r="H229" s="87" t="s">
        <v>609</v>
      </c>
      <c r="I229" s="87" t="s">
        <v>119</v>
      </c>
      <c r="J229" s="101"/>
      <c r="K229" s="90">
        <v>2.8500000001688428</v>
      </c>
      <c r="L229" s="88" t="s">
        <v>121</v>
      </c>
      <c r="M229" s="89">
        <v>3.4500000000000003E-2</v>
      </c>
      <c r="N229" s="89">
        <v>4.9600000000859561E-2</v>
      </c>
      <c r="O229" s="90">
        <v>3354.4243329999999</v>
      </c>
      <c r="P229" s="102">
        <v>97.11</v>
      </c>
      <c r="Q229" s="90"/>
      <c r="R229" s="90">
        <v>3.2574813569999996</v>
      </c>
      <c r="S229" s="91">
        <v>7.6323221223031245E-6</v>
      </c>
      <c r="T229" s="91">
        <f t="shared" si="3"/>
        <v>1.8804402001711142E-3</v>
      </c>
      <c r="U229" s="91">
        <f>R229/'סכום נכסי הקרן'!$C$42</f>
        <v>7.1843293730107884E-4</v>
      </c>
    </row>
    <row r="230" spans="2:21">
      <c r="B230" s="86" t="s">
        <v>821</v>
      </c>
      <c r="C230" s="87" t="s">
        <v>822</v>
      </c>
      <c r="D230" s="88" t="s">
        <v>112</v>
      </c>
      <c r="E230" s="88" t="s">
        <v>287</v>
      </c>
      <c r="F230" s="87" t="s">
        <v>823</v>
      </c>
      <c r="G230" s="88" t="s">
        <v>678</v>
      </c>
      <c r="H230" s="87" t="s">
        <v>609</v>
      </c>
      <c r="I230" s="87" t="s">
        <v>119</v>
      </c>
      <c r="J230" s="101"/>
      <c r="K230" s="90">
        <v>4.5600000000116703</v>
      </c>
      <c r="L230" s="88" t="s">
        <v>121</v>
      </c>
      <c r="M230" s="89">
        <v>2.5000000000000001E-3</v>
      </c>
      <c r="N230" s="89">
        <v>5.920000000081696E-2</v>
      </c>
      <c r="O230" s="90">
        <v>4399.6383980000001</v>
      </c>
      <c r="P230" s="102">
        <v>77.900000000000006</v>
      </c>
      <c r="Q230" s="90"/>
      <c r="R230" s="90">
        <v>3.4273181660000001</v>
      </c>
      <c r="S230" s="91">
        <v>7.7649538794427122E-6</v>
      </c>
      <c r="T230" s="91">
        <f t="shared" si="3"/>
        <v>1.9784815788043623E-3</v>
      </c>
      <c r="U230" s="91">
        <f>R230/'סכום נכסי הקרן'!$C$42</f>
        <v>7.5589020694577275E-4</v>
      </c>
    </row>
    <row r="231" spans="2:21">
      <c r="B231" s="86" t="s">
        <v>824</v>
      </c>
      <c r="C231" s="87" t="s">
        <v>825</v>
      </c>
      <c r="D231" s="88" t="s">
        <v>112</v>
      </c>
      <c r="E231" s="88" t="s">
        <v>287</v>
      </c>
      <c r="F231" s="87" t="s">
        <v>826</v>
      </c>
      <c r="G231" s="88" t="s">
        <v>624</v>
      </c>
      <c r="H231" s="87" t="s">
        <v>609</v>
      </c>
      <c r="I231" s="87" t="s">
        <v>119</v>
      </c>
      <c r="J231" s="101"/>
      <c r="K231" s="90">
        <v>3.2200000121581729</v>
      </c>
      <c r="L231" s="88" t="s">
        <v>121</v>
      </c>
      <c r="M231" s="89">
        <v>2.4E-2</v>
      </c>
      <c r="N231" s="89">
        <v>5.3700075357950267E-2</v>
      </c>
      <c r="O231" s="90">
        <v>2.8930000000000002E-3</v>
      </c>
      <c r="P231" s="102">
        <v>91.74</v>
      </c>
      <c r="Q231" s="90"/>
      <c r="R231" s="90">
        <v>2.6539999999999999E-6</v>
      </c>
      <c r="S231" s="91">
        <v>1.0859655265817936E-11</v>
      </c>
      <c r="T231" s="91">
        <f t="shared" si="3"/>
        <v>1.5320696404078109E-9</v>
      </c>
      <c r="U231" s="91">
        <f>R231/'סכום נכסי הקרן'!$C$42</f>
        <v>5.8533597176226704E-10</v>
      </c>
    </row>
    <row r="232" spans="2:21">
      <c r="B232" s="86" t="s">
        <v>827</v>
      </c>
      <c r="C232" s="87" t="s">
        <v>828</v>
      </c>
      <c r="D232" s="88" t="s">
        <v>112</v>
      </c>
      <c r="E232" s="88" t="s">
        <v>287</v>
      </c>
      <c r="F232" s="87" t="s">
        <v>829</v>
      </c>
      <c r="G232" s="88" t="s">
        <v>339</v>
      </c>
      <c r="H232" s="87" t="s">
        <v>613</v>
      </c>
      <c r="I232" s="87" t="s">
        <v>291</v>
      </c>
      <c r="J232" s="101"/>
      <c r="K232" s="90">
        <v>0.98000000024636325</v>
      </c>
      <c r="L232" s="88" t="s">
        <v>121</v>
      </c>
      <c r="M232" s="89">
        <v>5.9000000000000004E-2</v>
      </c>
      <c r="N232" s="89">
        <v>4.7499999989734872E-2</v>
      </c>
      <c r="O232" s="90">
        <v>240.750102</v>
      </c>
      <c r="P232" s="102">
        <v>101.16</v>
      </c>
      <c r="Q232" s="90">
        <v>7.1021280000000001E-3</v>
      </c>
      <c r="R232" s="90">
        <v>0.243542803</v>
      </c>
      <c r="S232" s="91">
        <v>4.5747938255309899E-7</v>
      </c>
      <c r="T232" s="91">
        <f t="shared" si="3"/>
        <v>1.4058950060893757E-4</v>
      </c>
      <c r="U232" s="91">
        <f>R232/'סכום נכסי הקרן'!$C$42</f>
        <v>5.3713023082031416E-5</v>
      </c>
    </row>
    <row r="233" spans="2:21">
      <c r="B233" s="86" t="s">
        <v>830</v>
      </c>
      <c r="C233" s="87" t="s">
        <v>831</v>
      </c>
      <c r="D233" s="88" t="s">
        <v>112</v>
      </c>
      <c r="E233" s="88" t="s">
        <v>287</v>
      </c>
      <c r="F233" s="87" t="s">
        <v>829</v>
      </c>
      <c r="G233" s="88" t="s">
        <v>339</v>
      </c>
      <c r="H233" s="87" t="s">
        <v>613</v>
      </c>
      <c r="I233" s="87" t="s">
        <v>291</v>
      </c>
      <c r="J233" s="101"/>
      <c r="K233" s="90">
        <v>3.5499998050223858</v>
      </c>
      <c r="L233" s="88" t="s">
        <v>121</v>
      </c>
      <c r="M233" s="89">
        <v>2.7000000000000003E-2</v>
      </c>
      <c r="N233" s="89">
        <v>5.4603258013662635E-2</v>
      </c>
      <c r="O233" s="90">
        <v>2.0769999999999999E-3</v>
      </c>
      <c r="P233" s="102">
        <v>91.59</v>
      </c>
      <c r="Q233" s="90"/>
      <c r="R233" s="90">
        <v>1.903E-6</v>
      </c>
      <c r="S233" s="91">
        <v>2.6984558082090295E-12</v>
      </c>
      <c r="T233" s="91">
        <f t="shared" si="3"/>
        <v>1.098541268159783E-9</v>
      </c>
      <c r="U233" s="91">
        <f>R233/'סכום נכסי הקרן'!$C$42</f>
        <v>4.1970397673835504E-10</v>
      </c>
    </row>
    <row r="234" spans="2:21">
      <c r="B234" s="86" t="s">
        <v>832</v>
      </c>
      <c r="C234" s="87" t="s">
        <v>833</v>
      </c>
      <c r="D234" s="88" t="s">
        <v>112</v>
      </c>
      <c r="E234" s="88" t="s">
        <v>287</v>
      </c>
      <c r="F234" s="87" t="s">
        <v>633</v>
      </c>
      <c r="G234" s="88" t="s">
        <v>142</v>
      </c>
      <c r="H234" s="87" t="s">
        <v>613</v>
      </c>
      <c r="I234" s="87" t="s">
        <v>291</v>
      </c>
      <c r="J234" s="101"/>
      <c r="K234" s="90">
        <v>1.4700000014887054</v>
      </c>
      <c r="L234" s="88" t="s">
        <v>121</v>
      </c>
      <c r="M234" s="89">
        <v>4.1399999999999999E-2</v>
      </c>
      <c r="N234" s="89">
        <v>4.7100000039280283E-2</v>
      </c>
      <c r="O234" s="90">
        <v>550.53965800000003</v>
      </c>
      <c r="P234" s="102">
        <v>99.2</v>
      </c>
      <c r="Q234" s="90">
        <v>1.1396171000000002E-2</v>
      </c>
      <c r="R234" s="90">
        <v>0.55753151099999998</v>
      </c>
      <c r="S234" s="91">
        <v>1.6303389777535499E-6</v>
      </c>
      <c r="T234" s="91">
        <f t="shared" si="3"/>
        <v>3.2184517768417235E-4</v>
      </c>
      <c r="U234" s="91">
        <f>R234/'סכום נכסי הקרן'!$C$42</f>
        <v>1.2296279155209875E-4</v>
      </c>
    </row>
    <row r="235" spans="2:21">
      <c r="B235" s="86" t="s">
        <v>834</v>
      </c>
      <c r="C235" s="87" t="s">
        <v>835</v>
      </c>
      <c r="D235" s="88" t="s">
        <v>112</v>
      </c>
      <c r="E235" s="88" t="s">
        <v>287</v>
      </c>
      <c r="F235" s="87" t="s">
        <v>633</v>
      </c>
      <c r="G235" s="88" t="s">
        <v>142</v>
      </c>
      <c r="H235" s="87" t="s">
        <v>613</v>
      </c>
      <c r="I235" s="87" t="s">
        <v>291</v>
      </c>
      <c r="J235" s="101"/>
      <c r="K235" s="90">
        <v>2.0299999996488647</v>
      </c>
      <c r="L235" s="88" t="s">
        <v>121</v>
      </c>
      <c r="M235" s="89">
        <v>3.5499999999999997E-2</v>
      </c>
      <c r="N235" s="89">
        <v>4.6899999993816284E-2</v>
      </c>
      <c r="O235" s="90">
        <v>3233.0025249999999</v>
      </c>
      <c r="P235" s="102">
        <v>99.54</v>
      </c>
      <c r="Q235" s="90"/>
      <c r="R235" s="90">
        <v>3.2181305710000001</v>
      </c>
      <c r="S235" s="91">
        <v>6.4992317222568662E-6</v>
      </c>
      <c r="T235" s="91">
        <f t="shared" si="3"/>
        <v>1.8577242451760939E-3</v>
      </c>
      <c r="U235" s="91">
        <f>R235/'סכום נכסי הקרן'!$C$42</f>
        <v>7.0975417672725864E-4</v>
      </c>
    </row>
    <row r="236" spans="2:21">
      <c r="B236" s="86" t="s">
        <v>836</v>
      </c>
      <c r="C236" s="87" t="s">
        <v>837</v>
      </c>
      <c r="D236" s="88" t="s">
        <v>112</v>
      </c>
      <c r="E236" s="88" t="s">
        <v>287</v>
      </c>
      <c r="F236" s="87" t="s">
        <v>633</v>
      </c>
      <c r="G236" s="88" t="s">
        <v>142</v>
      </c>
      <c r="H236" s="87" t="s">
        <v>613</v>
      </c>
      <c r="I236" s="87" t="s">
        <v>291</v>
      </c>
      <c r="J236" s="101"/>
      <c r="K236" s="90">
        <v>2.4900000000022868</v>
      </c>
      <c r="L236" s="88" t="s">
        <v>121</v>
      </c>
      <c r="M236" s="89">
        <v>2.5000000000000001E-2</v>
      </c>
      <c r="N236" s="89">
        <v>4.9100000000586924E-2</v>
      </c>
      <c r="O236" s="90">
        <v>13581.031733</v>
      </c>
      <c r="P236" s="102">
        <v>96.6</v>
      </c>
      <c r="Q236" s="90"/>
      <c r="R236" s="90">
        <v>13.119276353</v>
      </c>
      <c r="S236" s="91">
        <v>1.021146626754927E-5</v>
      </c>
      <c r="T236" s="91">
        <f t="shared" si="3"/>
        <v>7.5733402428603642E-3</v>
      </c>
      <c r="U236" s="91">
        <f>R236/'סכום נכסי הקרן'!$C$42</f>
        <v>2.8934379701963022E-3</v>
      </c>
    </row>
    <row r="237" spans="2:21">
      <c r="B237" s="86" t="s">
        <v>838</v>
      </c>
      <c r="C237" s="87" t="s">
        <v>839</v>
      </c>
      <c r="D237" s="88" t="s">
        <v>112</v>
      </c>
      <c r="E237" s="88" t="s">
        <v>287</v>
      </c>
      <c r="F237" s="87" t="s">
        <v>633</v>
      </c>
      <c r="G237" s="88" t="s">
        <v>142</v>
      </c>
      <c r="H237" s="87" t="s">
        <v>613</v>
      </c>
      <c r="I237" s="87" t="s">
        <v>291</v>
      </c>
      <c r="J237" s="101"/>
      <c r="K237" s="90">
        <v>4.6599999999205863</v>
      </c>
      <c r="L237" s="88" t="s">
        <v>121</v>
      </c>
      <c r="M237" s="89">
        <v>4.7300000000000002E-2</v>
      </c>
      <c r="N237" s="89">
        <v>5.2000000000000005E-2</v>
      </c>
      <c r="O237" s="90">
        <v>5057.6630679999998</v>
      </c>
      <c r="P237" s="102">
        <v>99.59</v>
      </c>
      <c r="Q237" s="90"/>
      <c r="R237" s="90">
        <v>5.0369267400000002</v>
      </c>
      <c r="S237" s="91">
        <v>1.2806966228175683E-5</v>
      </c>
      <c r="T237" s="91">
        <f t="shared" si="3"/>
        <v>2.9076573245336427E-3</v>
      </c>
      <c r="U237" s="91">
        <f>R237/'סכום נכסי הקרן'!$C$42</f>
        <v>1.1108871168248862E-3</v>
      </c>
    </row>
    <row r="238" spans="2:21">
      <c r="B238" s="86" t="s">
        <v>840</v>
      </c>
      <c r="C238" s="87" t="s">
        <v>841</v>
      </c>
      <c r="D238" s="88" t="s">
        <v>112</v>
      </c>
      <c r="E238" s="88" t="s">
        <v>287</v>
      </c>
      <c r="F238" s="87" t="s">
        <v>842</v>
      </c>
      <c r="G238" s="88" t="s">
        <v>608</v>
      </c>
      <c r="H238" s="87" t="s">
        <v>609</v>
      </c>
      <c r="I238" s="87" t="s">
        <v>119</v>
      </c>
      <c r="J238" s="101"/>
      <c r="K238" s="90">
        <v>1.3199999999543353</v>
      </c>
      <c r="L238" s="88" t="s">
        <v>121</v>
      </c>
      <c r="M238" s="89">
        <v>3.5000000000000003E-2</v>
      </c>
      <c r="N238" s="89">
        <v>4.9599999992921973E-2</v>
      </c>
      <c r="O238" s="90">
        <v>3522.47</v>
      </c>
      <c r="P238" s="102">
        <v>99.47</v>
      </c>
      <c r="Q238" s="90"/>
      <c r="R238" s="90">
        <v>3.5038009880000001</v>
      </c>
      <c r="S238" s="91">
        <v>1.2248661242089157E-5</v>
      </c>
      <c r="T238" s="91">
        <f t="shared" si="3"/>
        <v>2.0226326751114137E-3</v>
      </c>
      <c r="U238" s="91">
        <f>R238/'סכום נכסי הקרן'!$C$42</f>
        <v>7.727583858977285E-4</v>
      </c>
    </row>
    <row r="239" spans="2:21">
      <c r="B239" s="86" t="s">
        <v>843</v>
      </c>
      <c r="C239" s="87" t="s">
        <v>844</v>
      </c>
      <c r="D239" s="88" t="s">
        <v>112</v>
      </c>
      <c r="E239" s="88" t="s">
        <v>287</v>
      </c>
      <c r="F239" s="87" t="s">
        <v>842</v>
      </c>
      <c r="G239" s="88" t="s">
        <v>608</v>
      </c>
      <c r="H239" s="87" t="s">
        <v>609</v>
      </c>
      <c r="I239" s="87" t="s">
        <v>119</v>
      </c>
      <c r="J239" s="101"/>
      <c r="K239" s="90">
        <v>2.4200000004907261</v>
      </c>
      <c r="L239" s="88" t="s">
        <v>121</v>
      </c>
      <c r="M239" s="89">
        <v>4.99E-2</v>
      </c>
      <c r="N239" s="89">
        <v>5.2500000005333981E-2</v>
      </c>
      <c r="O239" s="90">
        <v>1860.631404</v>
      </c>
      <c r="P239" s="102">
        <v>100.76</v>
      </c>
      <c r="Q239" s="90"/>
      <c r="R239" s="90">
        <v>1.874772224</v>
      </c>
      <c r="S239" s="91">
        <v>8.0459736389189189E-6</v>
      </c>
      <c r="T239" s="91">
        <f t="shared" si="3"/>
        <v>1.0822462724454527E-3</v>
      </c>
      <c r="U239" s="91">
        <f>R239/'סכום נכסי הקרן'!$C$42</f>
        <v>4.1347838039485554E-4</v>
      </c>
    </row>
    <row r="240" spans="2:21">
      <c r="B240" s="86" t="s">
        <v>845</v>
      </c>
      <c r="C240" s="87" t="s">
        <v>846</v>
      </c>
      <c r="D240" s="88" t="s">
        <v>112</v>
      </c>
      <c r="E240" s="88" t="s">
        <v>287</v>
      </c>
      <c r="F240" s="87" t="s">
        <v>847</v>
      </c>
      <c r="G240" s="88" t="s">
        <v>624</v>
      </c>
      <c r="H240" s="87" t="s">
        <v>613</v>
      </c>
      <c r="I240" s="87" t="s">
        <v>291</v>
      </c>
      <c r="J240" s="101"/>
      <c r="K240" s="90">
        <v>4.2799999998070311</v>
      </c>
      <c r="L240" s="88" t="s">
        <v>121</v>
      </c>
      <c r="M240" s="89">
        <v>5.3399999999999996E-2</v>
      </c>
      <c r="N240" s="89">
        <v>5.8999999995376778E-2</v>
      </c>
      <c r="O240" s="90">
        <v>5009.9587600000004</v>
      </c>
      <c r="P240" s="102">
        <v>99.3</v>
      </c>
      <c r="Q240" s="90"/>
      <c r="R240" s="90">
        <v>4.9748892070000004</v>
      </c>
      <c r="S240" s="91">
        <v>2.0039835040000003E-5</v>
      </c>
      <c r="T240" s="91">
        <f t="shared" si="3"/>
        <v>2.871845033322227E-3</v>
      </c>
      <c r="U240" s="91">
        <f>R240/'סכום נכסי הקרן'!$C$42</f>
        <v>1.0972048260696908E-3</v>
      </c>
    </row>
    <row r="241" spans="2:21">
      <c r="B241" s="86" t="s">
        <v>848</v>
      </c>
      <c r="C241" s="87" t="s">
        <v>849</v>
      </c>
      <c r="D241" s="88" t="s">
        <v>112</v>
      </c>
      <c r="E241" s="88" t="s">
        <v>287</v>
      </c>
      <c r="F241" s="87" t="s">
        <v>850</v>
      </c>
      <c r="G241" s="88" t="s">
        <v>624</v>
      </c>
      <c r="H241" s="87" t="s">
        <v>640</v>
      </c>
      <c r="I241" s="87" t="s">
        <v>119</v>
      </c>
      <c r="J241" s="101"/>
      <c r="K241" s="90">
        <v>3.8000000000000003</v>
      </c>
      <c r="L241" s="88" t="s">
        <v>121</v>
      </c>
      <c r="M241" s="89">
        <v>4.53E-2</v>
      </c>
      <c r="N241" s="89">
        <v>6.0200000001482332E-2</v>
      </c>
      <c r="O241" s="90">
        <v>8530.3857270000008</v>
      </c>
      <c r="P241" s="102">
        <v>94.9</v>
      </c>
      <c r="Q241" s="90">
        <v>0.14715966999999999</v>
      </c>
      <c r="R241" s="90">
        <v>8.0953363399999994</v>
      </c>
      <c r="S241" s="91">
        <v>1.7060771454000002E-5</v>
      </c>
      <c r="T241" s="91">
        <f t="shared" si="3"/>
        <v>4.673179742051275E-3</v>
      </c>
      <c r="U241" s="91">
        <f>R241/'סכום נכסי הקרן'!$C$42</f>
        <v>1.7854150577680083E-3</v>
      </c>
    </row>
    <row r="242" spans="2:21">
      <c r="B242" s="86" t="s">
        <v>851</v>
      </c>
      <c r="C242" s="87" t="s">
        <v>852</v>
      </c>
      <c r="D242" s="88" t="s">
        <v>112</v>
      </c>
      <c r="E242" s="88" t="s">
        <v>287</v>
      </c>
      <c r="F242" s="87" t="s">
        <v>656</v>
      </c>
      <c r="G242" s="88" t="s">
        <v>657</v>
      </c>
      <c r="H242" s="87" t="s">
        <v>640</v>
      </c>
      <c r="I242" s="87" t="s">
        <v>119</v>
      </c>
      <c r="J242" s="101"/>
      <c r="K242" s="90">
        <v>2.1299999995694261</v>
      </c>
      <c r="L242" s="88" t="s">
        <v>121</v>
      </c>
      <c r="M242" s="89">
        <v>3.7499999999999999E-2</v>
      </c>
      <c r="N242" s="89">
        <v>6.3599999988855724E-2</v>
      </c>
      <c r="O242" s="90">
        <v>2080.856061</v>
      </c>
      <c r="P242" s="102">
        <v>94.87</v>
      </c>
      <c r="Q242" s="90"/>
      <c r="R242" s="90">
        <v>1.9741081449999998</v>
      </c>
      <c r="S242" s="91">
        <v>7.6402531039564571E-6</v>
      </c>
      <c r="T242" s="91">
        <f t="shared" si="3"/>
        <v>1.1395897346783272E-3</v>
      </c>
      <c r="U242" s="91">
        <f>R242/'סכום נכסי הקרן'!$C$42</f>
        <v>4.3538677822810144E-4</v>
      </c>
    </row>
    <row r="243" spans="2:21">
      <c r="B243" s="86" t="s">
        <v>853</v>
      </c>
      <c r="C243" s="87" t="s">
        <v>854</v>
      </c>
      <c r="D243" s="88" t="s">
        <v>112</v>
      </c>
      <c r="E243" s="88" t="s">
        <v>287</v>
      </c>
      <c r="F243" s="87" t="s">
        <v>656</v>
      </c>
      <c r="G243" s="88" t="s">
        <v>657</v>
      </c>
      <c r="H243" s="87" t="s">
        <v>640</v>
      </c>
      <c r="I243" s="87" t="s">
        <v>119</v>
      </c>
      <c r="J243" s="101"/>
      <c r="K243" s="90">
        <v>3.8500000000569252</v>
      </c>
      <c r="L243" s="88" t="s">
        <v>121</v>
      </c>
      <c r="M243" s="89">
        <v>2.6600000000000002E-2</v>
      </c>
      <c r="N243" s="89">
        <v>7.0300000001512611E-2</v>
      </c>
      <c r="O243" s="90">
        <v>14382.020886999999</v>
      </c>
      <c r="P243" s="102">
        <v>85.5</v>
      </c>
      <c r="Q243" s="90"/>
      <c r="R243" s="90">
        <v>12.296628338000001</v>
      </c>
      <c r="S243" s="91">
        <v>1.6516183048161382E-5</v>
      </c>
      <c r="T243" s="91">
        <f t="shared" si="3"/>
        <v>7.0984517543436921E-3</v>
      </c>
      <c r="U243" s="91">
        <f>R243/'סכום נכסי הקרן'!$C$42</f>
        <v>2.7120041061125329E-3</v>
      </c>
    </row>
    <row r="244" spans="2:21">
      <c r="B244" s="86" t="s">
        <v>855</v>
      </c>
      <c r="C244" s="87" t="s">
        <v>856</v>
      </c>
      <c r="D244" s="88" t="s">
        <v>112</v>
      </c>
      <c r="E244" s="88" t="s">
        <v>287</v>
      </c>
      <c r="F244" s="87" t="s">
        <v>656</v>
      </c>
      <c r="G244" s="88" t="s">
        <v>657</v>
      </c>
      <c r="H244" s="87" t="s">
        <v>640</v>
      </c>
      <c r="I244" s="87" t="s">
        <v>119</v>
      </c>
      <c r="J244" s="101"/>
      <c r="K244" s="90">
        <v>3.2200000005049358</v>
      </c>
      <c r="L244" s="88" t="s">
        <v>121</v>
      </c>
      <c r="M244" s="89">
        <v>0.04</v>
      </c>
      <c r="N244" s="89">
        <v>3.7500000006187938E-2</v>
      </c>
      <c r="O244" s="90">
        <v>1992.1681329999999</v>
      </c>
      <c r="P244" s="102">
        <v>101.4</v>
      </c>
      <c r="Q244" s="90"/>
      <c r="R244" s="90">
        <v>2.0200585090000001</v>
      </c>
      <c r="S244" s="91">
        <v>2.0797806828776063E-5</v>
      </c>
      <c r="T244" s="91">
        <f t="shared" si="3"/>
        <v>1.1661154157823544E-3</v>
      </c>
      <c r="U244" s="91">
        <f>R244/'סכום נכסי הקרן'!$C$42</f>
        <v>4.4552106645898696E-4</v>
      </c>
    </row>
    <row r="245" spans="2:21">
      <c r="B245" s="86" t="s">
        <v>857</v>
      </c>
      <c r="C245" s="87" t="s">
        <v>858</v>
      </c>
      <c r="D245" s="88" t="s">
        <v>112</v>
      </c>
      <c r="E245" s="88" t="s">
        <v>287</v>
      </c>
      <c r="F245" s="87" t="s">
        <v>859</v>
      </c>
      <c r="G245" s="88" t="s">
        <v>608</v>
      </c>
      <c r="H245" s="87" t="s">
        <v>860</v>
      </c>
      <c r="I245" s="87" t="s">
        <v>119</v>
      </c>
      <c r="J245" s="101"/>
      <c r="K245" s="90">
        <v>0.74000062765108354</v>
      </c>
      <c r="L245" s="88" t="s">
        <v>121</v>
      </c>
      <c r="M245" s="89">
        <v>4.8499999999999995E-2</v>
      </c>
      <c r="N245" s="89">
        <v>7.1684210526315795E-2</v>
      </c>
      <c r="O245" s="90">
        <v>1.8999999999999998E-4</v>
      </c>
      <c r="P245" s="102">
        <v>99.61</v>
      </c>
      <c r="Q245" s="90"/>
      <c r="R245" s="90">
        <v>1.8999999999999998E-7</v>
      </c>
      <c r="S245" s="91">
        <v>8.6377269052436528E-13</v>
      </c>
      <c r="T245" s="91">
        <f t="shared" si="3"/>
        <v>1.0968094637433461E-10</v>
      </c>
      <c r="U245" s="91">
        <f>R245/'סכום נכסי הקרן'!$C$42</f>
        <v>4.1904233095264025E-11</v>
      </c>
    </row>
    <row r="246" spans="2:21">
      <c r="B246" s="86" t="s">
        <v>861</v>
      </c>
      <c r="C246" s="87" t="s">
        <v>862</v>
      </c>
      <c r="D246" s="88" t="s">
        <v>112</v>
      </c>
      <c r="E246" s="88" t="s">
        <v>287</v>
      </c>
      <c r="F246" s="87" t="s">
        <v>863</v>
      </c>
      <c r="G246" s="88" t="s">
        <v>608</v>
      </c>
      <c r="H246" s="87" t="s">
        <v>661</v>
      </c>
      <c r="I246" s="87"/>
      <c r="J246" s="101"/>
      <c r="K246" s="90">
        <v>1.0800000001075323</v>
      </c>
      <c r="L246" s="88" t="s">
        <v>121</v>
      </c>
      <c r="M246" s="89">
        <v>4.9500000000000002E-2</v>
      </c>
      <c r="N246" s="89">
        <v>0.64550000003343588</v>
      </c>
      <c r="O246" s="90">
        <v>4794.1534030000003</v>
      </c>
      <c r="P246" s="102">
        <v>62.1</v>
      </c>
      <c r="Q246" s="90"/>
      <c r="R246" s="90">
        <v>2.975850871</v>
      </c>
      <c r="S246" s="91">
        <v>8.2751001340949681E-6</v>
      </c>
      <c r="T246" s="91">
        <f t="shared" si="3"/>
        <v>1.7178638936850945E-3</v>
      </c>
      <c r="U246" s="91">
        <f>R246/'סכום נכסי הקרן'!$C$42</f>
        <v>6.563197292375184E-4</v>
      </c>
    </row>
    <row r="247" spans="2:21">
      <c r="B247" s="86" t="s">
        <v>864</v>
      </c>
      <c r="C247" s="87" t="s">
        <v>865</v>
      </c>
      <c r="D247" s="88" t="s">
        <v>112</v>
      </c>
      <c r="E247" s="88" t="s">
        <v>287</v>
      </c>
      <c r="F247" s="87" t="s">
        <v>863</v>
      </c>
      <c r="G247" s="88" t="s">
        <v>608</v>
      </c>
      <c r="H247" s="87" t="s">
        <v>661</v>
      </c>
      <c r="I247" s="87"/>
      <c r="J247" s="101"/>
      <c r="K247" s="90">
        <v>4.3599998053820377</v>
      </c>
      <c r="L247" s="88" t="s">
        <v>121</v>
      </c>
      <c r="M247" s="89">
        <v>0.04</v>
      </c>
      <c r="N247" s="89">
        <v>9.9899995608932226</v>
      </c>
      <c r="O247" s="90">
        <v>822.12342399999989</v>
      </c>
      <c r="P247" s="102">
        <v>1</v>
      </c>
      <c r="Q247" s="90"/>
      <c r="R247" s="90">
        <v>8.2212350000000003E-3</v>
      </c>
      <c r="S247" s="91">
        <v>1.0022974084382721E-5</v>
      </c>
      <c r="T247" s="91">
        <f t="shared" si="3"/>
        <v>4.7458570271884358E-6</v>
      </c>
      <c r="U247" s="91">
        <f>R247/'סכום נכסי הקרן'!$C$42</f>
        <v>1.8131818303733842E-6</v>
      </c>
    </row>
    <row r="248" spans="2:21">
      <c r="B248" s="86" t="s">
        <v>866</v>
      </c>
      <c r="C248" s="87" t="s">
        <v>867</v>
      </c>
      <c r="D248" s="88" t="s">
        <v>112</v>
      </c>
      <c r="E248" s="88" t="s">
        <v>287</v>
      </c>
      <c r="F248" s="87" t="s">
        <v>818</v>
      </c>
      <c r="G248" s="88" t="s">
        <v>678</v>
      </c>
      <c r="H248" s="87" t="s">
        <v>661</v>
      </c>
      <c r="I248" s="87"/>
      <c r="J248" s="101"/>
      <c r="K248" s="90">
        <v>1.8400000022250886</v>
      </c>
      <c r="L248" s="88" t="s">
        <v>121</v>
      </c>
      <c r="M248" s="89">
        <v>4.2500000000000003E-2</v>
      </c>
      <c r="N248" s="89">
        <v>4.8300000061189924E-2</v>
      </c>
      <c r="O248" s="90">
        <v>447.45158300000003</v>
      </c>
      <c r="P248" s="102">
        <v>100.44</v>
      </c>
      <c r="Q248" s="90"/>
      <c r="R248" s="90">
        <v>0.44942037499999998</v>
      </c>
      <c r="S248" s="91">
        <v>4.603411347736626E-6</v>
      </c>
      <c r="T248" s="91">
        <f t="shared" si="3"/>
        <v>2.5943606342057027E-4</v>
      </c>
      <c r="U248" s="91">
        <f>R248/'סכום נכסי הקרן'!$C$42</f>
        <v>9.9119032377689326E-5</v>
      </c>
    </row>
    <row r="249" spans="2:21">
      <c r="B249" s="86" t="s">
        <v>868</v>
      </c>
      <c r="C249" s="87" t="s">
        <v>869</v>
      </c>
      <c r="D249" s="88" t="s">
        <v>112</v>
      </c>
      <c r="E249" s="88" t="s">
        <v>287</v>
      </c>
      <c r="F249" s="87" t="s">
        <v>870</v>
      </c>
      <c r="G249" s="88" t="s">
        <v>321</v>
      </c>
      <c r="H249" s="87" t="s">
        <v>661</v>
      </c>
      <c r="I249" s="87"/>
      <c r="J249" s="101"/>
      <c r="K249" s="90">
        <v>2.970000000372476</v>
      </c>
      <c r="L249" s="88" t="s">
        <v>121</v>
      </c>
      <c r="M249" s="89">
        <v>0.01</v>
      </c>
      <c r="N249" s="89">
        <v>5.6499999997570799E-2</v>
      </c>
      <c r="O249" s="90">
        <v>1411.4034079999997</v>
      </c>
      <c r="P249" s="102">
        <v>87.5</v>
      </c>
      <c r="Q249" s="90"/>
      <c r="R249" s="90">
        <v>1.2349779820000002</v>
      </c>
      <c r="S249" s="91">
        <v>7.8411300444444428E-6</v>
      </c>
      <c r="T249" s="91">
        <f t="shared" si="3"/>
        <v>7.1291344114329477E-4</v>
      </c>
      <c r="U249" s="91">
        <f>R249/'סכום נכסי הקרן'!$C$42</f>
        <v>2.7237265908024633E-4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102"/>
      <c r="Q250" s="87"/>
      <c r="R250" s="87"/>
      <c r="S250" s="87"/>
      <c r="T250" s="91"/>
      <c r="U250" s="87"/>
    </row>
    <row r="251" spans="2:21">
      <c r="B251" s="85" t="s">
        <v>45</v>
      </c>
      <c r="C251" s="80"/>
      <c r="D251" s="81"/>
      <c r="E251" s="81"/>
      <c r="F251" s="80"/>
      <c r="G251" s="81"/>
      <c r="H251" s="80"/>
      <c r="I251" s="80"/>
      <c r="J251" s="99"/>
      <c r="K251" s="83">
        <v>3.8487440540408513</v>
      </c>
      <c r="L251" s="81"/>
      <c r="M251" s="82"/>
      <c r="N251" s="82">
        <v>7.8499877894165793E-2</v>
      </c>
      <c r="O251" s="83"/>
      <c r="P251" s="100"/>
      <c r="Q251" s="83">
        <f>SUM(Q252:Q259)</f>
        <v>3.9999999999999994E-9</v>
      </c>
      <c r="R251" s="83">
        <f>SUM(R252:R259)</f>
        <v>39.474166256000004</v>
      </c>
      <c r="S251" s="84"/>
      <c r="T251" s="84">
        <f t="shared" si="3"/>
        <v>2.2787178485767924E-2</v>
      </c>
      <c r="U251" s="84">
        <f>R251/'סכום נכסי הקרן'!$C$42</f>
        <v>8.7059719159612112E-3</v>
      </c>
    </row>
    <row r="252" spans="2:21">
      <c r="B252" s="86" t="s">
        <v>871</v>
      </c>
      <c r="C252" s="87" t="s">
        <v>872</v>
      </c>
      <c r="D252" s="88" t="s">
        <v>112</v>
      </c>
      <c r="E252" s="88" t="s">
        <v>287</v>
      </c>
      <c r="F252" s="87" t="s">
        <v>873</v>
      </c>
      <c r="G252" s="88" t="s">
        <v>698</v>
      </c>
      <c r="H252" s="87" t="s">
        <v>379</v>
      </c>
      <c r="I252" s="87" t="s">
        <v>291</v>
      </c>
      <c r="J252" s="101"/>
      <c r="K252" s="90">
        <v>3.2199999999460531</v>
      </c>
      <c r="L252" s="88" t="s">
        <v>121</v>
      </c>
      <c r="M252" s="89">
        <v>2.12E-2</v>
      </c>
      <c r="N252" s="89">
        <v>5.6800000000784688E-2</v>
      </c>
      <c r="O252" s="90">
        <v>4250.2123019999999</v>
      </c>
      <c r="P252" s="102">
        <v>95.95</v>
      </c>
      <c r="Q252" s="90"/>
      <c r="R252" s="90">
        <v>4.0780787509999996</v>
      </c>
      <c r="S252" s="91">
        <v>2.4286927439999999E-5</v>
      </c>
      <c r="T252" s="91">
        <f t="shared" si="3"/>
        <v>2.3541449305197076E-3</v>
      </c>
      <c r="U252" s="91">
        <f>R252/'סכום נכסי הקרן'!$C$42</f>
        <v>8.9941453980393264E-4</v>
      </c>
    </row>
    <row r="253" spans="2:21">
      <c r="B253" s="86" t="s">
        <v>874</v>
      </c>
      <c r="C253" s="87" t="s">
        <v>875</v>
      </c>
      <c r="D253" s="88" t="s">
        <v>112</v>
      </c>
      <c r="E253" s="88" t="s">
        <v>287</v>
      </c>
      <c r="F253" s="87" t="s">
        <v>873</v>
      </c>
      <c r="G253" s="88" t="s">
        <v>698</v>
      </c>
      <c r="H253" s="87" t="s">
        <v>379</v>
      </c>
      <c r="I253" s="87" t="s">
        <v>291</v>
      </c>
      <c r="J253" s="101"/>
      <c r="K253" s="90">
        <v>5.4099999999861881</v>
      </c>
      <c r="L253" s="88" t="s">
        <v>121</v>
      </c>
      <c r="M253" s="89">
        <v>2.6699999999999998E-2</v>
      </c>
      <c r="N253" s="89">
        <v>6.1900000005662453E-2</v>
      </c>
      <c r="O253" s="90">
        <v>814.65735700000005</v>
      </c>
      <c r="P253" s="102">
        <v>88.88</v>
      </c>
      <c r="Q253" s="90"/>
      <c r="R253" s="90">
        <v>0.72406746100000008</v>
      </c>
      <c r="S253" s="91">
        <v>4.3864815690286456E-6</v>
      </c>
      <c r="T253" s="91">
        <f t="shared" si="3"/>
        <v>4.1798107558600858E-4</v>
      </c>
      <c r="U253" s="91">
        <f>R253/'סכום נכסי הקרן'!$C$42</f>
        <v>1.5969206138126318E-4</v>
      </c>
    </row>
    <row r="254" spans="2:21">
      <c r="B254" s="86" t="s">
        <v>876</v>
      </c>
      <c r="C254" s="87" t="s">
        <v>877</v>
      </c>
      <c r="D254" s="88" t="s">
        <v>112</v>
      </c>
      <c r="E254" s="88" t="s">
        <v>287</v>
      </c>
      <c r="F254" s="87" t="s">
        <v>715</v>
      </c>
      <c r="G254" s="88" t="s">
        <v>115</v>
      </c>
      <c r="H254" s="87" t="s">
        <v>379</v>
      </c>
      <c r="I254" s="87" t="s">
        <v>291</v>
      </c>
      <c r="J254" s="101"/>
      <c r="K254" s="90">
        <v>1.4599986172134891</v>
      </c>
      <c r="L254" s="88" t="s">
        <v>121</v>
      </c>
      <c r="M254" s="89">
        <v>3.49E-2</v>
      </c>
      <c r="N254" s="89">
        <v>6.6818181818181804E-2</v>
      </c>
      <c r="O254" s="90">
        <v>2.8200000000000002E-4</v>
      </c>
      <c r="P254" s="102">
        <v>93.84</v>
      </c>
      <c r="Q254" s="90"/>
      <c r="R254" s="90">
        <v>2.6400000000000003E-7</v>
      </c>
      <c r="S254" s="91">
        <v>2.7990399297011397E-13</v>
      </c>
      <c r="T254" s="91">
        <f t="shared" si="3"/>
        <v>1.5239878864644391E-10</v>
      </c>
      <c r="U254" s="91">
        <f>R254/'סכום נכסי הקרן'!$C$42</f>
        <v>5.8224829142893185E-11</v>
      </c>
    </row>
    <row r="255" spans="2:21">
      <c r="B255" s="86" t="s">
        <v>878</v>
      </c>
      <c r="C255" s="87" t="s">
        <v>879</v>
      </c>
      <c r="D255" s="88" t="s">
        <v>112</v>
      </c>
      <c r="E255" s="88" t="s">
        <v>287</v>
      </c>
      <c r="F255" s="87" t="s">
        <v>715</v>
      </c>
      <c r="G255" s="88" t="s">
        <v>115</v>
      </c>
      <c r="H255" s="87" t="s">
        <v>379</v>
      </c>
      <c r="I255" s="87" t="s">
        <v>291</v>
      </c>
      <c r="J255" s="101"/>
      <c r="K255" s="90">
        <v>4.1299987391703761</v>
      </c>
      <c r="L255" s="88" t="s">
        <v>121</v>
      </c>
      <c r="M255" s="89">
        <v>3.7699999999999997E-2</v>
      </c>
      <c r="N255" s="89">
        <v>6.6022304832713763E-2</v>
      </c>
      <c r="O255" s="90">
        <v>2.9E-4</v>
      </c>
      <c r="P255" s="102">
        <v>92.89</v>
      </c>
      <c r="Q255" s="90"/>
      <c r="R255" s="90">
        <v>2.6899999999999999E-7</v>
      </c>
      <c r="S255" s="91">
        <v>2.3890476827555574E-12</v>
      </c>
      <c r="T255" s="91">
        <f t="shared" si="3"/>
        <v>1.5528512934050532E-10</v>
      </c>
      <c r="U255" s="91">
        <f>R255/'סכום נכסי הקרן'!$C$42</f>
        <v>5.9327572119084344E-11</v>
      </c>
    </row>
    <row r="256" spans="2:21">
      <c r="B256" s="86" t="s">
        <v>880</v>
      </c>
      <c r="C256" s="87" t="s">
        <v>881</v>
      </c>
      <c r="D256" s="88" t="s">
        <v>112</v>
      </c>
      <c r="E256" s="88" t="s">
        <v>287</v>
      </c>
      <c r="F256" s="87" t="s">
        <v>882</v>
      </c>
      <c r="G256" s="88" t="s">
        <v>115</v>
      </c>
      <c r="H256" s="87" t="s">
        <v>571</v>
      </c>
      <c r="I256" s="87" t="s">
        <v>119</v>
      </c>
      <c r="J256" s="101"/>
      <c r="K256" s="90">
        <v>3.8099999998629754</v>
      </c>
      <c r="L256" s="88" t="s">
        <v>121</v>
      </c>
      <c r="M256" s="89">
        <v>4.6900000000000004E-2</v>
      </c>
      <c r="N256" s="89">
        <v>8.2399999997987999E-2</v>
      </c>
      <c r="O256" s="90">
        <v>12923.985838000001</v>
      </c>
      <c r="P256" s="102">
        <v>89.22</v>
      </c>
      <c r="Q256" s="90"/>
      <c r="R256" s="90">
        <v>11.530780418000001</v>
      </c>
      <c r="S256" s="91">
        <v>8.2344275366342856E-6</v>
      </c>
      <c r="T256" s="91">
        <f t="shared" si="3"/>
        <v>6.6563521509520303E-3</v>
      </c>
      <c r="U256" s="91">
        <f>R256/'סכום נכסי הקרן'!$C$42</f>
        <v>2.5430974231904109E-3</v>
      </c>
    </row>
    <row r="257" spans="2:21">
      <c r="B257" s="86" t="s">
        <v>883</v>
      </c>
      <c r="C257" s="87" t="s">
        <v>884</v>
      </c>
      <c r="D257" s="88" t="s">
        <v>112</v>
      </c>
      <c r="E257" s="88" t="s">
        <v>287</v>
      </c>
      <c r="F257" s="87" t="s">
        <v>882</v>
      </c>
      <c r="G257" s="88" t="s">
        <v>115</v>
      </c>
      <c r="H257" s="87" t="s">
        <v>571</v>
      </c>
      <c r="I257" s="87" t="s">
        <v>119</v>
      </c>
      <c r="J257" s="101"/>
      <c r="K257" s="90">
        <v>3.9299999999805535</v>
      </c>
      <c r="L257" s="88" t="s">
        <v>121</v>
      </c>
      <c r="M257" s="89">
        <v>4.6900000000000004E-2</v>
      </c>
      <c r="N257" s="89">
        <v>8.0899999999632669E-2</v>
      </c>
      <c r="O257" s="90">
        <v>25429.932788999999</v>
      </c>
      <c r="P257" s="102">
        <v>91</v>
      </c>
      <c r="Q257" s="90"/>
      <c r="R257" s="90">
        <v>23.141238965000003</v>
      </c>
      <c r="S257" s="91">
        <v>1.9056334269189411E-5</v>
      </c>
      <c r="T257" s="91">
        <f t="shared" si="3"/>
        <v>1.3358699947135937E-2</v>
      </c>
      <c r="U257" s="91">
        <f>R257/'סכום נכסי הקרן'!$C$42</f>
        <v>5.1037677458029831E-3</v>
      </c>
    </row>
    <row r="258" spans="2:21">
      <c r="B258" s="86" t="s">
        <v>885</v>
      </c>
      <c r="C258" s="87" t="s">
        <v>886</v>
      </c>
      <c r="D258" s="88" t="s">
        <v>112</v>
      </c>
      <c r="E258" s="88" t="s">
        <v>287</v>
      </c>
      <c r="F258" s="87" t="s">
        <v>829</v>
      </c>
      <c r="G258" s="88" t="s">
        <v>339</v>
      </c>
      <c r="H258" s="87" t="s">
        <v>613</v>
      </c>
      <c r="I258" s="87" t="s">
        <v>291</v>
      </c>
      <c r="J258" s="101"/>
      <c r="K258" s="90">
        <v>0.5</v>
      </c>
      <c r="L258" s="88" t="s">
        <v>121</v>
      </c>
      <c r="M258" s="89">
        <v>6.7000000000000004E-2</v>
      </c>
      <c r="N258" s="89">
        <v>6.0947368421052639E-2</v>
      </c>
      <c r="O258" s="90">
        <v>1.0399999999999999E-4</v>
      </c>
      <c r="P258" s="102">
        <v>90.97</v>
      </c>
      <c r="Q258" s="90">
        <v>3.9999999999999994E-9</v>
      </c>
      <c r="R258" s="90">
        <v>9.499999999999999E-8</v>
      </c>
      <c r="S258" s="91">
        <v>2.4673552881295654E-13</v>
      </c>
      <c r="T258" s="91">
        <f t="shared" si="3"/>
        <v>5.4840473187167304E-11</v>
      </c>
      <c r="U258" s="91">
        <f>R258/'סכום נכסי הקרן'!$C$42</f>
        <v>2.0952116547632013E-11</v>
      </c>
    </row>
    <row r="259" spans="2:21">
      <c r="B259" s="86" t="s">
        <v>887</v>
      </c>
      <c r="C259" s="87" t="s">
        <v>888</v>
      </c>
      <c r="D259" s="88" t="s">
        <v>112</v>
      </c>
      <c r="E259" s="88" t="s">
        <v>287</v>
      </c>
      <c r="F259" s="87" t="s">
        <v>829</v>
      </c>
      <c r="G259" s="88" t="s">
        <v>339</v>
      </c>
      <c r="H259" s="87" t="s">
        <v>613</v>
      </c>
      <c r="I259" s="87" t="s">
        <v>291</v>
      </c>
      <c r="J259" s="101"/>
      <c r="K259" s="90">
        <v>1.79</v>
      </c>
      <c r="L259" s="88" t="s">
        <v>121</v>
      </c>
      <c r="M259" s="89">
        <v>4.7E-2</v>
      </c>
      <c r="N259" s="89">
        <v>6.9696969696969702E-2</v>
      </c>
      <c r="O259" s="90">
        <v>3.4E-5</v>
      </c>
      <c r="P259" s="102">
        <v>93.89</v>
      </c>
      <c r="Q259" s="90"/>
      <c r="R259" s="90">
        <v>3.3000000000000004E-8</v>
      </c>
      <c r="S259" s="91">
        <v>6.3983692438670694E-14</v>
      </c>
      <c r="T259" s="91">
        <f t="shared" si="3"/>
        <v>1.9049848580805488E-11</v>
      </c>
      <c r="U259" s="91">
        <f>R259/'סכום נכסי הקרן'!$C$42</f>
        <v>7.2781036428616481E-12</v>
      </c>
    </row>
    <row r="260" spans="2:21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90"/>
      <c r="P260" s="102"/>
      <c r="Q260" s="87"/>
      <c r="R260" s="87"/>
      <c r="S260" s="87"/>
      <c r="T260" s="91"/>
      <c r="U260" s="87"/>
    </row>
    <row r="261" spans="2:21">
      <c r="B261" s="79" t="s">
        <v>179</v>
      </c>
      <c r="C261" s="80"/>
      <c r="D261" s="81"/>
      <c r="E261" s="81"/>
      <c r="F261" s="80"/>
      <c r="G261" s="81"/>
      <c r="H261" s="80"/>
      <c r="I261" s="80"/>
      <c r="J261" s="99"/>
      <c r="K261" s="83">
        <v>5.4762345817174678</v>
      </c>
      <c r="L261" s="81"/>
      <c r="M261" s="82"/>
      <c r="N261" s="82">
        <v>6.9133272808952401E-2</v>
      </c>
      <c r="O261" s="83"/>
      <c r="P261" s="100"/>
      <c r="Q261" s="83"/>
      <c r="R261" s="83">
        <v>278.61010430300013</v>
      </c>
      <c r="S261" s="84"/>
      <c r="T261" s="84">
        <f t="shared" si="3"/>
        <v>0.16083273636529016</v>
      </c>
      <c r="U261" s="84">
        <f>R261/'סכום נכסי הקרן'!$C$42</f>
        <v>6.1447067123203906E-2</v>
      </c>
    </row>
    <row r="262" spans="2:21">
      <c r="B262" s="85" t="s">
        <v>60</v>
      </c>
      <c r="C262" s="80"/>
      <c r="D262" s="81"/>
      <c r="E262" s="81"/>
      <c r="F262" s="80"/>
      <c r="G262" s="81"/>
      <c r="H262" s="80"/>
      <c r="I262" s="80"/>
      <c r="J262" s="99"/>
      <c r="K262" s="83">
        <v>5.8315804390666761</v>
      </c>
      <c r="L262" s="81"/>
      <c r="M262" s="82"/>
      <c r="N262" s="82">
        <v>6.7877274353582859E-2</v>
      </c>
      <c r="O262" s="83"/>
      <c r="P262" s="100"/>
      <c r="Q262" s="83"/>
      <c r="R262" s="83">
        <v>33.963169065999992</v>
      </c>
      <c r="S262" s="84"/>
      <c r="T262" s="84">
        <f t="shared" si="3"/>
        <v>1.9605855394896871E-2</v>
      </c>
      <c r="U262" s="84">
        <f>R262/'סכום נכסי הקרן'!$C$42</f>
        <v>7.4905292273448661E-3</v>
      </c>
    </row>
    <row r="263" spans="2:21">
      <c r="B263" s="86" t="s">
        <v>889</v>
      </c>
      <c r="C263" s="87" t="s">
        <v>890</v>
      </c>
      <c r="D263" s="88" t="s">
        <v>28</v>
      </c>
      <c r="E263" s="88" t="s">
        <v>891</v>
      </c>
      <c r="F263" s="87" t="s">
        <v>338</v>
      </c>
      <c r="G263" s="88" t="s">
        <v>339</v>
      </c>
      <c r="H263" s="87" t="s">
        <v>892</v>
      </c>
      <c r="I263" s="87" t="s">
        <v>893</v>
      </c>
      <c r="J263" s="101"/>
      <c r="K263" s="90">
        <v>7.5900000004609005</v>
      </c>
      <c r="L263" s="88" t="s">
        <v>120</v>
      </c>
      <c r="M263" s="89">
        <v>3.7499999999999999E-2</v>
      </c>
      <c r="N263" s="89">
        <v>5.4900000003427207E-2</v>
      </c>
      <c r="O263" s="90">
        <v>1086.5625500000001</v>
      </c>
      <c r="P263" s="102">
        <v>88.520330000000001</v>
      </c>
      <c r="Q263" s="90"/>
      <c r="R263" s="90">
        <v>3.3846755160000002</v>
      </c>
      <c r="S263" s="91">
        <v>2.1731251E-6</v>
      </c>
      <c r="T263" s="91">
        <f t="shared" si="3"/>
        <v>1.9538653356048386E-3</v>
      </c>
      <c r="U263" s="91">
        <f>R263/'סכום נכסי הקרן'!$C$42</f>
        <v>7.4648543039103723E-4</v>
      </c>
    </row>
    <row r="264" spans="2:21">
      <c r="B264" s="86" t="s">
        <v>894</v>
      </c>
      <c r="C264" s="87" t="s">
        <v>895</v>
      </c>
      <c r="D264" s="88" t="s">
        <v>28</v>
      </c>
      <c r="E264" s="88" t="s">
        <v>891</v>
      </c>
      <c r="F264" s="87" t="s">
        <v>326</v>
      </c>
      <c r="G264" s="88" t="s">
        <v>295</v>
      </c>
      <c r="H264" s="87" t="s">
        <v>896</v>
      </c>
      <c r="I264" s="87" t="s">
        <v>284</v>
      </c>
      <c r="J264" s="101"/>
      <c r="K264" s="90">
        <v>3.7400000004294078</v>
      </c>
      <c r="L264" s="88" t="s">
        <v>120</v>
      </c>
      <c r="M264" s="89">
        <v>3.2549999999999996E-2</v>
      </c>
      <c r="N264" s="89">
        <v>7.1700000006347769E-2</v>
      </c>
      <c r="O264" s="90">
        <v>1393.4090000000003</v>
      </c>
      <c r="P264" s="102">
        <v>87.387630000000001</v>
      </c>
      <c r="Q264" s="90"/>
      <c r="R264" s="90">
        <v>4.2849702839999999</v>
      </c>
      <c r="S264" s="91">
        <v>1.3934090000000003E-6</v>
      </c>
      <c r="T264" s="91">
        <f t="shared" si="3"/>
        <v>2.4735768207106387E-3</v>
      </c>
      <c r="U264" s="91">
        <f>R264/'סכום נכסי הקרן'!$C$42</f>
        <v>9.4504417677376698E-4</v>
      </c>
    </row>
    <row r="265" spans="2:21">
      <c r="B265" s="86" t="s">
        <v>897</v>
      </c>
      <c r="C265" s="87" t="s">
        <v>898</v>
      </c>
      <c r="D265" s="88" t="s">
        <v>28</v>
      </c>
      <c r="E265" s="88" t="s">
        <v>891</v>
      </c>
      <c r="F265" s="87" t="s">
        <v>302</v>
      </c>
      <c r="G265" s="88" t="s">
        <v>295</v>
      </c>
      <c r="H265" s="87" t="s">
        <v>896</v>
      </c>
      <c r="I265" s="87" t="s">
        <v>284</v>
      </c>
      <c r="J265" s="101"/>
      <c r="K265" s="90">
        <v>2.8899999999003088</v>
      </c>
      <c r="L265" s="88" t="s">
        <v>120</v>
      </c>
      <c r="M265" s="89">
        <v>3.2750000000000001E-2</v>
      </c>
      <c r="N265" s="89">
        <v>7.3999999998070498E-2</v>
      </c>
      <c r="O265" s="90">
        <v>1972.3556160000001</v>
      </c>
      <c r="P265" s="102">
        <v>89.604680000000002</v>
      </c>
      <c r="Q265" s="90"/>
      <c r="R265" s="90">
        <v>6.2192094579999999</v>
      </c>
      <c r="S265" s="91">
        <v>2.6298074880000003E-6</v>
      </c>
      <c r="T265" s="91">
        <f t="shared" si="3"/>
        <v>3.5901514687034348E-3</v>
      </c>
      <c r="U265" s="91">
        <f>R265/'סכום נכסי הקרן'!$C$42</f>
        <v>1.3716379094542246E-3</v>
      </c>
    </row>
    <row r="266" spans="2:21">
      <c r="B266" s="86" t="s">
        <v>899</v>
      </c>
      <c r="C266" s="87" t="s">
        <v>900</v>
      </c>
      <c r="D266" s="88" t="s">
        <v>28</v>
      </c>
      <c r="E266" s="88" t="s">
        <v>891</v>
      </c>
      <c r="F266" s="87" t="s">
        <v>701</v>
      </c>
      <c r="G266" s="88" t="s">
        <v>483</v>
      </c>
      <c r="H266" s="87" t="s">
        <v>901</v>
      </c>
      <c r="I266" s="87" t="s">
        <v>284</v>
      </c>
      <c r="J266" s="101"/>
      <c r="K266" s="90">
        <v>9.9600000001108491</v>
      </c>
      <c r="L266" s="88" t="s">
        <v>120</v>
      </c>
      <c r="M266" s="89">
        <v>6.3750000000000001E-2</v>
      </c>
      <c r="N266" s="89">
        <v>6.4200000001190596E-2</v>
      </c>
      <c r="O266" s="90">
        <v>2819.4297000000001</v>
      </c>
      <c r="P266" s="102">
        <v>98.200249999999997</v>
      </c>
      <c r="Q266" s="90"/>
      <c r="R266" s="90">
        <v>9.7430096020000008</v>
      </c>
      <c r="S266" s="91">
        <v>4.0678541336026546E-6</v>
      </c>
      <c r="T266" s="91">
        <f t="shared" si="3"/>
        <v>5.6243290193767857E-3</v>
      </c>
      <c r="U266" s="91">
        <f>R266/'סכום נכסי הקרן'!$C$42</f>
        <v>2.1488070811137034E-3</v>
      </c>
    </row>
    <row r="267" spans="2:21">
      <c r="B267" s="86" t="s">
        <v>902</v>
      </c>
      <c r="C267" s="87" t="s">
        <v>903</v>
      </c>
      <c r="D267" s="88" t="s">
        <v>28</v>
      </c>
      <c r="E267" s="88" t="s">
        <v>891</v>
      </c>
      <c r="F267" s="87" t="s">
        <v>904</v>
      </c>
      <c r="G267" s="88" t="s">
        <v>295</v>
      </c>
      <c r="H267" s="87" t="s">
        <v>901</v>
      </c>
      <c r="I267" s="87" t="s">
        <v>893</v>
      </c>
      <c r="J267" s="101"/>
      <c r="K267" s="90">
        <v>3.0899999997731729</v>
      </c>
      <c r="L267" s="88" t="s">
        <v>120</v>
      </c>
      <c r="M267" s="89">
        <v>3.0769999999999999E-2</v>
      </c>
      <c r="N267" s="89">
        <v>7.2699999993195166E-2</v>
      </c>
      <c r="O267" s="90">
        <v>1065.3945920000001</v>
      </c>
      <c r="P267" s="102">
        <v>88.193420000000003</v>
      </c>
      <c r="Q267" s="90"/>
      <c r="R267" s="90">
        <v>3.3064802749999997</v>
      </c>
      <c r="S267" s="91">
        <v>1.7756576533333335E-6</v>
      </c>
      <c r="T267" s="91">
        <f t="shared" ref="T267:T330" si="4">IFERROR(R267/$R$11,0)</f>
        <v>1.9087257143687903E-3</v>
      </c>
      <c r="U267" s="91">
        <f>R267/'סכום נכסי הקרן'!$C$42</f>
        <v>7.2923957983417212E-4</v>
      </c>
    </row>
    <row r="268" spans="2:21">
      <c r="B268" s="86" t="s">
        <v>905</v>
      </c>
      <c r="C268" s="87" t="s">
        <v>906</v>
      </c>
      <c r="D268" s="88" t="s">
        <v>28</v>
      </c>
      <c r="E268" s="88" t="s">
        <v>891</v>
      </c>
      <c r="F268" s="87" t="s">
        <v>907</v>
      </c>
      <c r="G268" s="88" t="s">
        <v>908</v>
      </c>
      <c r="H268" s="87" t="s">
        <v>909</v>
      </c>
      <c r="I268" s="87" t="s">
        <v>284</v>
      </c>
      <c r="J268" s="101"/>
      <c r="K268" s="90">
        <v>6.1999999999507347</v>
      </c>
      <c r="L268" s="88" t="s">
        <v>122</v>
      </c>
      <c r="M268" s="89">
        <v>4.3749999999999997E-2</v>
      </c>
      <c r="N268" s="89">
        <v>7.4199999998472765E-2</v>
      </c>
      <c r="O268" s="90">
        <v>1304.4680000000001</v>
      </c>
      <c r="P268" s="102">
        <v>82.922790000000006</v>
      </c>
      <c r="Q268" s="90"/>
      <c r="R268" s="90">
        <v>4.0596249110000002</v>
      </c>
      <c r="S268" s="91">
        <v>8.6964533333333342E-7</v>
      </c>
      <c r="T268" s="91">
        <f t="shared" si="4"/>
        <v>2.3434921166489682E-3</v>
      </c>
      <c r="U268" s="91">
        <f>R268/'סכום נכסי הקרן'!$C$42</f>
        <v>8.9534457131518164E-4</v>
      </c>
    </row>
    <row r="269" spans="2:21">
      <c r="B269" s="86" t="s">
        <v>910</v>
      </c>
      <c r="C269" s="87" t="s">
        <v>911</v>
      </c>
      <c r="D269" s="88" t="s">
        <v>28</v>
      </c>
      <c r="E269" s="88" t="s">
        <v>891</v>
      </c>
      <c r="F269" s="87" t="s">
        <v>907</v>
      </c>
      <c r="G269" s="88" t="s">
        <v>908</v>
      </c>
      <c r="H269" s="87" t="s">
        <v>909</v>
      </c>
      <c r="I269" s="87" t="s">
        <v>284</v>
      </c>
      <c r="J269" s="101"/>
      <c r="K269" s="90">
        <v>1.9399999995942951</v>
      </c>
      <c r="L269" s="88" t="s">
        <v>122</v>
      </c>
      <c r="M269" s="89">
        <v>0.06</v>
      </c>
      <c r="N269" s="89">
        <v>6.6199999991517072E-2</v>
      </c>
      <c r="O269" s="90">
        <v>717.45740000000001</v>
      </c>
      <c r="P269" s="102">
        <v>100.69499999999999</v>
      </c>
      <c r="Q269" s="90"/>
      <c r="R269" s="90">
        <v>2.7113313150000002</v>
      </c>
      <c r="S269" s="91">
        <v>7.1745739999999996E-7</v>
      </c>
      <c r="T269" s="91">
        <f t="shared" si="4"/>
        <v>1.5651651819135219E-3</v>
      </c>
      <c r="U269" s="91">
        <f>R269/'סכום נכסי הקרן'!$C$42</f>
        <v>5.9798031274867767E-4</v>
      </c>
    </row>
    <row r="270" spans="2:21">
      <c r="B270" s="86" t="s">
        <v>912</v>
      </c>
      <c r="C270" s="87" t="s">
        <v>913</v>
      </c>
      <c r="D270" s="88" t="s">
        <v>28</v>
      </c>
      <c r="E270" s="88" t="s">
        <v>891</v>
      </c>
      <c r="F270" s="87" t="s">
        <v>914</v>
      </c>
      <c r="G270" s="88" t="s">
        <v>143</v>
      </c>
      <c r="H270" s="87" t="s">
        <v>661</v>
      </c>
      <c r="I270" s="87"/>
      <c r="J270" s="101"/>
      <c r="K270" s="90">
        <v>2.6899999942883639</v>
      </c>
      <c r="L270" s="88" t="s">
        <v>120</v>
      </c>
      <c r="M270" s="89">
        <v>0</v>
      </c>
      <c r="N270" s="89">
        <v>2.1499999970457054E-2</v>
      </c>
      <c r="O270" s="90">
        <v>77.0822</v>
      </c>
      <c r="P270" s="102">
        <v>93.590999999999994</v>
      </c>
      <c r="Q270" s="90"/>
      <c r="R270" s="90">
        <v>0.253867705</v>
      </c>
      <c r="S270" s="91">
        <v>1.6757000000000001E-7</v>
      </c>
      <c r="T270" s="91">
        <f t="shared" si="4"/>
        <v>1.4654973756989684E-4</v>
      </c>
      <c r="U270" s="91">
        <f>R270/'סכום נכסי הקרן'!$C$42</f>
        <v>5.599016571410382E-5</v>
      </c>
    </row>
    <row r="271" spans="2:21">
      <c r="B271" s="92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90"/>
      <c r="P271" s="102"/>
      <c r="Q271" s="87"/>
      <c r="R271" s="87"/>
      <c r="S271" s="87"/>
      <c r="T271" s="91"/>
      <c r="U271" s="87"/>
    </row>
    <row r="272" spans="2:21">
      <c r="B272" s="85" t="s">
        <v>59</v>
      </c>
      <c r="C272" s="80"/>
      <c r="D272" s="81"/>
      <c r="E272" s="81"/>
      <c r="F272" s="80"/>
      <c r="G272" s="81"/>
      <c r="H272" s="80"/>
      <c r="I272" s="80"/>
      <c r="J272" s="99"/>
      <c r="K272" s="83">
        <v>5.4269036084176676</v>
      </c>
      <c r="L272" s="81"/>
      <c r="M272" s="82"/>
      <c r="N272" s="82">
        <v>6.9307637093732943E-2</v>
      </c>
      <c r="O272" s="83"/>
      <c r="P272" s="100"/>
      <c r="Q272" s="83"/>
      <c r="R272" s="83">
        <v>244.64693523700015</v>
      </c>
      <c r="S272" s="84"/>
      <c r="T272" s="84">
        <f t="shared" si="4"/>
        <v>0.14122688097039329</v>
      </c>
      <c r="U272" s="84">
        <f>R272/'סכום נכסי הקרן'!$C$42</f>
        <v>5.3956537895859046E-2</v>
      </c>
    </row>
    <row r="273" spans="2:21">
      <c r="B273" s="86" t="s">
        <v>915</v>
      </c>
      <c r="C273" s="87" t="s">
        <v>916</v>
      </c>
      <c r="D273" s="88" t="s">
        <v>28</v>
      </c>
      <c r="E273" s="88" t="s">
        <v>891</v>
      </c>
      <c r="F273" s="87"/>
      <c r="G273" s="88" t="s">
        <v>917</v>
      </c>
      <c r="H273" s="87" t="s">
        <v>918</v>
      </c>
      <c r="I273" s="87" t="s">
        <v>919</v>
      </c>
      <c r="J273" s="101"/>
      <c r="K273" s="90">
        <v>7.7599999994607689</v>
      </c>
      <c r="L273" s="88" t="s">
        <v>122</v>
      </c>
      <c r="M273" s="89">
        <v>4.2519999999999995E-2</v>
      </c>
      <c r="N273" s="89">
        <v>5.3899999995522467E-2</v>
      </c>
      <c r="O273" s="90">
        <v>592.94000000000005</v>
      </c>
      <c r="P273" s="102">
        <v>93.337230000000005</v>
      </c>
      <c r="Q273" s="90"/>
      <c r="R273" s="90">
        <v>2.0770368870000002</v>
      </c>
      <c r="S273" s="91">
        <v>4.7435200000000006E-7</v>
      </c>
      <c r="T273" s="91">
        <f t="shared" si="4"/>
        <v>1.1990072180029575E-3</v>
      </c>
      <c r="U273" s="91">
        <f>R273/'סכום נכסי הקרן'!$C$42</f>
        <v>4.5808756768583994E-4</v>
      </c>
    </row>
    <row r="274" spans="2:21">
      <c r="B274" s="86" t="s">
        <v>920</v>
      </c>
      <c r="C274" s="87" t="s">
        <v>921</v>
      </c>
      <c r="D274" s="88" t="s">
        <v>28</v>
      </c>
      <c r="E274" s="88" t="s">
        <v>891</v>
      </c>
      <c r="F274" s="87"/>
      <c r="G274" s="88" t="s">
        <v>917</v>
      </c>
      <c r="H274" s="87" t="s">
        <v>922</v>
      </c>
      <c r="I274" s="87" t="s">
        <v>893</v>
      </c>
      <c r="J274" s="101"/>
      <c r="K274" s="90">
        <v>1.6399994144089307</v>
      </c>
      <c r="L274" s="88" t="s">
        <v>120</v>
      </c>
      <c r="M274" s="89">
        <v>4.4999999999999998E-2</v>
      </c>
      <c r="N274" s="89">
        <v>7.8099972723784397E-2</v>
      </c>
      <c r="O274" s="90">
        <v>0.385411</v>
      </c>
      <c r="P274" s="102">
        <v>95.691999999999993</v>
      </c>
      <c r="Q274" s="90"/>
      <c r="R274" s="90">
        <v>1.2978339999999999E-3</v>
      </c>
      <c r="S274" s="91">
        <v>7.7082200000000005E-10</v>
      </c>
      <c r="T274" s="91">
        <f t="shared" si="4"/>
        <v>7.4919821766730616E-7</v>
      </c>
      <c r="U274" s="91">
        <f>R274/'סכום נכסי הקרן'!$C$42</f>
        <v>2.8623546555241526E-7</v>
      </c>
    </row>
    <row r="275" spans="2:21">
      <c r="B275" s="86" t="s">
        <v>923</v>
      </c>
      <c r="C275" s="87" t="s">
        <v>924</v>
      </c>
      <c r="D275" s="88" t="s">
        <v>28</v>
      </c>
      <c r="E275" s="88" t="s">
        <v>891</v>
      </c>
      <c r="F275" s="87"/>
      <c r="G275" s="88" t="s">
        <v>917</v>
      </c>
      <c r="H275" s="87" t="s">
        <v>918</v>
      </c>
      <c r="I275" s="87" t="s">
        <v>919</v>
      </c>
      <c r="J275" s="101"/>
      <c r="K275" s="90">
        <v>7.1299999996158556</v>
      </c>
      <c r="L275" s="88" t="s">
        <v>120</v>
      </c>
      <c r="M275" s="89">
        <v>0.03</v>
      </c>
      <c r="N275" s="89">
        <v>6.7499999996688403E-2</v>
      </c>
      <c r="O275" s="90">
        <v>1096.9390000000001</v>
      </c>
      <c r="P275" s="102">
        <v>78.227670000000003</v>
      </c>
      <c r="Q275" s="90"/>
      <c r="R275" s="90">
        <v>3.0196883319999999</v>
      </c>
      <c r="S275" s="91">
        <v>6.2682228571428576E-7</v>
      </c>
      <c r="T275" s="91">
        <f t="shared" si="4"/>
        <v>1.7431698632068206E-3</v>
      </c>
      <c r="U275" s="91">
        <f>R275/'סכום נכסי הקרן'!$C$42</f>
        <v>6.659880196798791E-4</v>
      </c>
    </row>
    <row r="276" spans="2:21">
      <c r="B276" s="86" t="s">
        <v>925</v>
      </c>
      <c r="C276" s="87" t="s">
        <v>926</v>
      </c>
      <c r="D276" s="88" t="s">
        <v>28</v>
      </c>
      <c r="E276" s="88" t="s">
        <v>891</v>
      </c>
      <c r="F276" s="87"/>
      <c r="G276" s="88" t="s">
        <v>917</v>
      </c>
      <c r="H276" s="87" t="s">
        <v>918</v>
      </c>
      <c r="I276" s="87" t="s">
        <v>919</v>
      </c>
      <c r="J276" s="101"/>
      <c r="K276" s="90">
        <v>7.6899999986755034</v>
      </c>
      <c r="L276" s="88" t="s">
        <v>120</v>
      </c>
      <c r="M276" s="89">
        <v>3.5000000000000003E-2</v>
      </c>
      <c r="N276" s="89">
        <v>6.8599999982555421E-2</v>
      </c>
      <c r="O276" s="90">
        <v>444.70499999999998</v>
      </c>
      <c r="P276" s="102">
        <v>79.122889999999998</v>
      </c>
      <c r="Q276" s="90"/>
      <c r="R276" s="90">
        <v>1.238207456</v>
      </c>
      <c r="S276" s="91">
        <v>8.8940999999999997E-7</v>
      </c>
      <c r="T276" s="91">
        <f t="shared" si="4"/>
        <v>7.1477771358861733E-4</v>
      </c>
      <c r="U276" s="91">
        <f>R276/'סכום נכסי הקרן'!$C$42</f>
        <v>2.7308491503430466E-4</v>
      </c>
    </row>
    <row r="277" spans="2:21">
      <c r="B277" s="86" t="s">
        <v>927</v>
      </c>
      <c r="C277" s="87" t="s">
        <v>928</v>
      </c>
      <c r="D277" s="88" t="s">
        <v>28</v>
      </c>
      <c r="E277" s="88" t="s">
        <v>891</v>
      </c>
      <c r="F277" s="87"/>
      <c r="G277" s="88" t="s">
        <v>929</v>
      </c>
      <c r="H277" s="87" t="s">
        <v>930</v>
      </c>
      <c r="I277" s="87" t="s">
        <v>893</v>
      </c>
      <c r="J277" s="101"/>
      <c r="K277" s="90">
        <v>4.0299999994868525</v>
      </c>
      <c r="L277" s="88" t="s">
        <v>120</v>
      </c>
      <c r="M277" s="89">
        <v>5.5480000000000002E-2</v>
      </c>
      <c r="N277" s="89">
        <v>6.1699999992785068E-2</v>
      </c>
      <c r="O277" s="90">
        <v>741.17499999999995</v>
      </c>
      <c r="P277" s="102">
        <v>99.373140000000006</v>
      </c>
      <c r="Q277" s="90"/>
      <c r="R277" s="90">
        <v>2.5918452109999999</v>
      </c>
      <c r="S277" s="91">
        <v>1.4823499999999999E-6</v>
      </c>
      <c r="T277" s="91">
        <f t="shared" si="4"/>
        <v>1.4961896610435103E-3</v>
      </c>
      <c r="U277" s="91">
        <f>R277/'סכום נכסי הקרן'!$C$42</f>
        <v>5.7162782036098835E-4</v>
      </c>
    </row>
    <row r="278" spans="2:21">
      <c r="B278" s="86" t="s">
        <v>931</v>
      </c>
      <c r="C278" s="87" t="s">
        <v>932</v>
      </c>
      <c r="D278" s="88" t="s">
        <v>28</v>
      </c>
      <c r="E278" s="88" t="s">
        <v>891</v>
      </c>
      <c r="F278" s="87"/>
      <c r="G278" s="88" t="s">
        <v>917</v>
      </c>
      <c r="H278" s="87" t="s">
        <v>930</v>
      </c>
      <c r="I278" s="87" t="s">
        <v>284</v>
      </c>
      <c r="J278" s="101"/>
      <c r="K278" s="90">
        <v>7.8299999991379838</v>
      </c>
      <c r="L278" s="88" t="s">
        <v>122</v>
      </c>
      <c r="M278" s="89">
        <v>4.2500000000000003E-2</v>
      </c>
      <c r="N278" s="89">
        <v>5.4799999995363946E-2</v>
      </c>
      <c r="O278" s="90">
        <v>1185.8800000000001</v>
      </c>
      <c r="P278" s="102">
        <v>93.053780000000003</v>
      </c>
      <c r="Q278" s="90"/>
      <c r="R278" s="90">
        <v>4.1414586790000003</v>
      </c>
      <c r="S278" s="91">
        <v>9.4870400000000013E-7</v>
      </c>
      <c r="T278" s="91">
        <f t="shared" si="4"/>
        <v>2.3907321435943248E-3</v>
      </c>
      <c r="U278" s="91">
        <f>R278/'סכום נכסי הקרן'!$C$42</f>
        <v>9.1339289389063302E-4</v>
      </c>
    </row>
    <row r="279" spans="2:21">
      <c r="B279" s="86" t="s">
        <v>933</v>
      </c>
      <c r="C279" s="87" t="s">
        <v>934</v>
      </c>
      <c r="D279" s="88" t="s">
        <v>28</v>
      </c>
      <c r="E279" s="88" t="s">
        <v>891</v>
      </c>
      <c r="F279" s="87"/>
      <c r="G279" s="88" t="s">
        <v>935</v>
      </c>
      <c r="H279" s="87" t="s">
        <v>930</v>
      </c>
      <c r="I279" s="87" t="s">
        <v>284</v>
      </c>
      <c r="J279" s="101"/>
      <c r="K279" s="90">
        <v>3.949999999408305</v>
      </c>
      <c r="L279" s="88" t="s">
        <v>120</v>
      </c>
      <c r="M279" s="89">
        <v>4.2500000000000003E-2</v>
      </c>
      <c r="N279" s="89">
        <v>6.5899999991855487E-2</v>
      </c>
      <c r="O279" s="90">
        <v>445.939842</v>
      </c>
      <c r="P279" s="102">
        <v>91.543059999999997</v>
      </c>
      <c r="Q279" s="90"/>
      <c r="R279" s="90">
        <v>1.436550663</v>
      </c>
      <c r="S279" s="91">
        <v>1.0872308826089709E-6</v>
      </c>
      <c r="T279" s="91">
        <f t="shared" si="4"/>
        <v>8.2927492753956757E-4</v>
      </c>
      <c r="U279" s="91">
        <f>R279/'סכום נכסי הקרן'!$C$42</f>
        <v>3.1682923071320047E-4</v>
      </c>
    </row>
    <row r="280" spans="2:21">
      <c r="B280" s="86" t="s">
        <v>936</v>
      </c>
      <c r="C280" s="87" t="s">
        <v>937</v>
      </c>
      <c r="D280" s="88" t="s">
        <v>28</v>
      </c>
      <c r="E280" s="88" t="s">
        <v>891</v>
      </c>
      <c r="F280" s="87"/>
      <c r="G280" s="88" t="s">
        <v>929</v>
      </c>
      <c r="H280" s="87" t="s">
        <v>930</v>
      </c>
      <c r="I280" s="87" t="s">
        <v>893</v>
      </c>
      <c r="J280" s="101"/>
      <c r="K280" s="90">
        <v>4.1299999993292014</v>
      </c>
      <c r="L280" s="88" t="s">
        <v>123</v>
      </c>
      <c r="M280" s="89">
        <v>4.6249999999999999E-2</v>
      </c>
      <c r="N280" s="89">
        <v>6.2699999994130506E-2</v>
      </c>
      <c r="O280" s="90">
        <v>592.94000000000005</v>
      </c>
      <c r="P280" s="102">
        <v>94.928596999999996</v>
      </c>
      <c r="Q280" s="90"/>
      <c r="R280" s="90">
        <v>2.3852163200000001</v>
      </c>
      <c r="S280" s="91">
        <v>1.18588E-6</v>
      </c>
      <c r="T280" s="91">
        <f t="shared" si="4"/>
        <v>1.3769093857110934E-3</v>
      </c>
      <c r="U280" s="91">
        <f>R280/'סכום נכסי הקרן'!$C$42</f>
        <v>5.2605610871530467E-4</v>
      </c>
    </row>
    <row r="281" spans="2:21">
      <c r="B281" s="86" t="s">
        <v>938</v>
      </c>
      <c r="C281" s="87" t="s">
        <v>939</v>
      </c>
      <c r="D281" s="88" t="s">
        <v>28</v>
      </c>
      <c r="E281" s="88" t="s">
        <v>891</v>
      </c>
      <c r="F281" s="87"/>
      <c r="G281" s="88" t="s">
        <v>940</v>
      </c>
      <c r="H281" s="87" t="s">
        <v>941</v>
      </c>
      <c r="I281" s="87" t="s">
        <v>919</v>
      </c>
      <c r="J281" s="101"/>
      <c r="K281" s="90">
        <v>2.3900000000749122</v>
      </c>
      <c r="L281" s="88" t="s">
        <v>120</v>
      </c>
      <c r="M281" s="89">
        <v>5.8749999999999997E-2</v>
      </c>
      <c r="N281" s="89">
        <v>6.3900000000749135E-2</v>
      </c>
      <c r="O281" s="90">
        <v>913.86727699999983</v>
      </c>
      <c r="P281" s="102">
        <v>99.622280000000003</v>
      </c>
      <c r="Q281" s="90"/>
      <c r="R281" s="90">
        <v>3.2037517839999996</v>
      </c>
      <c r="S281" s="91">
        <v>3.8541099339982704E-7</v>
      </c>
      <c r="T281" s="91">
        <f t="shared" si="4"/>
        <v>1.8494238295662254E-3</v>
      </c>
      <c r="U281" s="91">
        <f>R281/'סכום נכסי הקרן'!$C$42</f>
        <v>7.0658295545317879E-4</v>
      </c>
    </row>
    <row r="282" spans="2:21">
      <c r="B282" s="86" t="s">
        <v>942</v>
      </c>
      <c r="C282" s="87" t="s">
        <v>943</v>
      </c>
      <c r="D282" s="88" t="s">
        <v>28</v>
      </c>
      <c r="E282" s="88" t="s">
        <v>891</v>
      </c>
      <c r="F282" s="87"/>
      <c r="G282" s="88" t="s">
        <v>917</v>
      </c>
      <c r="H282" s="87" t="s">
        <v>944</v>
      </c>
      <c r="I282" s="87" t="s">
        <v>919</v>
      </c>
      <c r="J282" s="101"/>
      <c r="K282" s="90">
        <v>4.3699999999373</v>
      </c>
      <c r="L282" s="88" t="s">
        <v>120</v>
      </c>
      <c r="M282" s="89">
        <v>3.2000000000000001E-2</v>
      </c>
      <c r="N282" s="89">
        <v>9.9900000002664774E-2</v>
      </c>
      <c r="O282" s="90">
        <v>948.70399999999995</v>
      </c>
      <c r="P282" s="102">
        <v>76.436329999999998</v>
      </c>
      <c r="Q282" s="90"/>
      <c r="R282" s="90">
        <v>2.5518188679999998</v>
      </c>
      <c r="S282" s="91">
        <v>7.5896319999999998E-7</v>
      </c>
      <c r="T282" s="91">
        <f t="shared" si="4"/>
        <v>1.4730837285164382E-3</v>
      </c>
      <c r="U282" s="91">
        <f>R282/'סכום נכסי הקרן'!$C$42</f>
        <v>5.6280006663981467E-4</v>
      </c>
    </row>
    <row r="283" spans="2:21">
      <c r="B283" s="86" t="s">
        <v>945</v>
      </c>
      <c r="C283" s="87" t="s">
        <v>946</v>
      </c>
      <c r="D283" s="88" t="s">
        <v>28</v>
      </c>
      <c r="E283" s="88" t="s">
        <v>891</v>
      </c>
      <c r="F283" s="87"/>
      <c r="G283" s="88" t="s">
        <v>929</v>
      </c>
      <c r="H283" s="87" t="s">
        <v>892</v>
      </c>
      <c r="I283" s="87" t="s">
        <v>893</v>
      </c>
      <c r="J283" s="101"/>
      <c r="K283" s="90">
        <v>7.4200000002246238</v>
      </c>
      <c r="L283" s="88" t="s">
        <v>120</v>
      </c>
      <c r="M283" s="89">
        <v>5.7169999999999999E-2</v>
      </c>
      <c r="N283" s="89">
        <v>5.9600000001925349E-2</v>
      </c>
      <c r="O283" s="90">
        <v>889.41</v>
      </c>
      <c r="P283" s="102">
        <v>99.568340000000006</v>
      </c>
      <c r="Q283" s="90"/>
      <c r="R283" s="90">
        <v>3.1163235149999999</v>
      </c>
      <c r="S283" s="91">
        <v>2.5411714285714283E-7</v>
      </c>
      <c r="T283" s="91">
        <f t="shared" si="4"/>
        <v>1.7989542754410154E-3</v>
      </c>
      <c r="U283" s="91">
        <f>R283/'סכום נכסי הקרן'!$C$42</f>
        <v>6.8730077354111859E-4</v>
      </c>
    </row>
    <row r="284" spans="2:21">
      <c r="B284" s="86" t="s">
        <v>947</v>
      </c>
      <c r="C284" s="87" t="s">
        <v>948</v>
      </c>
      <c r="D284" s="88" t="s">
        <v>28</v>
      </c>
      <c r="E284" s="88" t="s">
        <v>891</v>
      </c>
      <c r="F284" s="87"/>
      <c r="G284" s="88" t="s">
        <v>929</v>
      </c>
      <c r="H284" s="87" t="s">
        <v>892</v>
      </c>
      <c r="I284" s="87" t="s">
        <v>893</v>
      </c>
      <c r="J284" s="101"/>
      <c r="K284" s="90">
        <v>5.6700000000501722</v>
      </c>
      <c r="L284" s="88" t="s">
        <v>120</v>
      </c>
      <c r="M284" s="89">
        <v>3.9329999999999997E-2</v>
      </c>
      <c r="N284" s="89">
        <v>6.8799999999856642E-2</v>
      </c>
      <c r="O284" s="90">
        <v>923.50405000000001</v>
      </c>
      <c r="P284" s="102">
        <v>85.861900000000006</v>
      </c>
      <c r="Q284" s="90"/>
      <c r="R284" s="90">
        <v>2.790349258</v>
      </c>
      <c r="S284" s="91">
        <v>6.1566936666666663E-7</v>
      </c>
      <c r="T284" s="91">
        <f t="shared" si="4"/>
        <v>1.6107797228019072E-3</v>
      </c>
      <c r="U284" s="91">
        <f>R284/'סכום נכסי הקרן'!$C$42</f>
        <v>6.1540760907594235E-4</v>
      </c>
    </row>
    <row r="285" spans="2:21">
      <c r="B285" s="86" t="s">
        <v>949</v>
      </c>
      <c r="C285" s="87" t="s">
        <v>950</v>
      </c>
      <c r="D285" s="88" t="s">
        <v>28</v>
      </c>
      <c r="E285" s="88" t="s">
        <v>891</v>
      </c>
      <c r="F285" s="87"/>
      <c r="G285" s="88" t="s">
        <v>929</v>
      </c>
      <c r="H285" s="87" t="s">
        <v>892</v>
      </c>
      <c r="I285" s="87" t="s">
        <v>893</v>
      </c>
      <c r="J285" s="101"/>
      <c r="K285" s="90">
        <v>3.5899999994757681</v>
      </c>
      <c r="L285" s="88" t="s">
        <v>123</v>
      </c>
      <c r="M285" s="89">
        <v>6.1780000000000002E-2</v>
      </c>
      <c r="N285" s="89">
        <v>6.0399999992928964E-2</v>
      </c>
      <c r="O285" s="90">
        <v>769.33965000000001</v>
      </c>
      <c r="P285" s="102">
        <v>100.63921999999999</v>
      </c>
      <c r="Q285" s="90"/>
      <c r="R285" s="90">
        <v>3.2809934080000001</v>
      </c>
      <c r="S285" s="91">
        <v>1.1835994615384616E-6</v>
      </c>
      <c r="T285" s="91">
        <f t="shared" si="4"/>
        <v>1.8940129580915441E-3</v>
      </c>
      <c r="U285" s="91">
        <f>R285/'סכום נכסי הקרן'!$C$42</f>
        <v>7.2361848712029862E-4</v>
      </c>
    </row>
    <row r="286" spans="2:21">
      <c r="B286" s="86" t="s">
        <v>951</v>
      </c>
      <c r="C286" s="87" t="s">
        <v>952</v>
      </c>
      <c r="D286" s="88" t="s">
        <v>28</v>
      </c>
      <c r="E286" s="88" t="s">
        <v>891</v>
      </c>
      <c r="F286" s="87"/>
      <c r="G286" s="88" t="s">
        <v>953</v>
      </c>
      <c r="H286" s="87" t="s">
        <v>892</v>
      </c>
      <c r="I286" s="87" t="s">
        <v>284</v>
      </c>
      <c r="J286" s="101"/>
      <c r="K286" s="90">
        <v>3.3899999996148993</v>
      </c>
      <c r="L286" s="88" t="s">
        <v>120</v>
      </c>
      <c r="M286" s="89">
        <v>4.7500000000000001E-2</v>
      </c>
      <c r="N286" s="89">
        <v>7.8699999987530064E-2</v>
      </c>
      <c r="O286" s="90">
        <v>681.88099999999986</v>
      </c>
      <c r="P286" s="102">
        <v>90.902670000000001</v>
      </c>
      <c r="Q286" s="90"/>
      <c r="R286" s="90">
        <v>2.1812451560000001</v>
      </c>
      <c r="S286" s="91">
        <v>4.5458733333333326E-7</v>
      </c>
      <c r="T286" s="91">
        <f t="shared" si="4"/>
        <v>1.2591633314974376E-3</v>
      </c>
      <c r="U286" s="91">
        <f>R286/'סכום נכסי הקרן'!$C$42</f>
        <v>4.8107055502599771E-4</v>
      </c>
    </row>
    <row r="287" spans="2:21">
      <c r="B287" s="86" t="s">
        <v>954</v>
      </c>
      <c r="C287" s="87" t="s">
        <v>955</v>
      </c>
      <c r="D287" s="88" t="s">
        <v>28</v>
      </c>
      <c r="E287" s="88" t="s">
        <v>891</v>
      </c>
      <c r="F287" s="87"/>
      <c r="G287" s="88" t="s">
        <v>953</v>
      </c>
      <c r="H287" s="87" t="s">
        <v>892</v>
      </c>
      <c r="I287" s="87" t="s">
        <v>284</v>
      </c>
      <c r="J287" s="101"/>
      <c r="K287" s="90">
        <v>6.2299999995803503</v>
      </c>
      <c r="L287" s="88" t="s">
        <v>120</v>
      </c>
      <c r="M287" s="89">
        <v>5.1249999999999997E-2</v>
      </c>
      <c r="N287" s="89">
        <v>7.9899999993602047E-2</v>
      </c>
      <c r="O287" s="90">
        <v>487.69315</v>
      </c>
      <c r="P287" s="102">
        <v>84.698670000000007</v>
      </c>
      <c r="Q287" s="90"/>
      <c r="R287" s="90">
        <v>1.4535919070000001</v>
      </c>
      <c r="S287" s="91">
        <v>3.2512876666666668E-7</v>
      </c>
      <c r="T287" s="91">
        <f t="shared" si="4"/>
        <v>8.3911229474649364E-4</v>
      </c>
      <c r="U287" s="91">
        <f>R287/'סכום נכסי הקרן'!$C$42</f>
        <v>3.205876531385124E-4</v>
      </c>
    </row>
    <row r="288" spans="2:21">
      <c r="B288" s="86" t="s">
        <v>956</v>
      </c>
      <c r="C288" s="87" t="s">
        <v>957</v>
      </c>
      <c r="D288" s="88" t="s">
        <v>28</v>
      </c>
      <c r="E288" s="88" t="s">
        <v>891</v>
      </c>
      <c r="F288" s="87"/>
      <c r="G288" s="88" t="s">
        <v>958</v>
      </c>
      <c r="H288" s="87" t="s">
        <v>892</v>
      </c>
      <c r="I288" s="87" t="s">
        <v>893</v>
      </c>
      <c r="J288" s="101"/>
      <c r="K288" s="90">
        <v>6.39</v>
      </c>
      <c r="L288" s="88" t="s">
        <v>122</v>
      </c>
      <c r="M288" s="89">
        <v>4.3749999999999997E-2</v>
      </c>
      <c r="N288" s="89">
        <v>4.8799999999999996E-2</v>
      </c>
      <c r="O288" s="90">
        <v>649.26930000000004</v>
      </c>
      <c r="P288" s="102">
        <v>97.248369999999994</v>
      </c>
      <c r="Q288" s="90"/>
      <c r="R288" s="90">
        <v>2.3696584999999999</v>
      </c>
      <c r="S288" s="91">
        <v>8.6569240000000009E-7</v>
      </c>
      <c r="T288" s="91">
        <f t="shared" si="4"/>
        <v>1.3679283519157169E-3</v>
      </c>
      <c r="U288" s="91">
        <f>R288/'סכום נכסי הקרן'!$C$42</f>
        <v>5.2262485336933534E-4</v>
      </c>
    </row>
    <row r="289" spans="2:21">
      <c r="B289" s="86" t="s">
        <v>959</v>
      </c>
      <c r="C289" s="87" t="s">
        <v>960</v>
      </c>
      <c r="D289" s="88" t="s">
        <v>28</v>
      </c>
      <c r="E289" s="88" t="s">
        <v>891</v>
      </c>
      <c r="F289" s="87"/>
      <c r="G289" s="88" t="s">
        <v>929</v>
      </c>
      <c r="H289" s="87" t="s">
        <v>892</v>
      </c>
      <c r="I289" s="87" t="s">
        <v>893</v>
      </c>
      <c r="J289" s="101"/>
      <c r="K289" s="90">
        <v>7.3699999996023182</v>
      </c>
      <c r="L289" s="88" t="s">
        <v>120</v>
      </c>
      <c r="M289" s="89">
        <v>5.4050000000000001E-2</v>
      </c>
      <c r="N289" s="89">
        <v>6.2499999997212514E-2</v>
      </c>
      <c r="O289" s="90">
        <v>800.46900000000005</v>
      </c>
      <c r="P289" s="102">
        <v>95.517939999999996</v>
      </c>
      <c r="Q289" s="90"/>
      <c r="R289" s="90">
        <v>2.6905976110000003</v>
      </c>
      <c r="S289" s="91">
        <v>8.004690000000001E-7</v>
      </c>
      <c r="T289" s="91">
        <f t="shared" si="4"/>
        <v>1.5531962751947571E-3</v>
      </c>
      <c r="U289" s="91">
        <f>R289/'סכום נכסי הקרן'!$C$42</f>
        <v>5.9340752345739235E-4</v>
      </c>
    </row>
    <row r="290" spans="2:21">
      <c r="B290" s="86" t="s">
        <v>961</v>
      </c>
      <c r="C290" s="87" t="s">
        <v>962</v>
      </c>
      <c r="D290" s="88" t="s">
        <v>28</v>
      </c>
      <c r="E290" s="88" t="s">
        <v>891</v>
      </c>
      <c r="F290" s="87"/>
      <c r="G290" s="88" t="s">
        <v>963</v>
      </c>
      <c r="H290" s="87" t="s">
        <v>896</v>
      </c>
      <c r="I290" s="87" t="s">
        <v>284</v>
      </c>
      <c r="J290" s="101"/>
      <c r="K290" s="90">
        <v>4.289999999417196</v>
      </c>
      <c r="L290" s="88" t="s">
        <v>120</v>
      </c>
      <c r="M290" s="89">
        <v>5.8499999999999996E-2</v>
      </c>
      <c r="N290" s="89">
        <v>5.7499999993818739E-2</v>
      </c>
      <c r="O290" s="90">
        <v>800.46900000000005</v>
      </c>
      <c r="P290" s="102">
        <v>100.50725</v>
      </c>
      <c r="Q290" s="90"/>
      <c r="R290" s="90">
        <v>2.8311388849999997</v>
      </c>
      <c r="S290" s="91">
        <v>1.1435271428571428E-6</v>
      </c>
      <c r="T290" s="91">
        <f t="shared" si="4"/>
        <v>1.6343262748630444E-3</v>
      </c>
      <c r="U290" s="91">
        <f>R290/'סכום נכסי הקרן'!$C$42</f>
        <v>6.2440370401108363E-4</v>
      </c>
    </row>
    <row r="291" spans="2:21">
      <c r="B291" s="86" t="s">
        <v>964</v>
      </c>
      <c r="C291" s="87" t="s">
        <v>965</v>
      </c>
      <c r="D291" s="88" t="s">
        <v>28</v>
      </c>
      <c r="E291" s="88" t="s">
        <v>891</v>
      </c>
      <c r="F291" s="87"/>
      <c r="G291" s="88" t="s">
        <v>917</v>
      </c>
      <c r="H291" s="87" t="s">
        <v>896</v>
      </c>
      <c r="I291" s="87" t="s">
        <v>284</v>
      </c>
      <c r="J291" s="101"/>
      <c r="K291" s="90">
        <v>7.1400000007173405</v>
      </c>
      <c r="L291" s="88" t="s">
        <v>122</v>
      </c>
      <c r="M291" s="89">
        <v>5.7999999999999996E-2</v>
      </c>
      <c r="N291" s="89">
        <v>4.9100000005242103E-2</v>
      </c>
      <c r="O291" s="90">
        <v>444.70499999999998</v>
      </c>
      <c r="P291" s="102">
        <v>108.58449</v>
      </c>
      <c r="Q291" s="90"/>
      <c r="R291" s="90">
        <v>1.812251155</v>
      </c>
      <c r="S291" s="91">
        <v>8.8940999999999997E-7</v>
      </c>
      <c r="T291" s="91">
        <f t="shared" si="4"/>
        <v>1.0461548513072683E-3</v>
      </c>
      <c r="U291" s="91">
        <f>R291/'סכום נכסי הקרן'!$C$42</f>
        <v>3.9968944645411299E-4</v>
      </c>
    </row>
    <row r="292" spans="2:21">
      <c r="B292" s="86" t="s">
        <v>966</v>
      </c>
      <c r="C292" s="87" t="s">
        <v>967</v>
      </c>
      <c r="D292" s="88" t="s">
        <v>28</v>
      </c>
      <c r="E292" s="88" t="s">
        <v>891</v>
      </c>
      <c r="F292" s="87"/>
      <c r="G292" s="88" t="s">
        <v>968</v>
      </c>
      <c r="H292" s="87" t="s">
        <v>896</v>
      </c>
      <c r="I292" s="87" t="s">
        <v>893</v>
      </c>
      <c r="J292" s="101"/>
      <c r="K292" s="90">
        <v>7.3800000007922248</v>
      </c>
      <c r="L292" s="88" t="s">
        <v>120</v>
      </c>
      <c r="M292" s="89">
        <v>4.9889999999999997E-2</v>
      </c>
      <c r="N292" s="89">
        <v>5.4700000003544164E-2</v>
      </c>
      <c r="O292" s="90">
        <v>705.59860000000003</v>
      </c>
      <c r="P292" s="102">
        <v>96.589179999999999</v>
      </c>
      <c r="Q292" s="90"/>
      <c r="R292" s="90">
        <v>2.3983108450000001</v>
      </c>
      <c r="S292" s="91">
        <v>9.4079813333333336E-7</v>
      </c>
      <c r="T292" s="91">
        <f t="shared" si="4"/>
        <v>1.3844684377864744E-3</v>
      </c>
      <c r="U292" s="91">
        <f>R292/'סכום נכסי הקרן'!$C$42</f>
        <v>5.289440878093666E-4</v>
      </c>
    </row>
    <row r="293" spans="2:21">
      <c r="B293" s="86" t="s">
        <v>969</v>
      </c>
      <c r="C293" s="87" t="s">
        <v>970</v>
      </c>
      <c r="D293" s="88" t="s">
        <v>28</v>
      </c>
      <c r="E293" s="88" t="s">
        <v>891</v>
      </c>
      <c r="F293" s="87"/>
      <c r="G293" s="88" t="s">
        <v>971</v>
      </c>
      <c r="H293" s="87" t="s">
        <v>896</v>
      </c>
      <c r="I293" s="87" t="s">
        <v>284</v>
      </c>
      <c r="J293" s="101"/>
      <c r="K293" s="90">
        <v>7.4400000028512325</v>
      </c>
      <c r="L293" s="88" t="s">
        <v>120</v>
      </c>
      <c r="M293" s="89">
        <v>5.0999999999999997E-2</v>
      </c>
      <c r="N293" s="89">
        <v>5.5700000020736225E-2</v>
      </c>
      <c r="O293" s="90">
        <v>266.82299999999998</v>
      </c>
      <c r="P293" s="102">
        <v>98.611829999999998</v>
      </c>
      <c r="Q293" s="90"/>
      <c r="R293" s="90">
        <v>0.92591594399999999</v>
      </c>
      <c r="S293" s="91">
        <v>3.5576399999999996E-7</v>
      </c>
      <c r="T293" s="91">
        <f t="shared" si="4"/>
        <v>5.3450177368950216E-4</v>
      </c>
      <c r="U293" s="91">
        <f>R293/'סכום נכסי הקרן'!$C$42</f>
        <v>2.0420946075788127E-4</v>
      </c>
    </row>
    <row r="294" spans="2:21">
      <c r="B294" s="86" t="s">
        <v>972</v>
      </c>
      <c r="C294" s="87" t="s">
        <v>973</v>
      </c>
      <c r="D294" s="88" t="s">
        <v>28</v>
      </c>
      <c r="E294" s="88" t="s">
        <v>891</v>
      </c>
      <c r="F294" s="87"/>
      <c r="G294" s="88" t="s">
        <v>974</v>
      </c>
      <c r="H294" s="87" t="s">
        <v>896</v>
      </c>
      <c r="I294" s="87" t="s">
        <v>893</v>
      </c>
      <c r="J294" s="101"/>
      <c r="K294" s="90">
        <v>7.5299999998585285</v>
      </c>
      <c r="L294" s="88" t="s">
        <v>120</v>
      </c>
      <c r="M294" s="89">
        <v>5.5E-2</v>
      </c>
      <c r="N294" s="89">
        <v>6.3000000000744599E-2</v>
      </c>
      <c r="O294" s="90">
        <v>1185.8800000000001</v>
      </c>
      <c r="P294" s="102">
        <v>96.548500000000004</v>
      </c>
      <c r="Q294" s="90"/>
      <c r="R294" s="90">
        <v>4.0290767689999996</v>
      </c>
      <c r="S294" s="91">
        <v>1.0780727272727274E-6</v>
      </c>
      <c r="T294" s="91">
        <f t="shared" si="4"/>
        <v>2.3258576475724542E-3</v>
      </c>
      <c r="U294" s="91">
        <f>R294/'סכום נכסי הקרן'!$C$42</f>
        <v>8.8860722150994344E-4</v>
      </c>
    </row>
    <row r="295" spans="2:21">
      <c r="B295" s="86" t="s">
        <v>975</v>
      </c>
      <c r="C295" s="87" t="s">
        <v>976</v>
      </c>
      <c r="D295" s="88" t="s">
        <v>28</v>
      </c>
      <c r="E295" s="88" t="s">
        <v>891</v>
      </c>
      <c r="F295" s="87"/>
      <c r="G295" s="88" t="s">
        <v>929</v>
      </c>
      <c r="H295" s="87" t="s">
        <v>896</v>
      </c>
      <c r="I295" s="87" t="s">
        <v>893</v>
      </c>
      <c r="J295" s="101"/>
      <c r="K295" s="90">
        <v>4.8500000000191008</v>
      </c>
      <c r="L295" s="88" t="s">
        <v>122</v>
      </c>
      <c r="M295" s="89">
        <v>4.1250000000000002E-2</v>
      </c>
      <c r="N295" s="89">
        <v>5.4300000001489837E-2</v>
      </c>
      <c r="O295" s="90">
        <v>732.28089999999997</v>
      </c>
      <c r="P295" s="102">
        <v>95.250879999999995</v>
      </c>
      <c r="Q295" s="90"/>
      <c r="R295" s="90">
        <v>2.617732427</v>
      </c>
      <c r="S295" s="91">
        <v>7.3228090000000003E-7</v>
      </c>
      <c r="T295" s="91">
        <f t="shared" si="4"/>
        <v>1.5111335260428621E-3</v>
      </c>
      <c r="U295" s="91">
        <f>R295/'סכום נכסי הקרן'!$C$42</f>
        <v>5.7733720948441704E-4</v>
      </c>
    </row>
    <row r="296" spans="2:21">
      <c r="B296" s="86" t="s">
        <v>977</v>
      </c>
      <c r="C296" s="87" t="s">
        <v>978</v>
      </c>
      <c r="D296" s="88" t="s">
        <v>28</v>
      </c>
      <c r="E296" s="88" t="s">
        <v>891</v>
      </c>
      <c r="F296" s="87"/>
      <c r="G296" s="88" t="s">
        <v>979</v>
      </c>
      <c r="H296" s="87" t="s">
        <v>896</v>
      </c>
      <c r="I296" s="87" t="s">
        <v>893</v>
      </c>
      <c r="J296" s="101"/>
      <c r="K296" s="90">
        <v>6.3200000000273624</v>
      </c>
      <c r="L296" s="88" t="s">
        <v>120</v>
      </c>
      <c r="M296" s="89">
        <v>4.6249999999999999E-2</v>
      </c>
      <c r="N296" s="89">
        <v>5.7100000002531022E-2</v>
      </c>
      <c r="O296" s="90">
        <v>444.70499999999998</v>
      </c>
      <c r="P296" s="102">
        <v>93.414709999999999</v>
      </c>
      <c r="Q296" s="90"/>
      <c r="R296" s="90">
        <v>1.461862553</v>
      </c>
      <c r="S296" s="91">
        <v>4.4470499999999998E-7</v>
      </c>
      <c r="T296" s="91">
        <f t="shared" si="4"/>
        <v>8.4388667516968889E-4</v>
      </c>
      <c r="U296" s="91">
        <f>R296/'סכום נכסי הקרן'!$C$42</f>
        <v>3.2241173249552511E-4</v>
      </c>
    </row>
    <row r="297" spans="2:21">
      <c r="B297" s="86" t="s">
        <v>980</v>
      </c>
      <c r="C297" s="87" t="s">
        <v>981</v>
      </c>
      <c r="D297" s="88" t="s">
        <v>28</v>
      </c>
      <c r="E297" s="88" t="s">
        <v>891</v>
      </c>
      <c r="F297" s="87"/>
      <c r="G297" s="88" t="s">
        <v>917</v>
      </c>
      <c r="H297" s="87" t="s">
        <v>896</v>
      </c>
      <c r="I297" s="87" t="s">
        <v>284</v>
      </c>
      <c r="J297" s="101"/>
      <c r="K297" s="90">
        <v>7.1200000009505544</v>
      </c>
      <c r="L297" s="88" t="s">
        <v>120</v>
      </c>
      <c r="M297" s="89">
        <v>0.06</v>
      </c>
      <c r="N297" s="89">
        <v>6.4300000008414737E-2</v>
      </c>
      <c r="O297" s="90">
        <v>741.17499999999995</v>
      </c>
      <c r="P297" s="102">
        <v>98.417670000000001</v>
      </c>
      <c r="Q297" s="90"/>
      <c r="R297" s="90">
        <v>2.5669244880000002</v>
      </c>
      <c r="S297" s="91">
        <v>6.1764583333333325E-7</v>
      </c>
      <c r="T297" s="91">
        <f t="shared" si="4"/>
        <v>1.4818037216594439E-3</v>
      </c>
      <c r="U297" s="91">
        <f>R297/'סכום נכסי הקרן'!$C$42</f>
        <v>5.6613158991101727E-4</v>
      </c>
    </row>
    <row r="298" spans="2:21">
      <c r="B298" s="86" t="s">
        <v>982</v>
      </c>
      <c r="C298" s="87" t="s">
        <v>983</v>
      </c>
      <c r="D298" s="88" t="s">
        <v>28</v>
      </c>
      <c r="E298" s="88" t="s">
        <v>891</v>
      </c>
      <c r="F298" s="87"/>
      <c r="G298" s="88" t="s">
        <v>958</v>
      </c>
      <c r="H298" s="87" t="s">
        <v>896</v>
      </c>
      <c r="I298" s="87" t="s">
        <v>284</v>
      </c>
      <c r="J298" s="101"/>
      <c r="K298" s="90">
        <v>4.3700000000570798</v>
      </c>
      <c r="L298" s="88" t="s">
        <v>120</v>
      </c>
      <c r="M298" s="89">
        <v>5.6250000000000001E-2</v>
      </c>
      <c r="N298" s="89">
        <v>5.7699999997716779E-2</v>
      </c>
      <c r="O298" s="90">
        <v>592.94000000000005</v>
      </c>
      <c r="P298" s="102">
        <v>100.75449999999999</v>
      </c>
      <c r="Q298" s="90"/>
      <c r="R298" s="90">
        <v>2.1022989240000003</v>
      </c>
      <c r="S298" s="91">
        <v>1.0780727272727274E-6</v>
      </c>
      <c r="T298" s="91">
        <f t="shared" si="4"/>
        <v>1.2135901870845547E-3</v>
      </c>
      <c r="U298" s="91">
        <f>R298/'סכום נכסי הקרן'!$C$42</f>
        <v>4.6365907445904619E-4</v>
      </c>
    </row>
    <row r="299" spans="2:21">
      <c r="B299" s="86" t="s">
        <v>984</v>
      </c>
      <c r="C299" s="87" t="s">
        <v>985</v>
      </c>
      <c r="D299" s="88" t="s">
        <v>28</v>
      </c>
      <c r="E299" s="88" t="s">
        <v>891</v>
      </c>
      <c r="F299" s="87"/>
      <c r="G299" s="88" t="s">
        <v>929</v>
      </c>
      <c r="H299" s="87" t="s">
        <v>896</v>
      </c>
      <c r="I299" s="87" t="s">
        <v>893</v>
      </c>
      <c r="J299" s="101"/>
      <c r="K299" s="90">
        <v>3.9899999997678846</v>
      </c>
      <c r="L299" s="88" t="s">
        <v>120</v>
      </c>
      <c r="M299" s="89">
        <v>8.1250000000000003E-2</v>
      </c>
      <c r="N299" s="89">
        <v>7.1299999993764754E-2</v>
      </c>
      <c r="O299" s="90">
        <v>592.94000000000005</v>
      </c>
      <c r="P299" s="102">
        <v>105.302139</v>
      </c>
      <c r="Q299" s="90"/>
      <c r="R299" s="90">
        <v>2.1971879489999999</v>
      </c>
      <c r="S299" s="91">
        <v>3.3882285714285719E-7</v>
      </c>
      <c r="T299" s="91">
        <f t="shared" si="4"/>
        <v>1.2683665979400171E-3</v>
      </c>
      <c r="U299" s="91">
        <f>R299/'סכום נכסי הקרן'!$C$42</f>
        <v>4.8458671562632156E-4</v>
      </c>
    </row>
    <row r="300" spans="2:21">
      <c r="B300" s="86" t="s">
        <v>986</v>
      </c>
      <c r="C300" s="87" t="s">
        <v>987</v>
      </c>
      <c r="D300" s="88" t="s">
        <v>28</v>
      </c>
      <c r="E300" s="88" t="s">
        <v>891</v>
      </c>
      <c r="F300" s="87"/>
      <c r="G300" s="88" t="s">
        <v>988</v>
      </c>
      <c r="H300" s="87" t="s">
        <v>896</v>
      </c>
      <c r="I300" s="87" t="s">
        <v>284</v>
      </c>
      <c r="J300" s="101"/>
      <c r="K300" s="90">
        <v>7.5700000005569228</v>
      </c>
      <c r="L300" s="88" t="s">
        <v>120</v>
      </c>
      <c r="M300" s="89">
        <v>4.7E-2</v>
      </c>
      <c r="N300" s="89">
        <v>5.4400000006075505E-2</v>
      </c>
      <c r="O300" s="90">
        <v>296.47000000000003</v>
      </c>
      <c r="P300" s="102">
        <v>94.660560000000004</v>
      </c>
      <c r="Q300" s="90"/>
      <c r="R300" s="90">
        <v>0.98757268499999984</v>
      </c>
      <c r="S300" s="91">
        <v>9.8823333333333332E-7</v>
      </c>
      <c r="T300" s="91">
        <f t="shared" si="4"/>
        <v>5.7009424581180336E-4</v>
      </c>
      <c r="U300" s="91">
        <f>R300/'סכום נכסי הקרן'!$C$42</f>
        <v>2.178077683723987E-4</v>
      </c>
    </row>
    <row r="301" spans="2:21">
      <c r="B301" s="86" t="s">
        <v>989</v>
      </c>
      <c r="C301" s="87" t="s">
        <v>990</v>
      </c>
      <c r="D301" s="88" t="s">
        <v>28</v>
      </c>
      <c r="E301" s="88" t="s">
        <v>891</v>
      </c>
      <c r="F301" s="87"/>
      <c r="G301" s="88" t="s">
        <v>963</v>
      </c>
      <c r="H301" s="87" t="s">
        <v>901</v>
      </c>
      <c r="I301" s="87" t="s">
        <v>284</v>
      </c>
      <c r="J301" s="101"/>
      <c r="K301" s="90">
        <v>7.589999999878966</v>
      </c>
      <c r="L301" s="88" t="s">
        <v>120</v>
      </c>
      <c r="M301" s="89">
        <v>3.3000000000000002E-2</v>
      </c>
      <c r="N301" s="89">
        <v>6.5299999999596556E-2</v>
      </c>
      <c r="O301" s="90">
        <v>889.41</v>
      </c>
      <c r="P301" s="102">
        <v>79.194999999999993</v>
      </c>
      <c r="Q301" s="90"/>
      <c r="R301" s="90">
        <v>2.4786718700000003</v>
      </c>
      <c r="S301" s="91">
        <v>2.2235249999999999E-7</v>
      </c>
      <c r="T301" s="91">
        <f t="shared" si="4"/>
        <v>1.4308582971212724E-3</v>
      </c>
      <c r="U301" s="91">
        <f>R301/'סכום נכסי הקרן'!$C$42</f>
        <v>5.4666759898502101E-4</v>
      </c>
    </row>
    <row r="302" spans="2:21">
      <c r="B302" s="86" t="s">
        <v>991</v>
      </c>
      <c r="C302" s="87" t="s">
        <v>992</v>
      </c>
      <c r="D302" s="88" t="s">
        <v>28</v>
      </c>
      <c r="E302" s="88" t="s">
        <v>891</v>
      </c>
      <c r="F302" s="87"/>
      <c r="G302" s="88" t="s">
        <v>963</v>
      </c>
      <c r="H302" s="87" t="s">
        <v>901</v>
      </c>
      <c r="I302" s="87" t="s">
        <v>893</v>
      </c>
      <c r="J302" s="101"/>
      <c r="K302" s="90">
        <v>7.3699999999375754</v>
      </c>
      <c r="L302" s="88" t="s">
        <v>120</v>
      </c>
      <c r="M302" s="89">
        <v>5.5E-2</v>
      </c>
      <c r="N302" s="89">
        <v>6.0599999997086859E-2</v>
      </c>
      <c r="O302" s="90">
        <v>280.16415000000001</v>
      </c>
      <c r="P302" s="102">
        <v>97.490610000000004</v>
      </c>
      <c r="Q302" s="90"/>
      <c r="R302" s="90">
        <v>0.96115763799999998</v>
      </c>
      <c r="S302" s="91">
        <v>3.7355219999999999E-7</v>
      </c>
      <c r="T302" s="91">
        <f t="shared" si="4"/>
        <v>5.5484568079347432E-4</v>
      </c>
      <c r="U302" s="91">
        <f>R302/'סכום נכסי הקרן'!$C$42</f>
        <v>2.1198196686339688E-4</v>
      </c>
    </row>
    <row r="303" spans="2:21">
      <c r="B303" s="86" t="s">
        <v>993</v>
      </c>
      <c r="C303" s="87" t="s">
        <v>994</v>
      </c>
      <c r="D303" s="88" t="s">
        <v>28</v>
      </c>
      <c r="E303" s="88" t="s">
        <v>891</v>
      </c>
      <c r="F303" s="87"/>
      <c r="G303" s="88" t="s">
        <v>963</v>
      </c>
      <c r="H303" s="87" t="s">
        <v>901</v>
      </c>
      <c r="I303" s="87" t="s">
        <v>284</v>
      </c>
      <c r="J303" s="101"/>
      <c r="K303" s="90">
        <v>7.5099999990424484</v>
      </c>
      <c r="L303" s="88" t="s">
        <v>120</v>
      </c>
      <c r="M303" s="89">
        <v>5.4109999999999998E-2</v>
      </c>
      <c r="N303" s="89">
        <v>5.8099999992029326E-2</v>
      </c>
      <c r="O303" s="90">
        <v>533.64599999999996</v>
      </c>
      <c r="P303" s="102">
        <v>99.544740000000004</v>
      </c>
      <c r="Q303" s="90"/>
      <c r="R303" s="90">
        <v>1.8693510289999999</v>
      </c>
      <c r="S303" s="91">
        <v>8.8940999999999997E-7</v>
      </c>
      <c r="T303" s="91">
        <f t="shared" si="4"/>
        <v>1.0791167892976643E-3</v>
      </c>
      <c r="U303" s="91">
        <f>R303/'סכום נכסי הקרן'!$C$42</f>
        <v>4.1228274345309301E-4</v>
      </c>
    </row>
    <row r="304" spans="2:21">
      <c r="B304" s="86" t="s">
        <v>995</v>
      </c>
      <c r="C304" s="87" t="s">
        <v>996</v>
      </c>
      <c r="D304" s="88" t="s">
        <v>28</v>
      </c>
      <c r="E304" s="88" t="s">
        <v>891</v>
      </c>
      <c r="F304" s="87"/>
      <c r="G304" s="88" t="s">
        <v>963</v>
      </c>
      <c r="H304" s="87" t="s">
        <v>901</v>
      </c>
      <c r="I304" s="87" t="s">
        <v>893</v>
      </c>
      <c r="J304" s="101"/>
      <c r="K304" s="90">
        <v>5.8999999993334162</v>
      </c>
      <c r="L304" s="88" t="s">
        <v>120</v>
      </c>
      <c r="M304" s="89">
        <v>4.2500000000000003E-2</v>
      </c>
      <c r="N304" s="89">
        <v>5.9099999991544916E-2</v>
      </c>
      <c r="O304" s="90">
        <v>889.41</v>
      </c>
      <c r="P304" s="102">
        <v>91.070530000000005</v>
      </c>
      <c r="Q304" s="90"/>
      <c r="R304" s="90">
        <v>2.8503561510000002</v>
      </c>
      <c r="S304" s="91">
        <v>1.4823499999999999E-6</v>
      </c>
      <c r="T304" s="91">
        <f t="shared" si="4"/>
        <v>1.6454197902399255E-3</v>
      </c>
      <c r="U304" s="91">
        <f>R304/'סכום נכסי הקרן'!$C$42</f>
        <v>6.286420450317032E-4</v>
      </c>
    </row>
    <row r="305" spans="2:21">
      <c r="B305" s="86" t="s">
        <v>997</v>
      </c>
      <c r="C305" s="87" t="s">
        <v>998</v>
      </c>
      <c r="D305" s="88" t="s">
        <v>28</v>
      </c>
      <c r="E305" s="88" t="s">
        <v>891</v>
      </c>
      <c r="F305" s="87"/>
      <c r="G305" s="88" t="s">
        <v>999</v>
      </c>
      <c r="H305" s="87" t="s">
        <v>901</v>
      </c>
      <c r="I305" s="87" t="s">
        <v>284</v>
      </c>
      <c r="J305" s="101"/>
      <c r="K305" s="90">
        <v>6.6699999992186019</v>
      </c>
      <c r="L305" s="88" t="s">
        <v>120</v>
      </c>
      <c r="M305" s="89">
        <v>4.1500000000000002E-2</v>
      </c>
      <c r="N305" s="89">
        <v>5.7999999992896373E-2</v>
      </c>
      <c r="O305" s="90">
        <v>889.41</v>
      </c>
      <c r="P305" s="102">
        <v>89.955749999999995</v>
      </c>
      <c r="Q305" s="90"/>
      <c r="R305" s="90">
        <v>2.81546546</v>
      </c>
      <c r="S305" s="91">
        <v>4.795588582594377E-7</v>
      </c>
      <c r="T305" s="91">
        <f t="shared" si="4"/>
        <v>1.6252785059844806E-3</v>
      </c>
      <c r="U305" s="91">
        <f>R305/'סכום נכסי הקרן'!$C$42</f>
        <v>6.2094695214476195E-4</v>
      </c>
    </row>
    <row r="306" spans="2:21">
      <c r="B306" s="86" t="s">
        <v>1000</v>
      </c>
      <c r="C306" s="87" t="s">
        <v>1001</v>
      </c>
      <c r="D306" s="88" t="s">
        <v>28</v>
      </c>
      <c r="E306" s="88" t="s">
        <v>891</v>
      </c>
      <c r="F306" s="87"/>
      <c r="G306" s="88" t="s">
        <v>968</v>
      </c>
      <c r="H306" s="87" t="s">
        <v>901</v>
      </c>
      <c r="I306" s="87" t="s">
        <v>893</v>
      </c>
      <c r="J306" s="101"/>
      <c r="K306" s="90">
        <v>3.7500000003418266</v>
      </c>
      <c r="L306" s="88" t="s">
        <v>120</v>
      </c>
      <c r="M306" s="89">
        <v>2.6249999999999999E-2</v>
      </c>
      <c r="N306" s="89">
        <v>7.63000000066998E-2</v>
      </c>
      <c r="O306" s="90">
        <v>751.69968500000004</v>
      </c>
      <c r="P306" s="102">
        <v>82.94538</v>
      </c>
      <c r="Q306" s="90"/>
      <c r="R306" s="90">
        <v>2.1940969310000003</v>
      </c>
      <c r="S306" s="91">
        <v>6.0539263155436253E-7</v>
      </c>
      <c r="T306" s="91">
        <f t="shared" si="4"/>
        <v>1.2665822517321219E-3</v>
      </c>
      <c r="U306" s="91">
        <f>R306/'סכום נכסי הקרן'!$C$42</f>
        <v>4.8390499594856554E-4</v>
      </c>
    </row>
    <row r="307" spans="2:21">
      <c r="B307" s="86" t="s">
        <v>1002</v>
      </c>
      <c r="C307" s="87" t="s">
        <v>1003</v>
      </c>
      <c r="D307" s="88" t="s">
        <v>28</v>
      </c>
      <c r="E307" s="88" t="s">
        <v>891</v>
      </c>
      <c r="F307" s="87"/>
      <c r="G307" s="88" t="s">
        <v>968</v>
      </c>
      <c r="H307" s="87" t="s">
        <v>901</v>
      </c>
      <c r="I307" s="87" t="s">
        <v>893</v>
      </c>
      <c r="J307" s="101"/>
      <c r="K307" s="90">
        <v>2.4899999998385249</v>
      </c>
      <c r="L307" s="88" t="s">
        <v>120</v>
      </c>
      <c r="M307" s="89">
        <v>7.0499999999999993E-2</v>
      </c>
      <c r="N307" s="89">
        <v>7.3500000004274341E-2</v>
      </c>
      <c r="O307" s="90">
        <v>296.47000000000003</v>
      </c>
      <c r="P307" s="102">
        <v>100.91225</v>
      </c>
      <c r="Q307" s="90"/>
      <c r="R307" s="90">
        <v>1.0527952330000001</v>
      </c>
      <c r="S307" s="91">
        <v>3.7058750000000002E-7</v>
      </c>
      <c r="T307" s="91">
        <f t="shared" si="4"/>
        <v>6.0774514470435855E-4</v>
      </c>
      <c r="U307" s="91">
        <f>R307/'סכום נכסי הקרן'!$C$42</f>
        <v>2.321925097116569E-4</v>
      </c>
    </row>
    <row r="308" spans="2:21">
      <c r="B308" s="86" t="s">
        <v>1004</v>
      </c>
      <c r="C308" s="87" t="s">
        <v>1005</v>
      </c>
      <c r="D308" s="88" t="s">
        <v>28</v>
      </c>
      <c r="E308" s="88" t="s">
        <v>891</v>
      </c>
      <c r="F308" s="87"/>
      <c r="G308" s="88" t="s">
        <v>1006</v>
      </c>
      <c r="H308" s="87" t="s">
        <v>901</v>
      </c>
      <c r="I308" s="87" t="s">
        <v>284</v>
      </c>
      <c r="J308" s="101"/>
      <c r="K308" s="90">
        <v>3.9200000023748141</v>
      </c>
      <c r="L308" s="88" t="s">
        <v>120</v>
      </c>
      <c r="M308" s="89">
        <v>5.5E-2</v>
      </c>
      <c r="N308" s="89">
        <v>8.4800000055412342E-2</v>
      </c>
      <c r="O308" s="90">
        <v>207.52900000000002</v>
      </c>
      <c r="P308" s="102">
        <v>89.949110000000005</v>
      </c>
      <c r="Q308" s="90"/>
      <c r="R308" s="90">
        <v>0.65689345700000001</v>
      </c>
      <c r="S308" s="91">
        <v>2.0752900000000003E-7</v>
      </c>
      <c r="T308" s="91">
        <f t="shared" si="4"/>
        <v>3.7920366332035935E-4</v>
      </c>
      <c r="U308" s="91">
        <f>R308/'סכום נכסי הקרן'!$C$42</f>
        <v>1.4487692916253578E-4</v>
      </c>
    </row>
    <row r="309" spans="2:21">
      <c r="B309" s="86" t="s">
        <v>1007</v>
      </c>
      <c r="C309" s="87" t="s">
        <v>1008</v>
      </c>
      <c r="D309" s="88" t="s">
        <v>28</v>
      </c>
      <c r="E309" s="88" t="s">
        <v>891</v>
      </c>
      <c r="F309" s="87"/>
      <c r="G309" s="88" t="s">
        <v>1006</v>
      </c>
      <c r="H309" s="87" t="s">
        <v>901</v>
      </c>
      <c r="I309" s="87" t="s">
        <v>284</v>
      </c>
      <c r="J309" s="101"/>
      <c r="K309" s="90">
        <v>3.5200000005471215</v>
      </c>
      <c r="L309" s="88" t="s">
        <v>120</v>
      </c>
      <c r="M309" s="89">
        <v>0.06</v>
      </c>
      <c r="N309" s="89">
        <v>8.1200000018677609E-2</v>
      </c>
      <c r="O309" s="90">
        <v>637.70696999999996</v>
      </c>
      <c r="P309" s="102">
        <v>94.478669999999994</v>
      </c>
      <c r="Q309" s="90"/>
      <c r="R309" s="90">
        <v>2.1201870920000001</v>
      </c>
      <c r="S309" s="91">
        <v>8.5027595999999997E-7</v>
      </c>
      <c r="T309" s="91">
        <f t="shared" si="4"/>
        <v>1.2239164565326761E-3</v>
      </c>
      <c r="U309" s="91">
        <f>R309/'סכום נכסי הקרן'!$C$42</f>
        <v>4.6760428478283164E-4</v>
      </c>
    </row>
    <row r="310" spans="2:21">
      <c r="B310" s="86" t="s">
        <v>1009</v>
      </c>
      <c r="C310" s="87" t="s">
        <v>1010</v>
      </c>
      <c r="D310" s="88" t="s">
        <v>28</v>
      </c>
      <c r="E310" s="88" t="s">
        <v>891</v>
      </c>
      <c r="F310" s="87"/>
      <c r="G310" s="88" t="s">
        <v>1006</v>
      </c>
      <c r="H310" s="87" t="s">
        <v>901</v>
      </c>
      <c r="I310" s="87" t="s">
        <v>284</v>
      </c>
      <c r="J310" s="101"/>
      <c r="K310" s="90">
        <v>5.3500000005720416</v>
      </c>
      <c r="L310" s="88" t="s">
        <v>120</v>
      </c>
      <c r="M310" s="89">
        <v>5.2499999999999998E-2</v>
      </c>
      <c r="N310" s="89">
        <v>5.840000000457634E-2</v>
      </c>
      <c r="O310" s="90">
        <v>889.41</v>
      </c>
      <c r="P310" s="102">
        <v>97.743750000000006</v>
      </c>
      <c r="Q310" s="90"/>
      <c r="R310" s="90">
        <v>3.0592169149999999</v>
      </c>
      <c r="S310" s="91">
        <v>5.9294000000000001E-7</v>
      </c>
      <c r="T310" s="91">
        <f t="shared" si="4"/>
        <v>1.7659884547451177E-3</v>
      </c>
      <c r="U310" s="91">
        <f>R310/'סכום נכסי הקרן'!$C$42</f>
        <v>6.7470599313228696E-4</v>
      </c>
    </row>
    <row r="311" spans="2:21">
      <c r="B311" s="86" t="s">
        <v>1011</v>
      </c>
      <c r="C311" s="87" t="s">
        <v>1012</v>
      </c>
      <c r="D311" s="88" t="s">
        <v>28</v>
      </c>
      <c r="E311" s="88" t="s">
        <v>891</v>
      </c>
      <c r="F311" s="87"/>
      <c r="G311" s="88" t="s">
        <v>979</v>
      </c>
      <c r="H311" s="87" t="s">
        <v>901</v>
      </c>
      <c r="I311" s="87" t="s">
        <v>284</v>
      </c>
      <c r="J311" s="101"/>
      <c r="K311" s="90">
        <v>6.2400000003871092</v>
      </c>
      <c r="L311" s="88" t="s">
        <v>120</v>
      </c>
      <c r="M311" s="89">
        <v>3.2500000000000001E-2</v>
      </c>
      <c r="N311" s="89">
        <v>5.8800000005508869E-2</v>
      </c>
      <c r="O311" s="90">
        <v>889.41</v>
      </c>
      <c r="P311" s="102">
        <v>85.83775</v>
      </c>
      <c r="Q311" s="90"/>
      <c r="R311" s="90">
        <v>2.6865789040000001</v>
      </c>
      <c r="S311" s="91">
        <v>7.1176715376366455E-7</v>
      </c>
      <c r="T311" s="91">
        <f t="shared" si="4"/>
        <v>1.5508764036844351E-3</v>
      </c>
      <c r="U311" s="91">
        <f>R311/'סכום נכסי הקרן'!$C$42</f>
        <v>5.9252120327386827E-4</v>
      </c>
    </row>
    <row r="312" spans="2:21">
      <c r="B312" s="86" t="s">
        <v>1013</v>
      </c>
      <c r="C312" s="87" t="s">
        <v>1014</v>
      </c>
      <c r="D312" s="88" t="s">
        <v>28</v>
      </c>
      <c r="E312" s="88" t="s">
        <v>891</v>
      </c>
      <c r="F312" s="87"/>
      <c r="G312" s="88" t="s">
        <v>974</v>
      </c>
      <c r="H312" s="87" t="s">
        <v>901</v>
      </c>
      <c r="I312" s="87" t="s">
        <v>284</v>
      </c>
      <c r="J312" s="101"/>
      <c r="K312" s="90">
        <v>6.1800000007805318</v>
      </c>
      <c r="L312" s="88" t="s">
        <v>120</v>
      </c>
      <c r="M312" s="89">
        <v>4.8750000000000002E-2</v>
      </c>
      <c r="N312" s="89">
        <v>5.9100000007184447E-2</v>
      </c>
      <c r="O312" s="90">
        <v>681.88099999999986</v>
      </c>
      <c r="P312" s="102">
        <v>93.971000000000004</v>
      </c>
      <c r="Q312" s="90"/>
      <c r="R312" s="90">
        <v>2.2548710179999998</v>
      </c>
      <c r="S312" s="91">
        <v>1.0490476923076922E-6</v>
      </c>
      <c r="T312" s="91">
        <f t="shared" si="4"/>
        <v>1.3016651958226277E-3</v>
      </c>
      <c r="U312" s="91">
        <f>R312/'סכום נכסי הקרן'!$C$42</f>
        <v>4.9730863546330157E-4</v>
      </c>
    </row>
    <row r="313" spans="2:21">
      <c r="B313" s="86" t="s">
        <v>1015</v>
      </c>
      <c r="C313" s="87" t="s">
        <v>1016</v>
      </c>
      <c r="D313" s="88" t="s">
        <v>28</v>
      </c>
      <c r="E313" s="88" t="s">
        <v>891</v>
      </c>
      <c r="F313" s="87"/>
      <c r="G313" s="88" t="s">
        <v>968</v>
      </c>
      <c r="H313" s="87" t="s">
        <v>901</v>
      </c>
      <c r="I313" s="87" t="s">
        <v>284</v>
      </c>
      <c r="J313" s="101"/>
      <c r="K313" s="90">
        <v>2</v>
      </c>
      <c r="L313" s="88" t="s">
        <v>120</v>
      </c>
      <c r="M313" s="89">
        <v>4.2500000000000003E-2</v>
      </c>
      <c r="N313" s="89">
        <v>7.2500000006830531E-2</v>
      </c>
      <c r="O313" s="90">
        <v>652.23400000000004</v>
      </c>
      <c r="P313" s="102">
        <v>95.678560000000004</v>
      </c>
      <c r="Q313" s="90"/>
      <c r="R313" s="90">
        <v>2.1960251579999999</v>
      </c>
      <c r="S313" s="91">
        <v>1.373124210526316E-6</v>
      </c>
      <c r="T313" s="91">
        <f t="shared" si="4"/>
        <v>1.2676953557436193E-3</v>
      </c>
      <c r="U313" s="91">
        <f>R313/'סכום נכסי הקרן'!$C$42</f>
        <v>4.8433026370471588E-4</v>
      </c>
    </row>
    <row r="314" spans="2:21">
      <c r="B314" s="86" t="s">
        <v>1017</v>
      </c>
      <c r="C314" s="87" t="s">
        <v>1018</v>
      </c>
      <c r="D314" s="88" t="s">
        <v>28</v>
      </c>
      <c r="E314" s="88" t="s">
        <v>891</v>
      </c>
      <c r="F314" s="87"/>
      <c r="G314" s="88" t="s">
        <v>968</v>
      </c>
      <c r="H314" s="87" t="s">
        <v>901</v>
      </c>
      <c r="I314" s="87" t="s">
        <v>284</v>
      </c>
      <c r="J314" s="101"/>
      <c r="K314" s="90">
        <v>5.2200000006838296</v>
      </c>
      <c r="L314" s="88" t="s">
        <v>120</v>
      </c>
      <c r="M314" s="89">
        <v>3.125E-2</v>
      </c>
      <c r="N314" s="89">
        <v>7.1800000006130876E-2</v>
      </c>
      <c r="O314" s="90">
        <v>592.94000000000005</v>
      </c>
      <c r="P314" s="102">
        <v>81.298079999999999</v>
      </c>
      <c r="Q314" s="90"/>
      <c r="R314" s="90">
        <v>1.6963299219999999</v>
      </c>
      <c r="S314" s="91">
        <v>7.9058666666666672E-7</v>
      </c>
      <c r="T314" s="91">
        <f t="shared" si="4"/>
        <v>9.7923721688453268E-4</v>
      </c>
      <c r="U314" s="91">
        <f>R314/'סכום נכסי הקרן'!$C$42</f>
        <v>3.7412318135767922E-4</v>
      </c>
    </row>
    <row r="315" spans="2:21">
      <c r="B315" s="86" t="s">
        <v>1019</v>
      </c>
      <c r="C315" s="87" t="s">
        <v>1020</v>
      </c>
      <c r="D315" s="88" t="s">
        <v>28</v>
      </c>
      <c r="E315" s="88" t="s">
        <v>891</v>
      </c>
      <c r="F315" s="87"/>
      <c r="G315" s="88" t="s">
        <v>958</v>
      </c>
      <c r="H315" s="87" t="s">
        <v>901</v>
      </c>
      <c r="I315" s="87" t="s">
        <v>284</v>
      </c>
      <c r="J315" s="101"/>
      <c r="K315" s="90">
        <v>5.6700000004228448</v>
      </c>
      <c r="L315" s="88" t="s">
        <v>120</v>
      </c>
      <c r="M315" s="89">
        <v>5.4000000000000006E-2</v>
      </c>
      <c r="N315" s="89">
        <v>6.2000000005515359E-2</v>
      </c>
      <c r="O315" s="90">
        <v>1282.0548679999999</v>
      </c>
      <c r="P315" s="102">
        <v>96.451999999999998</v>
      </c>
      <c r="Q315" s="90"/>
      <c r="R315" s="90">
        <v>4.3514812479999998</v>
      </c>
      <c r="S315" s="91">
        <v>1.2820548679999999E-6</v>
      </c>
      <c r="T315" s="91">
        <f t="shared" si="4"/>
        <v>2.5119714811095298E-3</v>
      </c>
      <c r="U315" s="91">
        <f>R315/'סכום נכסי הקרן'!$C$42</f>
        <v>9.5971307645190747E-4</v>
      </c>
    </row>
    <row r="316" spans="2:21">
      <c r="B316" s="86" t="s">
        <v>1021</v>
      </c>
      <c r="C316" s="87" t="s">
        <v>1022</v>
      </c>
      <c r="D316" s="88" t="s">
        <v>28</v>
      </c>
      <c r="E316" s="88" t="s">
        <v>891</v>
      </c>
      <c r="F316" s="87"/>
      <c r="G316" s="88" t="s">
        <v>971</v>
      </c>
      <c r="H316" s="87" t="s">
        <v>901</v>
      </c>
      <c r="I316" s="87" t="s">
        <v>893</v>
      </c>
      <c r="J316" s="101"/>
      <c r="K316" s="90">
        <v>7.4199999992830366</v>
      </c>
      <c r="L316" s="88" t="s">
        <v>120</v>
      </c>
      <c r="M316" s="89">
        <v>5.4000000000000006E-2</v>
      </c>
      <c r="N316" s="89">
        <v>6.0099999992468595E-2</v>
      </c>
      <c r="O316" s="90">
        <v>889.41</v>
      </c>
      <c r="P316" s="102">
        <v>97.149000000000001</v>
      </c>
      <c r="Q316" s="90"/>
      <c r="R316" s="90">
        <v>3.0406022290000001</v>
      </c>
      <c r="S316" s="91">
        <v>1.18588E-6</v>
      </c>
      <c r="T316" s="91">
        <f t="shared" si="4"/>
        <v>1.7552427896033226E-3</v>
      </c>
      <c r="U316" s="91">
        <f>R316/'סכום נכסי הקרן'!$C$42</f>
        <v>6.7060055028418631E-4</v>
      </c>
    </row>
    <row r="317" spans="2:21">
      <c r="B317" s="86" t="s">
        <v>1023</v>
      </c>
      <c r="C317" s="87" t="s">
        <v>1024</v>
      </c>
      <c r="D317" s="88" t="s">
        <v>28</v>
      </c>
      <c r="E317" s="88" t="s">
        <v>891</v>
      </c>
      <c r="F317" s="87"/>
      <c r="G317" s="88" t="s">
        <v>971</v>
      </c>
      <c r="H317" s="87" t="s">
        <v>901</v>
      </c>
      <c r="I317" s="87" t="s">
        <v>893</v>
      </c>
      <c r="J317" s="101"/>
      <c r="K317" s="90">
        <v>7.3700000016635672</v>
      </c>
      <c r="L317" s="88" t="s">
        <v>120</v>
      </c>
      <c r="M317" s="89">
        <v>3.15E-2</v>
      </c>
      <c r="N317" s="89">
        <v>8.5200000018768443E-2</v>
      </c>
      <c r="O317" s="90">
        <v>592.94000000000005</v>
      </c>
      <c r="P317" s="102">
        <v>67.413250000000005</v>
      </c>
      <c r="Q317" s="90"/>
      <c r="R317" s="90">
        <v>1.4066151180000002</v>
      </c>
      <c r="S317" s="91">
        <v>1.0371269230769232E-7</v>
      </c>
      <c r="T317" s="91">
        <f t="shared" si="4"/>
        <v>8.119940911930862E-4</v>
      </c>
      <c r="U317" s="91">
        <f>R317/'סכום נכסי הקרן'!$C$42</f>
        <v>3.1022698831575962E-4</v>
      </c>
    </row>
    <row r="318" spans="2:21">
      <c r="B318" s="86" t="s">
        <v>1025</v>
      </c>
      <c r="C318" s="87" t="s">
        <v>1026</v>
      </c>
      <c r="D318" s="88" t="s">
        <v>28</v>
      </c>
      <c r="E318" s="88" t="s">
        <v>891</v>
      </c>
      <c r="F318" s="87"/>
      <c r="G318" s="88" t="s">
        <v>968</v>
      </c>
      <c r="H318" s="87" t="s">
        <v>1027</v>
      </c>
      <c r="I318" s="87" t="s">
        <v>919</v>
      </c>
      <c r="J318" s="101"/>
      <c r="K318" s="90">
        <v>6.4299999999960118</v>
      </c>
      <c r="L318" s="88" t="s">
        <v>120</v>
      </c>
      <c r="M318" s="89">
        <v>3.6240000000000001E-2</v>
      </c>
      <c r="N318" s="89">
        <v>6.8199999997048705E-2</v>
      </c>
      <c r="O318" s="90">
        <v>874.58649999999989</v>
      </c>
      <c r="P318" s="102">
        <v>81.469800000000006</v>
      </c>
      <c r="Q318" s="90"/>
      <c r="R318" s="90">
        <v>2.5073715069999998</v>
      </c>
      <c r="S318" s="91">
        <v>1.1661153333333333E-6</v>
      </c>
      <c r="T318" s="91">
        <f t="shared" si="4"/>
        <v>1.4474256831568501E-3</v>
      </c>
      <c r="U318" s="91">
        <f>R318/'סכום נכסי הקרן'!$C$42</f>
        <v>5.5299726360921817E-4</v>
      </c>
    </row>
    <row r="319" spans="2:21">
      <c r="B319" s="86" t="s">
        <v>1028</v>
      </c>
      <c r="C319" s="87" t="s">
        <v>1029</v>
      </c>
      <c r="D319" s="88" t="s">
        <v>28</v>
      </c>
      <c r="E319" s="88" t="s">
        <v>891</v>
      </c>
      <c r="F319" s="87"/>
      <c r="G319" s="88" t="s">
        <v>974</v>
      </c>
      <c r="H319" s="87" t="s">
        <v>901</v>
      </c>
      <c r="I319" s="87" t="s">
        <v>284</v>
      </c>
      <c r="J319" s="101"/>
      <c r="K319" s="90">
        <v>7.3799999992295175</v>
      </c>
      <c r="L319" s="88" t="s">
        <v>120</v>
      </c>
      <c r="M319" s="89">
        <v>5.5999999999999994E-2</v>
      </c>
      <c r="N319" s="89">
        <v>5.9099999994221379E-2</v>
      </c>
      <c r="O319" s="90">
        <v>874.58649999999989</v>
      </c>
      <c r="P319" s="102">
        <v>97.837109999999996</v>
      </c>
      <c r="Q319" s="90"/>
      <c r="R319" s="90">
        <v>3.0111033140000005</v>
      </c>
      <c r="S319" s="91">
        <v>1.4576441666666665E-6</v>
      </c>
      <c r="T319" s="91">
        <f t="shared" si="4"/>
        <v>1.7382140058442911E-3</v>
      </c>
      <c r="U319" s="91">
        <f>R319/'סכום נכסי הקרן'!$C$42</f>
        <v>6.640946060198844E-4</v>
      </c>
    </row>
    <row r="320" spans="2:21">
      <c r="B320" s="86" t="s">
        <v>1030</v>
      </c>
      <c r="C320" s="87" t="s">
        <v>1031</v>
      </c>
      <c r="D320" s="88" t="s">
        <v>28</v>
      </c>
      <c r="E320" s="88" t="s">
        <v>891</v>
      </c>
      <c r="F320" s="87"/>
      <c r="G320" s="88" t="s">
        <v>963</v>
      </c>
      <c r="H320" s="87" t="s">
        <v>901</v>
      </c>
      <c r="I320" s="87" t="s">
        <v>284</v>
      </c>
      <c r="J320" s="101"/>
      <c r="K320" s="90">
        <v>4.8900000003670705</v>
      </c>
      <c r="L320" s="88" t="s">
        <v>120</v>
      </c>
      <c r="M320" s="89">
        <v>4.4999999999999998E-2</v>
      </c>
      <c r="N320" s="89">
        <v>6.7800000004700614E-2</v>
      </c>
      <c r="O320" s="90">
        <v>1190.5345789999999</v>
      </c>
      <c r="P320" s="102">
        <v>90.386499999999998</v>
      </c>
      <c r="Q320" s="90"/>
      <c r="R320" s="90">
        <v>3.7867344489999999</v>
      </c>
      <c r="S320" s="91">
        <v>1.9842242983333331E-6</v>
      </c>
      <c r="T320" s="91">
        <f t="shared" si="4"/>
        <v>2.1859611475506025E-3</v>
      </c>
      <c r="U320" s="91">
        <f>R320/'סכום נכסי הקרן'!$C$42</f>
        <v>8.351589632671695E-4</v>
      </c>
    </row>
    <row r="321" spans="2:21">
      <c r="B321" s="86" t="s">
        <v>1032</v>
      </c>
      <c r="C321" s="87" t="s">
        <v>1033</v>
      </c>
      <c r="D321" s="88" t="s">
        <v>28</v>
      </c>
      <c r="E321" s="88" t="s">
        <v>891</v>
      </c>
      <c r="F321" s="87"/>
      <c r="G321" s="88" t="s">
        <v>1006</v>
      </c>
      <c r="H321" s="87" t="s">
        <v>901</v>
      </c>
      <c r="I321" s="87" t="s">
        <v>284</v>
      </c>
      <c r="J321" s="101"/>
      <c r="K321" s="90">
        <v>7.3500000016788531</v>
      </c>
      <c r="L321" s="88" t="s">
        <v>120</v>
      </c>
      <c r="M321" s="89">
        <v>0.04</v>
      </c>
      <c r="N321" s="89">
        <v>6.3500000009326957E-2</v>
      </c>
      <c r="O321" s="90">
        <v>444.70499999999998</v>
      </c>
      <c r="P321" s="102">
        <v>85.640330000000006</v>
      </c>
      <c r="Q321" s="90"/>
      <c r="R321" s="90">
        <v>1.340200045</v>
      </c>
      <c r="S321" s="91">
        <v>4.4470499999999998E-7</v>
      </c>
      <c r="T321" s="91">
        <f t="shared" si="4"/>
        <v>7.7365478561329385E-4</v>
      </c>
      <c r="U321" s="91">
        <f>R321/'סכום נכסי הקרן'!$C$42</f>
        <v>2.95579237262965E-4</v>
      </c>
    </row>
    <row r="322" spans="2:21">
      <c r="B322" s="86" t="s">
        <v>1034</v>
      </c>
      <c r="C322" s="87" t="s">
        <v>1035</v>
      </c>
      <c r="D322" s="88" t="s">
        <v>28</v>
      </c>
      <c r="E322" s="88" t="s">
        <v>891</v>
      </c>
      <c r="F322" s="87"/>
      <c r="G322" s="88" t="s">
        <v>1006</v>
      </c>
      <c r="H322" s="87" t="s">
        <v>901</v>
      </c>
      <c r="I322" s="87" t="s">
        <v>284</v>
      </c>
      <c r="J322" s="101"/>
      <c r="K322" s="90">
        <v>2.3100000044319309</v>
      </c>
      <c r="L322" s="88" t="s">
        <v>120</v>
      </c>
      <c r="M322" s="89">
        <v>6.5000000000000002E-2</v>
      </c>
      <c r="N322" s="89">
        <v>6.0400000121878093E-2</v>
      </c>
      <c r="O322" s="90">
        <v>59.293999999999997</v>
      </c>
      <c r="P322" s="102">
        <v>103.81216999999999</v>
      </c>
      <c r="Q322" s="90"/>
      <c r="R322" s="90">
        <v>0.216609884</v>
      </c>
      <c r="S322" s="91">
        <v>8.4086358195916925E-8</v>
      </c>
      <c r="T322" s="91">
        <f t="shared" si="4"/>
        <v>1.2504198458502549E-4</v>
      </c>
      <c r="U322" s="91">
        <f>R322/'סכום נכסי הקרן'!$C$42</f>
        <v>4.7773005630916331E-5</v>
      </c>
    </row>
    <row r="323" spans="2:21">
      <c r="B323" s="86" t="s">
        <v>1036</v>
      </c>
      <c r="C323" s="87" t="s">
        <v>1037</v>
      </c>
      <c r="D323" s="88" t="s">
        <v>28</v>
      </c>
      <c r="E323" s="88" t="s">
        <v>891</v>
      </c>
      <c r="F323" s="87"/>
      <c r="G323" s="88" t="s">
        <v>1006</v>
      </c>
      <c r="H323" s="87" t="s">
        <v>901</v>
      </c>
      <c r="I323" s="87" t="s">
        <v>284</v>
      </c>
      <c r="J323" s="101"/>
      <c r="K323" s="90">
        <v>3.4800000001476241</v>
      </c>
      <c r="L323" s="88" t="s">
        <v>120</v>
      </c>
      <c r="M323" s="89">
        <v>6.8750000000000006E-2</v>
      </c>
      <c r="N323" s="89">
        <v>6.5399999998892802E-2</v>
      </c>
      <c r="O323" s="90">
        <v>741.17499999999995</v>
      </c>
      <c r="P323" s="102">
        <v>103.88704</v>
      </c>
      <c r="Q323" s="90"/>
      <c r="R323" s="90">
        <v>2.7095764450000002</v>
      </c>
      <c r="S323" s="91">
        <v>1.0910318046792888E-6</v>
      </c>
      <c r="T323" s="91">
        <f t="shared" si="4"/>
        <v>1.5641521513747644E-3</v>
      </c>
      <c r="U323" s="91">
        <f>R323/'סכום נכסי הקרן'!$C$42</f>
        <v>5.9759327863535198E-4</v>
      </c>
    </row>
    <row r="324" spans="2:21">
      <c r="B324" s="86" t="s">
        <v>1038</v>
      </c>
      <c r="C324" s="87" t="s">
        <v>1039</v>
      </c>
      <c r="D324" s="88" t="s">
        <v>28</v>
      </c>
      <c r="E324" s="88" t="s">
        <v>891</v>
      </c>
      <c r="F324" s="87"/>
      <c r="G324" s="88" t="s">
        <v>999</v>
      </c>
      <c r="H324" s="87" t="s">
        <v>1027</v>
      </c>
      <c r="I324" s="87" t="s">
        <v>919</v>
      </c>
      <c r="J324" s="101"/>
      <c r="K324" s="90">
        <v>7.6799999993673564</v>
      </c>
      <c r="L324" s="88" t="s">
        <v>120</v>
      </c>
      <c r="M324" s="89">
        <v>0.05</v>
      </c>
      <c r="N324" s="89">
        <v>5.7599999995255155E-2</v>
      </c>
      <c r="O324" s="90">
        <v>1334.115</v>
      </c>
      <c r="P324" s="102">
        <v>96.96611</v>
      </c>
      <c r="Q324" s="90"/>
      <c r="R324" s="90">
        <v>4.5523171659999999</v>
      </c>
      <c r="S324" s="91">
        <v>1.3341150000000001E-6</v>
      </c>
      <c r="T324" s="91">
        <f t="shared" si="4"/>
        <v>2.6279076577000468E-3</v>
      </c>
      <c r="U324" s="91">
        <f>R324/'סכום נכסי הקרן'!$C$42</f>
        <v>1.0040071560401883E-3</v>
      </c>
    </row>
    <row r="325" spans="2:21">
      <c r="B325" s="86" t="s">
        <v>1040</v>
      </c>
      <c r="C325" s="87" t="s">
        <v>1041</v>
      </c>
      <c r="D325" s="88" t="s">
        <v>28</v>
      </c>
      <c r="E325" s="88" t="s">
        <v>891</v>
      </c>
      <c r="F325" s="87"/>
      <c r="G325" s="88" t="s">
        <v>1042</v>
      </c>
      <c r="H325" s="87" t="s">
        <v>1027</v>
      </c>
      <c r="I325" s="87" t="s">
        <v>919</v>
      </c>
      <c r="J325" s="101"/>
      <c r="K325" s="90">
        <v>3.6699999988000096</v>
      </c>
      <c r="L325" s="88" t="s">
        <v>120</v>
      </c>
      <c r="M325" s="89">
        <v>4.7E-2</v>
      </c>
      <c r="N325" s="89">
        <v>7.5199999980054957E-2</v>
      </c>
      <c r="O325" s="90">
        <v>563.29300000000001</v>
      </c>
      <c r="P325" s="102">
        <v>92.068889999999996</v>
      </c>
      <c r="Q325" s="90"/>
      <c r="R325" s="90">
        <v>1.8250153570000001</v>
      </c>
      <c r="S325" s="91">
        <v>1.1359003831417624E-6</v>
      </c>
      <c r="T325" s="91">
        <f t="shared" si="4"/>
        <v>1.0535232184392324E-3</v>
      </c>
      <c r="U325" s="91">
        <f>R325/'סכום נכסי הקרן'!$C$42</f>
        <v>4.0250457327455004E-4</v>
      </c>
    </row>
    <row r="326" spans="2:21">
      <c r="B326" s="86" t="s">
        <v>1043</v>
      </c>
      <c r="C326" s="87" t="s">
        <v>1044</v>
      </c>
      <c r="D326" s="88" t="s">
        <v>28</v>
      </c>
      <c r="E326" s="88" t="s">
        <v>891</v>
      </c>
      <c r="F326" s="87"/>
      <c r="G326" s="88" t="s">
        <v>968</v>
      </c>
      <c r="H326" s="87" t="s">
        <v>901</v>
      </c>
      <c r="I326" s="87" t="s">
        <v>284</v>
      </c>
      <c r="J326" s="101"/>
      <c r="K326" s="90">
        <v>3.2799999997620737</v>
      </c>
      <c r="L326" s="88" t="s">
        <v>120</v>
      </c>
      <c r="M326" s="89">
        <v>3.4000000000000002E-2</v>
      </c>
      <c r="N326" s="89">
        <v>7.3299999997620741E-2</v>
      </c>
      <c r="O326" s="90">
        <v>266.82299999999998</v>
      </c>
      <c r="P326" s="102">
        <v>89.525329999999997</v>
      </c>
      <c r="Q326" s="90"/>
      <c r="R326" s="90">
        <v>0.84059824000000005</v>
      </c>
      <c r="S326" s="91">
        <v>2.6682299999999998E-7</v>
      </c>
      <c r="T326" s="91">
        <f t="shared" si="4"/>
        <v>4.8525058149368453E-4</v>
      </c>
      <c r="U326" s="91">
        <f>R326/'סכום נכסי הקרן'!$C$42</f>
        <v>1.8539276099173002E-4</v>
      </c>
    </row>
    <row r="327" spans="2:21">
      <c r="B327" s="86" t="s">
        <v>1045</v>
      </c>
      <c r="C327" s="87" t="s">
        <v>1046</v>
      </c>
      <c r="D327" s="88" t="s">
        <v>28</v>
      </c>
      <c r="E327" s="88" t="s">
        <v>891</v>
      </c>
      <c r="F327" s="87"/>
      <c r="G327" s="88" t="s">
        <v>968</v>
      </c>
      <c r="H327" s="87" t="s">
        <v>901</v>
      </c>
      <c r="I327" s="87" t="s">
        <v>284</v>
      </c>
      <c r="J327" s="101"/>
      <c r="K327" s="90">
        <v>2.409999999687618</v>
      </c>
      <c r="L327" s="88" t="s">
        <v>120</v>
      </c>
      <c r="M327" s="89">
        <v>3.7499999999999999E-2</v>
      </c>
      <c r="N327" s="89">
        <v>6.699999998958725E-2</v>
      </c>
      <c r="O327" s="90">
        <v>978.35100000000011</v>
      </c>
      <c r="P327" s="102">
        <v>94.841830000000002</v>
      </c>
      <c r="Q327" s="90"/>
      <c r="R327" s="90">
        <v>3.2652309220000002</v>
      </c>
      <c r="S327" s="91">
        <v>1.9567020000000003E-6</v>
      </c>
      <c r="T327" s="91">
        <f t="shared" si="4"/>
        <v>1.8849137771352693E-3</v>
      </c>
      <c r="U327" s="91">
        <f>R327/'סכום נכסי הקרן'!$C$42</f>
        <v>7.2014209297553635E-4</v>
      </c>
    </row>
    <row r="328" spans="2:21">
      <c r="B328" s="86" t="s">
        <v>1047</v>
      </c>
      <c r="C328" s="87" t="s">
        <v>1048</v>
      </c>
      <c r="D328" s="88" t="s">
        <v>28</v>
      </c>
      <c r="E328" s="88" t="s">
        <v>891</v>
      </c>
      <c r="F328" s="87"/>
      <c r="G328" s="88" t="s">
        <v>929</v>
      </c>
      <c r="H328" s="87" t="s">
        <v>1027</v>
      </c>
      <c r="I328" s="87" t="s">
        <v>919</v>
      </c>
      <c r="J328" s="101"/>
      <c r="K328" s="90">
        <v>3.9199999996348094</v>
      </c>
      <c r="L328" s="88" t="s">
        <v>120</v>
      </c>
      <c r="M328" s="89">
        <v>6.8750000000000006E-2</v>
      </c>
      <c r="N328" s="89">
        <v>7.9099999994711026E-2</v>
      </c>
      <c r="O328" s="90">
        <v>942.77459999999996</v>
      </c>
      <c r="P328" s="102">
        <v>95.744</v>
      </c>
      <c r="Q328" s="90"/>
      <c r="R328" s="90">
        <v>3.1764257480000002</v>
      </c>
      <c r="S328" s="91">
        <v>1.8855491999999999E-6</v>
      </c>
      <c r="T328" s="91">
        <f t="shared" si="4"/>
        <v>1.833649379623388E-3</v>
      </c>
      <c r="U328" s="91">
        <f>R328/'סכום נכסי הקרן'!$C$42</f>
        <v>7.0055623659994956E-4</v>
      </c>
    </row>
    <row r="329" spans="2:21">
      <c r="B329" s="86" t="s">
        <v>1049</v>
      </c>
      <c r="C329" s="87" t="s">
        <v>1050</v>
      </c>
      <c r="D329" s="88" t="s">
        <v>28</v>
      </c>
      <c r="E329" s="88" t="s">
        <v>891</v>
      </c>
      <c r="F329" s="87"/>
      <c r="G329" s="88" t="s">
        <v>917</v>
      </c>
      <c r="H329" s="87" t="s">
        <v>901</v>
      </c>
      <c r="I329" s="87" t="s">
        <v>284</v>
      </c>
      <c r="J329" s="101"/>
      <c r="K329" s="90">
        <v>2.4499999989499774</v>
      </c>
      <c r="L329" s="88" t="s">
        <v>120</v>
      </c>
      <c r="M329" s="89">
        <v>5.7500000000000002E-2</v>
      </c>
      <c r="N329" s="89">
        <v>7.7399999978066195E-2</v>
      </c>
      <c r="O329" s="90">
        <v>251.25832500000001</v>
      </c>
      <c r="P329" s="102">
        <v>96.940219999999997</v>
      </c>
      <c r="Q329" s="90"/>
      <c r="R329" s="90">
        <v>0.85712416199999997</v>
      </c>
      <c r="S329" s="91">
        <v>3.5894046428571432E-7</v>
      </c>
      <c r="T329" s="91">
        <f t="shared" si="4"/>
        <v>4.9479046972878153E-4</v>
      </c>
      <c r="U329" s="91">
        <f>R329/'סכום נכסי הקרן'!$C$42</f>
        <v>1.8903752987384657E-4</v>
      </c>
    </row>
    <row r="330" spans="2:21">
      <c r="B330" s="86" t="s">
        <v>1051</v>
      </c>
      <c r="C330" s="87" t="s">
        <v>1052</v>
      </c>
      <c r="D330" s="88" t="s">
        <v>28</v>
      </c>
      <c r="E330" s="88" t="s">
        <v>891</v>
      </c>
      <c r="F330" s="87"/>
      <c r="G330" s="88" t="s">
        <v>1053</v>
      </c>
      <c r="H330" s="87" t="s">
        <v>901</v>
      </c>
      <c r="I330" s="87" t="s">
        <v>284</v>
      </c>
      <c r="J330" s="101"/>
      <c r="K330" s="90">
        <v>4.5100000005601055</v>
      </c>
      <c r="L330" s="88" t="s">
        <v>122</v>
      </c>
      <c r="M330" s="89">
        <v>0.04</v>
      </c>
      <c r="N330" s="89">
        <v>6.0400000006401201E-2</v>
      </c>
      <c r="O330" s="90">
        <v>711.52800000000002</v>
      </c>
      <c r="P330" s="102">
        <v>93.602670000000003</v>
      </c>
      <c r="Q330" s="90"/>
      <c r="R330" s="90">
        <v>2.4995324599999997</v>
      </c>
      <c r="S330" s="91">
        <v>7.1152800000000002E-7</v>
      </c>
      <c r="T330" s="91">
        <f t="shared" si="4"/>
        <v>1.4429004510850981E-3</v>
      </c>
      <c r="U330" s="91">
        <f>R330/'סכום נכסי הקרן'!$C$42</f>
        <v>5.5126837280536161E-4</v>
      </c>
    </row>
    <row r="331" spans="2:21">
      <c r="B331" s="86" t="s">
        <v>1054</v>
      </c>
      <c r="C331" s="87" t="s">
        <v>1055</v>
      </c>
      <c r="D331" s="88" t="s">
        <v>28</v>
      </c>
      <c r="E331" s="88" t="s">
        <v>891</v>
      </c>
      <c r="F331" s="87"/>
      <c r="G331" s="88" t="s">
        <v>940</v>
      </c>
      <c r="H331" s="87" t="s">
        <v>901</v>
      </c>
      <c r="I331" s="87" t="s">
        <v>893</v>
      </c>
      <c r="J331" s="101"/>
      <c r="K331" s="90">
        <v>4.5000000004426317</v>
      </c>
      <c r="L331" s="88" t="s">
        <v>122</v>
      </c>
      <c r="M331" s="89">
        <v>4.6249999999999999E-2</v>
      </c>
      <c r="N331" s="89">
        <v>5.0200000003186959E-2</v>
      </c>
      <c r="O331" s="90">
        <v>607.76350000000002</v>
      </c>
      <c r="P331" s="102">
        <v>99.047790000000006</v>
      </c>
      <c r="Q331" s="90"/>
      <c r="R331" s="90">
        <v>2.259217214</v>
      </c>
      <c r="S331" s="91">
        <v>1.0129391666666667E-6</v>
      </c>
      <c r="T331" s="91">
        <f t="shared" ref="T331:T383" si="5">IFERROR(R331/$R$11,0)</f>
        <v>1.3041741162984613E-3</v>
      </c>
      <c r="U331" s="91">
        <f>R331/'סכום נכסי הקרן'!$C$42</f>
        <v>4.9826718288573156E-4</v>
      </c>
    </row>
    <row r="332" spans="2:21">
      <c r="B332" s="86" t="s">
        <v>1056</v>
      </c>
      <c r="C332" s="87" t="s">
        <v>1057</v>
      </c>
      <c r="D332" s="88" t="s">
        <v>28</v>
      </c>
      <c r="E332" s="88" t="s">
        <v>891</v>
      </c>
      <c r="F332" s="87"/>
      <c r="G332" s="88" t="s">
        <v>940</v>
      </c>
      <c r="H332" s="87" t="s">
        <v>901</v>
      </c>
      <c r="I332" s="87" t="s">
        <v>284</v>
      </c>
      <c r="J332" s="101"/>
      <c r="K332" s="90">
        <v>7.1100000006775161</v>
      </c>
      <c r="L332" s="88" t="s">
        <v>120</v>
      </c>
      <c r="M332" s="89">
        <v>3.5000000000000003E-2</v>
      </c>
      <c r="N332" s="89">
        <v>5.4999999999999993E-2</v>
      </c>
      <c r="O332" s="90">
        <v>278.68180000000001</v>
      </c>
      <c r="P332" s="102">
        <v>87.293170000000003</v>
      </c>
      <c r="Q332" s="90"/>
      <c r="R332" s="90">
        <v>0.85606772200000014</v>
      </c>
      <c r="S332" s="91">
        <v>1.1375491663959012E-7</v>
      </c>
      <c r="T332" s="91">
        <f t="shared" si="5"/>
        <v>4.9418062057621475E-4</v>
      </c>
      <c r="U332" s="91">
        <f>R332/'סכום נכסי הקרן'!$C$42</f>
        <v>1.8880453351589313E-4</v>
      </c>
    </row>
    <row r="333" spans="2:21">
      <c r="B333" s="86" t="s">
        <v>1058</v>
      </c>
      <c r="C333" s="87" t="s">
        <v>1059</v>
      </c>
      <c r="D333" s="88" t="s">
        <v>28</v>
      </c>
      <c r="E333" s="88" t="s">
        <v>891</v>
      </c>
      <c r="F333" s="87"/>
      <c r="G333" s="88" t="s">
        <v>1006</v>
      </c>
      <c r="H333" s="87" t="s">
        <v>901</v>
      </c>
      <c r="I333" s="87" t="s">
        <v>893</v>
      </c>
      <c r="J333" s="101"/>
      <c r="K333" s="90">
        <v>3.7099999994517088</v>
      </c>
      <c r="L333" s="88" t="s">
        <v>120</v>
      </c>
      <c r="M333" s="89">
        <v>5.2999999999999999E-2</v>
      </c>
      <c r="N333" s="89">
        <v>9.8199999982084007E-2</v>
      </c>
      <c r="O333" s="90">
        <v>858.28065000000004</v>
      </c>
      <c r="P333" s="102">
        <v>85.748829999999998</v>
      </c>
      <c r="Q333" s="90"/>
      <c r="R333" s="90">
        <v>2.5898631019999998</v>
      </c>
      <c r="S333" s="91">
        <v>5.7218710000000001E-7</v>
      </c>
      <c r="T333" s="91">
        <f t="shared" si="5"/>
        <v>1.4950454526701572E-3</v>
      </c>
      <c r="U333" s="91">
        <f>R333/'סכום נכסי הקרן'!$C$42</f>
        <v>5.7119066900542925E-4</v>
      </c>
    </row>
    <row r="334" spans="2:21">
      <c r="B334" s="86" t="s">
        <v>1060</v>
      </c>
      <c r="C334" s="87" t="s">
        <v>1061</v>
      </c>
      <c r="D334" s="88" t="s">
        <v>28</v>
      </c>
      <c r="E334" s="88" t="s">
        <v>891</v>
      </c>
      <c r="F334" s="87"/>
      <c r="G334" s="88" t="s">
        <v>963</v>
      </c>
      <c r="H334" s="87" t="s">
        <v>901</v>
      </c>
      <c r="I334" s="87" t="s">
        <v>893</v>
      </c>
      <c r="J334" s="101"/>
      <c r="K334" s="90">
        <v>5.7500000016856827</v>
      </c>
      <c r="L334" s="88" t="s">
        <v>120</v>
      </c>
      <c r="M334" s="89">
        <v>0.06</v>
      </c>
      <c r="N334" s="89">
        <v>6.0800000021191437E-2</v>
      </c>
      <c r="O334" s="90">
        <v>296.47000000000003</v>
      </c>
      <c r="P334" s="102">
        <v>99.509</v>
      </c>
      <c r="Q334" s="90"/>
      <c r="R334" s="90">
        <v>1.038155435</v>
      </c>
      <c r="S334" s="91">
        <v>1.9764666666666668E-7</v>
      </c>
      <c r="T334" s="91">
        <f t="shared" si="5"/>
        <v>5.9929405576031065E-4</v>
      </c>
      <c r="U334" s="91">
        <f>R334/'סכום נכסי הקרן'!$C$42</f>
        <v>2.2896372282818541E-4</v>
      </c>
    </row>
    <row r="335" spans="2:21">
      <c r="B335" s="86" t="s">
        <v>1062</v>
      </c>
      <c r="C335" s="87" t="s">
        <v>1063</v>
      </c>
      <c r="D335" s="88" t="s">
        <v>28</v>
      </c>
      <c r="E335" s="88" t="s">
        <v>891</v>
      </c>
      <c r="F335" s="87"/>
      <c r="G335" s="88" t="s">
        <v>958</v>
      </c>
      <c r="H335" s="87" t="s">
        <v>901</v>
      </c>
      <c r="I335" s="87" t="s">
        <v>893</v>
      </c>
      <c r="J335" s="101"/>
      <c r="K335" s="90">
        <v>4.8099999991592703</v>
      </c>
      <c r="L335" s="88" t="s">
        <v>122</v>
      </c>
      <c r="M335" s="89">
        <v>4.6249999999999999E-2</v>
      </c>
      <c r="N335" s="89">
        <v>7.1499999988063709E-2</v>
      </c>
      <c r="O335" s="90">
        <v>566.2577</v>
      </c>
      <c r="P335" s="102">
        <v>90.670519999999996</v>
      </c>
      <c r="Q335" s="90"/>
      <c r="R335" s="90">
        <v>1.9268983020000001</v>
      </c>
      <c r="S335" s="91">
        <v>3.7750513333333332E-7</v>
      </c>
      <c r="T335" s="91">
        <f t="shared" si="5"/>
        <v>1.112336996476097E-3</v>
      </c>
      <c r="U335" s="91">
        <f>R335/'סכום נכסי הקרן'!$C$42</f>
        <v>4.2497471367303408E-4</v>
      </c>
    </row>
    <row r="336" spans="2:21">
      <c r="B336" s="86" t="s">
        <v>1064</v>
      </c>
      <c r="C336" s="87" t="s">
        <v>1065</v>
      </c>
      <c r="D336" s="88" t="s">
        <v>28</v>
      </c>
      <c r="E336" s="88" t="s">
        <v>891</v>
      </c>
      <c r="F336" s="87"/>
      <c r="G336" s="88" t="s">
        <v>1066</v>
      </c>
      <c r="H336" s="87" t="s">
        <v>901</v>
      </c>
      <c r="I336" s="87" t="s">
        <v>284</v>
      </c>
      <c r="J336" s="101"/>
      <c r="K336" s="90">
        <v>7.3999999997131249</v>
      </c>
      <c r="L336" s="88" t="s">
        <v>120</v>
      </c>
      <c r="M336" s="89">
        <v>4.2790000000000002E-2</v>
      </c>
      <c r="N336" s="89">
        <v>6.8599999998852496E-2</v>
      </c>
      <c r="O336" s="90">
        <v>1185.8800000000001</v>
      </c>
      <c r="P336" s="102">
        <v>83.531040000000004</v>
      </c>
      <c r="Q336" s="90"/>
      <c r="R336" s="90">
        <v>3.4858436900000003</v>
      </c>
      <c r="S336" s="91">
        <v>2.3717600000000003E-7</v>
      </c>
      <c r="T336" s="91">
        <f t="shared" si="5"/>
        <v>2.0122664991168563E-3</v>
      </c>
      <c r="U336" s="91">
        <f>R336/'סכום נכסי הקרן'!$C$42</f>
        <v>7.6879792904955429E-4</v>
      </c>
    </row>
    <row r="337" spans="2:21">
      <c r="B337" s="86" t="s">
        <v>1067</v>
      </c>
      <c r="C337" s="87" t="s">
        <v>1068</v>
      </c>
      <c r="D337" s="88" t="s">
        <v>28</v>
      </c>
      <c r="E337" s="88" t="s">
        <v>891</v>
      </c>
      <c r="F337" s="87"/>
      <c r="G337" s="88" t="s">
        <v>1053</v>
      </c>
      <c r="H337" s="87" t="s">
        <v>1069</v>
      </c>
      <c r="I337" s="87" t="s">
        <v>284</v>
      </c>
      <c r="J337" s="101"/>
      <c r="K337" s="90">
        <v>4.8799999997098462</v>
      </c>
      <c r="L337" s="88" t="s">
        <v>120</v>
      </c>
      <c r="M337" s="89">
        <v>4.1250000000000002E-2</v>
      </c>
      <c r="N337" s="89">
        <v>6.6299999997098458E-2</v>
      </c>
      <c r="O337" s="90">
        <v>1061.3625999999999</v>
      </c>
      <c r="P337" s="102">
        <v>88.584879999999998</v>
      </c>
      <c r="Q337" s="90"/>
      <c r="R337" s="90">
        <v>3.308587492</v>
      </c>
      <c r="S337" s="91">
        <v>2.6534064999999997E-6</v>
      </c>
      <c r="T337" s="91">
        <f t="shared" si="5"/>
        <v>1.909942143604454E-3</v>
      </c>
      <c r="U337" s="91">
        <f>R337/'סכום נכסי הקרן'!$C$42</f>
        <v>7.2970432358338434E-4</v>
      </c>
    </row>
    <row r="338" spans="2:21">
      <c r="B338" s="86" t="s">
        <v>1070</v>
      </c>
      <c r="C338" s="87" t="s">
        <v>1071</v>
      </c>
      <c r="D338" s="88" t="s">
        <v>28</v>
      </c>
      <c r="E338" s="88" t="s">
        <v>891</v>
      </c>
      <c r="F338" s="87"/>
      <c r="G338" s="88" t="s">
        <v>1072</v>
      </c>
      <c r="H338" s="87" t="s">
        <v>1069</v>
      </c>
      <c r="I338" s="87" t="s">
        <v>893</v>
      </c>
      <c r="J338" s="101"/>
      <c r="K338" s="90">
        <v>3.460000000805016</v>
      </c>
      <c r="L338" s="88" t="s">
        <v>120</v>
      </c>
      <c r="M338" s="89">
        <v>6.8750000000000006E-2</v>
      </c>
      <c r="N338" s="89">
        <v>5.9600000013210523E-2</v>
      </c>
      <c r="O338" s="90">
        <v>266.82299999999998</v>
      </c>
      <c r="P338" s="102">
        <v>103.19240000000001</v>
      </c>
      <c r="Q338" s="90"/>
      <c r="R338" s="90">
        <v>0.96892520699999984</v>
      </c>
      <c r="S338" s="91">
        <v>3.5576399999999996E-7</v>
      </c>
      <c r="T338" s="91">
        <f t="shared" si="5"/>
        <v>5.5932965089320024E-4</v>
      </c>
      <c r="U338" s="91">
        <f>R338/'סכום נכסי הקרן'!$C$42</f>
        <v>2.1369509329476289E-4</v>
      </c>
    </row>
    <row r="339" spans="2:21">
      <c r="B339" s="86" t="s">
        <v>1073</v>
      </c>
      <c r="C339" s="87" t="s">
        <v>1074</v>
      </c>
      <c r="D339" s="88" t="s">
        <v>28</v>
      </c>
      <c r="E339" s="88" t="s">
        <v>891</v>
      </c>
      <c r="F339" s="87"/>
      <c r="G339" s="88" t="s">
        <v>1075</v>
      </c>
      <c r="H339" s="87" t="s">
        <v>1069</v>
      </c>
      <c r="I339" s="87" t="s">
        <v>893</v>
      </c>
      <c r="J339" s="101"/>
      <c r="K339" s="90">
        <v>4.5300000002118885</v>
      </c>
      <c r="L339" s="88" t="s">
        <v>122</v>
      </c>
      <c r="M339" s="89">
        <v>3.125E-2</v>
      </c>
      <c r="N339" s="89">
        <v>6.8100000000706276E-2</v>
      </c>
      <c r="O339" s="90">
        <v>889.41</v>
      </c>
      <c r="P339" s="102">
        <v>84.832520000000002</v>
      </c>
      <c r="Q339" s="90"/>
      <c r="R339" s="90">
        <v>2.8316719800000003</v>
      </c>
      <c r="S339" s="91">
        <v>1.18588E-6</v>
      </c>
      <c r="T339" s="91">
        <f t="shared" si="5"/>
        <v>1.634634013621505E-3</v>
      </c>
      <c r="U339" s="91">
        <f>R339/'סכום נכסי הקרן'!$C$42</f>
        <v>6.245212773644623E-4</v>
      </c>
    </row>
    <row r="340" spans="2:21">
      <c r="B340" s="86" t="s">
        <v>1076</v>
      </c>
      <c r="C340" s="87" t="s">
        <v>1077</v>
      </c>
      <c r="D340" s="88" t="s">
        <v>28</v>
      </c>
      <c r="E340" s="88" t="s">
        <v>891</v>
      </c>
      <c r="F340" s="87"/>
      <c r="G340" s="88" t="s">
        <v>929</v>
      </c>
      <c r="H340" s="87" t="s">
        <v>1078</v>
      </c>
      <c r="I340" s="87" t="s">
        <v>919</v>
      </c>
      <c r="J340" s="101"/>
      <c r="K340" s="90">
        <v>5.4999999997270379</v>
      </c>
      <c r="L340" s="88" t="s">
        <v>122</v>
      </c>
      <c r="M340" s="89">
        <v>6.8750000000000006E-2</v>
      </c>
      <c r="N340" s="89">
        <v>7.0199999996396895E-2</v>
      </c>
      <c r="O340" s="90">
        <v>966.49220000000003</v>
      </c>
      <c r="P340" s="102">
        <v>100.99954200000001</v>
      </c>
      <c r="Q340" s="90"/>
      <c r="R340" s="90">
        <v>3.6635010659999998</v>
      </c>
      <c r="S340" s="91">
        <v>9.6649220000000006E-7</v>
      </c>
      <c r="T340" s="91">
        <f t="shared" si="5"/>
        <v>2.1148224419066507E-3</v>
      </c>
      <c r="U340" s="91">
        <f>R340/'סכום נכסי הקרן'!$C$42</f>
        <v>8.0798001376006451E-4</v>
      </c>
    </row>
    <row r="341" spans="2:21">
      <c r="B341" s="86" t="s">
        <v>1079</v>
      </c>
      <c r="C341" s="87" t="s">
        <v>1080</v>
      </c>
      <c r="D341" s="88" t="s">
        <v>28</v>
      </c>
      <c r="E341" s="88" t="s">
        <v>891</v>
      </c>
      <c r="F341" s="87"/>
      <c r="G341" s="88" t="s">
        <v>929</v>
      </c>
      <c r="H341" s="87" t="s">
        <v>1078</v>
      </c>
      <c r="I341" s="87" t="s">
        <v>919</v>
      </c>
      <c r="J341" s="101"/>
      <c r="K341" s="90">
        <v>5.1499999991356598</v>
      </c>
      <c r="L341" s="88" t="s">
        <v>120</v>
      </c>
      <c r="M341" s="89">
        <v>7.7499999999999999E-2</v>
      </c>
      <c r="N341" s="89">
        <v>7.8099999986989396E-2</v>
      </c>
      <c r="O341" s="90">
        <v>612.12160900000003</v>
      </c>
      <c r="P341" s="102">
        <v>102.04971999999999</v>
      </c>
      <c r="Q341" s="90"/>
      <c r="R341" s="90">
        <v>2.1982081060000001</v>
      </c>
      <c r="S341" s="91">
        <v>3.0606080450000004E-7</v>
      </c>
      <c r="T341" s="91">
        <f t="shared" si="5"/>
        <v>1.2689555020727035E-3</v>
      </c>
      <c r="U341" s="91">
        <f>R341/'סכום נכסי הקרן'!$C$42</f>
        <v>4.8481170981959403E-4</v>
      </c>
    </row>
    <row r="342" spans="2:21">
      <c r="B342" s="86" t="s">
        <v>1081</v>
      </c>
      <c r="C342" s="87" t="s">
        <v>1082</v>
      </c>
      <c r="D342" s="88" t="s">
        <v>28</v>
      </c>
      <c r="E342" s="88" t="s">
        <v>891</v>
      </c>
      <c r="F342" s="87"/>
      <c r="G342" s="88" t="s">
        <v>974</v>
      </c>
      <c r="H342" s="87" t="s">
        <v>1078</v>
      </c>
      <c r="I342" s="87" t="s">
        <v>919</v>
      </c>
      <c r="J342" s="101"/>
      <c r="K342" s="90">
        <v>5.459999999286719</v>
      </c>
      <c r="L342" s="88" t="s">
        <v>120</v>
      </c>
      <c r="M342" s="89">
        <v>3.2500000000000001E-2</v>
      </c>
      <c r="N342" s="89">
        <v>6.1799999992260143E-2</v>
      </c>
      <c r="O342" s="90">
        <v>435.75160599999998</v>
      </c>
      <c r="P342" s="102">
        <v>85.942750000000004</v>
      </c>
      <c r="Q342" s="90"/>
      <c r="R342" s="90">
        <v>1.3178546390000001</v>
      </c>
      <c r="S342" s="91">
        <v>6.225022942857143E-7</v>
      </c>
      <c r="T342" s="91">
        <f t="shared" si="5"/>
        <v>7.6075549468066904E-4</v>
      </c>
      <c r="U342" s="91">
        <f>R342/'סכום נכסי הקרן'!$C$42</f>
        <v>2.9065098935963707E-4</v>
      </c>
    </row>
    <row r="343" spans="2:21">
      <c r="B343" s="86" t="s">
        <v>1083</v>
      </c>
      <c r="C343" s="87" t="s">
        <v>1084</v>
      </c>
      <c r="D343" s="88" t="s">
        <v>28</v>
      </c>
      <c r="E343" s="88" t="s">
        <v>891</v>
      </c>
      <c r="F343" s="87"/>
      <c r="G343" s="88" t="s">
        <v>974</v>
      </c>
      <c r="H343" s="87" t="s">
        <v>1078</v>
      </c>
      <c r="I343" s="87" t="s">
        <v>919</v>
      </c>
      <c r="J343" s="101"/>
      <c r="K343" s="90">
        <v>4.6699999989666772</v>
      </c>
      <c r="L343" s="88" t="s">
        <v>120</v>
      </c>
      <c r="M343" s="89">
        <v>4.2500000000000003E-2</v>
      </c>
      <c r="N343" s="89">
        <v>5.9999999987398495E-2</v>
      </c>
      <c r="O343" s="90">
        <v>485.41033099999999</v>
      </c>
      <c r="P343" s="102">
        <v>92.913690000000003</v>
      </c>
      <c r="Q343" s="90"/>
      <c r="R343" s="90">
        <v>1.5871135920000001</v>
      </c>
      <c r="S343" s="91">
        <v>8.0901721833333329E-7</v>
      </c>
      <c r="T343" s="91">
        <f t="shared" si="5"/>
        <v>9.1619010933752416E-4</v>
      </c>
      <c r="U343" s="91">
        <f>R343/'סכום נכסי הקרן'!$C$42</f>
        <v>3.5003567319910411E-4</v>
      </c>
    </row>
    <row r="344" spans="2:21">
      <c r="B344" s="86" t="s">
        <v>1085</v>
      </c>
      <c r="C344" s="87" t="s">
        <v>1086</v>
      </c>
      <c r="D344" s="88" t="s">
        <v>28</v>
      </c>
      <c r="E344" s="88" t="s">
        <v>891</v>
      </c>
      <c r="F344" s="87"/>
      <c r="G344" s="88" t="s">
        <v>1006</v>
      </c>
      <c r="H344" s="87" t="s">
        <v>1078</v>
      </c>
      <c r="I344" s="87" t="s">
        <v>919</v>
      </c>
      <c r="J344" s="101"/>
      <c r="K344" s="90">
        <v>7.6299999991470493</v>
      </c>
      <c r="L344" s="88" t="s">
        <v>120</v>
      </c>
      <c r="M344" s="89">
        <v>3.2500000000000001E-2</v>
      </c>
      <c r="N344" s="89">
        <v>6.15999999876796E-2</v>
      </c>
      <c r="O344" s="90">
        <v>148.23500000000001</v>
      </c>
      <c r="P344" s="102">
        <v>80.911169999999998</v>
      </c>
      <c r="Q344" s="90"/>
      <c r="R344" s="90">
        <v>0.42206417199999996</v>
      </c>
      <c r="S344" s="91">
        <v>1.2403471147819991E-7</v>
      </c>
      <c r="T344" s="91">
        <f t="shared" si="5"/>
        <v>2.4364419902978915E-4</v>
      </c>
      <c r="U344" s="91">
        <f>R344/'סכום נכסי הקרן'!$C$42</f>
        <v>9.3085660234987417E-5</v>
      </c>
    </row>
    <row r="345" spans="2:21">
      <c r="B345" s="86" t="s">
        <v>1087</v>
      </c>
      <c r="C345" s="87" t="s">
        <v>1088</v>
      </c>
      <c r="D345" s="88" t="s">
        <v>28</v>
      </c>
      <c r="E345" s="88" t="s">
        <v>891</v>
      </c>
      <c r="F345" s="87"/>
      <c r="G345" s="88" t="s">
        <v>1006</v>
      </c>
      <c r="H345" s="87" t="s">
        <v>1078</v>
      </c>
      <c r="I345" s="87" t="s">
        <v>919</v>
      </c>
      <c r="J345" s="101"/>
      <c r="K345" s="90">
        <v>5.7600000001394633</v>
      </c>
      <c r="L345" s="88" t="s">
        <v>120</v>
      </c>
      <c r="M345" s="89">
        <v>4.4999999999999998E-2</v>
      </c>
      <c r="N345" s="89">
        <v>6.2599999999457659E-2</v>
      </c>
      <c r="O345" s="90">
        <v>803.43370000000004</v>
      </c>
      <c r="P345" s="102">
        <v>91.3005</v>
      </c>
      <c r="Q345" s="90"/>
      <c r="R345" s="90">
        <v>2.581323689</v>
      </c>
      <c r="S345" s="91">
        <v>5.3565817721181417E-7</v>
      </c>
      <c r="T345" s="91">
        <f t="shared" si="5"/>
        <v>1.4901159216210978E-3</v>
      </c>
      <c r="U345" s="91">
        <f>R345/'סכום נכסי הקרן'!$C$42</f>
        <v>5.6930731346412024E-4</v>
      </c>
    </row>
    <row r="346" spans="2:21">
      <c r="B346" s="86" t="s">
        <v>1089</v>
      </c>
      <c r="C346" s="87" t="s">
        <v>1090</v>
      </c>
      <c r="D346" s="88" t="s">
        <v>28</v>
      </c>
      <c r="E346" s="88" t="s">
        <v>891</v>
      </c>
      <c r="F346" s="87"/>
      <c r="G346" s="88" t="s">
        <v>968</v>
      </c>
      <c r="H346" s="87" t="s">
        <v>1069</v>
      </c>
      <c r="I346" s="87" t="s">
        <v>284</v>
      </c>
      <c r="J346" s="101"/>
      <c r="K346" s="90">
        <v>0.58000012348524754</v>
      </c>
      <c r="L346" s="88" t="s">
        <v>120</v>
      </c>
      <c r="M346" s="89">
        <v>6.5000000000000002E-2</v>
      </c>
      <c r="N346" s="89">
        <v>0.11510000864396734</v>
      </c>
      <c r="O346" s="90">
        <v>1.3934089999999997</v>
      </c>
      <c r="P346" s="102">
        <v>99.091939999999994</v>
      </c>
      <c r="Q346" s="90"/>
      <c r="R346" s="90">
        <v>4.8588800000000003E-3</v>
      </c>
      <c r="S346" s="91">
        <v>5.5736359999999983E-10</v>
      </c>
      <c r="T346" s="91">
        <f t="shared" si="5"/>
        <v>2.8048766143122474E-6</v>
      </c>
      <c r="U346" s="91">
        <f>R346/'סכום נכסי הקרן'!$C$42</f>
        <v>1.0716191584311396E-6</v>
      </c>
    </row>
    <row r="347" spans="2:21">
      <c r="B347" s="86" t="s">
        <v>1091</v>
      </c>
      <c r="C347" s="87" t="s">
        <v>1092</v>
      </c>
      <c r="D347" s="88" t="s">
        <v>28</v>
      </c>
      <c r="E347" s="88" t="s">
        <v>891</v>
      </c>
      <c r="F347" s="87"/>
      <c r="G347" s="88" t="s">
        <v>1093</v>
      </c>
      <c r="H347" s="87" t="s">
        <v>1069</v>
      </c>
      <c r="I347" s="87" t="s">
        <v>284</v>
      </c>
      <c r="J347" s="101"/>
      <c r="K347" s="90">
        <v>4.7200000005052027</v>
      </c>
      <c r="L347" s="88" t="s">
        <v>120</v>
      </c>
      <c r="M347" s="89">
        <v>5.8749999999999997E-2</v>
      </c>
      <c r="N347" s="89">
        <v>5.8100000003929342E-2</v>
      </c>
      <c r="O347" s="90">
        <v>592.94000000000005</v>
      </c>
      <c r="P347" s="102">
        <v>102.45359999999999</v>
      </c>
      <c r="Q347" s="90"/>
      <c r="R347" s="90">
        <v>2.1377515360000001</v>
      </c>
      <c r="S347" s="91">
        <v>5.9294000000000001E-7</v>
      </c>
      <c r="T347" s="91">
        <f t="shared" si="5"/>
        <v>1.2340558504298287E-3</v>
      </c>
      <c r="U347" s="91">
        <f>R347/'סכום נכסי הקרן'!$C$42</f>
        <v>4.7147809823317225E-4</v>
      </c>
    </row>
    <row r="348" spans="2:21">
      <c r="B348" s="86" t="s">
        <v>1094</v>
      </c>
      <c r="C348" s="87" t="s">
        <v>1095</v>
      </c>
      <c r="D348" s="88" t="s">
        <v>28</v>
      </c>
      <c r="E348" s="88" t="s">
        <v>891</v>
      </c>
      <c r="F348" s="87"/>
      <c r="G348" s="88" t="s">
        <v>988</v>
      </c>
      <c r="H348" s="87" t="s">
        <v>1069</v>
      </c>
      <c r="I348" s="87" t="s">
        <v>284</v>
      </c>
      <c r="J348" s="101"/>
      <c r="K348" s="90">
        <v>5.5099999996215878</v>
      </c>
      <c r="L348" s="88" t="s">
        <v>120</v>
      </c>
      <c r="M348" s="89">
        <v>3.7499999999999999E-2</v>
      </c>
      <c r="N348" s="89">
        <v>6.029999999765745E-2</v>
      </c>
      <c r="O348" s="90">
        <v>889.41</v>
      </c>
      <c r="P348" s="102">
        <v>88.655079999999998</v>
      </c>
      <c r="Q348" s="90"/>
      <c r="R348" s="90">
        <v>2.7747567550000003</v>
      </c>
      <c r="S348" s="91">
        <v>1.4823499999999999E-6</v>
      </c>
      <c r="T348" s="91">
        <f t="shared" si="5"/>
        <v>1.6017786676156725E-3</v>
      </c>
      <c r="U348" s="91">
        <f>R348/'סכום נכסי הקרן'!$C$42</f>
        <v>6.1196870444304443E-4</v>
      </c>
    </row>
    <row r="349" spans="2:21">
      <c r="B349" s="86" t="s">
        <v>1096</v>
      </c>
      <c r="C349" s="87" t="s">
        <v>1097</v>
      </c>
      <c r="D349" s="88" t="s">
        <v>28</v>
      </c>
      <c r="E349" s="88" t="s">
        <v>891</v>
      </c>
      <c r="F349" s="87"/>
      <c r="G349" s="88" t="s">
        <v>968</v>
      </c>
      <c r="H349" s="87" t="s">
        <v>1069</v>
      </c>
      <c r="I349" s="87" t="s">
        <v>893</v>
      </c>
      <c r="J349" s="101"/>
      <c r="K349" s="90">
        <v>8.6699999990042347</v>
      </c>
      <c r="L349" s="88" t="s">
        <v>120</v>
      </c>
      <c r="M349" s="89">
        <v>3.2500000000000001E-2</v>
      </c>
      <c r="N349" s="89">
        <v>6.1099999993106238E-2</v>
      </c>
      <c r="O349" s="90">
        <v>237.17599999999999</v>
      </c>
      <c r="P349" s="102">
        <v>78.210750000000004</v>
      </c>
      <c r="Q349" s="90"/>
      <c r="R349" s="90">
        <v>0.65276439500000005</v>
      </c>
      <c r="S349" s="91">
        <v>3.3882285714285714E-7</v>
      </c>
      <c r="T349" s="91">
        <f t="shared" si="5"/>
        <v>3.7682008738457884E-4</v>
      </c>
      <c r="U349" s="91">
        <f>R349/'סכום נכסי הקרן'!$C$42</f>
        <v>1.4396627033878425E-4</v>
      </c>
    </row>
    <row r="350" spans="2:21">
      <c r="B350" s="86" t="s">
        <v>1098</v>
      </c>
      <c r="C350" s="87" t="s">
        <v>1099</v>
      </c>
      <c r="D350" s="88" t="s">
        <v>28</v>
      </c>
      <c r="E350" s="88" t="s">
        <v>891</v>
      </c>
      <c r="F350" s="87"/>
      <c r="G350" s="88" t="s">
        <v>968</v>
      </c>
      <c r="H350" s="87" t="s">
        <v>1069</v>
      </c>
      <c r="I350" s="87" t="s">
        <v>893</v>
      </c>
      <c r="J350" s="101"/>
      <c r="K350" s="90">
        <v>6.5500000009673016</v>
      </c>
      <c r="L350" s="88" t="s">
        <v>120</v>
      </c>
      <c r="M350" s="89">
        <v>3.6249999999999998E-2</v>
      </c>
      <c r="N350" s="89">
        <v>6.3800000009217803E-2</v>
      </c>
      <c r="O350" s="90">
        <v>1185.8800000000001</v>
      </c>
      <c r="P350" s="102">
        <v>84.228260000000006</v>
      </c>
      <c r="Q350" s="90"/>
      <c r="R350" s="90">
        <v>3.514939552</v>
      </c>
      <c r="S350" s="91">
        <v>1.3176444444444445E-6</v>
      </c>
      <c r="T350" s="91">
        <f t="shared" si="5"/>
        <v>2.0290626132207354E-3</v>
      </c>
      <c r="U350" s="91">
        <f>R350/'סכום נכסי הקרן'!$C$42</f>
        <v>7.7521498054089965E-4</v>
      </c>
    </row>
    <row r="351" spans="2:21">
      <c r="B351" s="86" t="s">
        <v>1100</v>
      </c>
      <c r="C351" s="87" t="s">
        <v>1101</v>
      </c>
      <c r="D351" s="88" t="s">
        <v>28</v>
      </c>
      <c r="E351" s="88" t="s">
        <v>891</v>
      </c>
      <c r="F351" s="87"/>
      <c r="G351" s="88" t="s">
        <v>929</v>
      </c>
      <c r="H351" s="87" t="s">
        <v>1069</v>
      </c>
      <c r="I351" s="87" t="s">
        <v>893</v>
      </c>
      <c r="J351" s="101"/>
      <c r="K351" s="90">
        <v>4.3700000001868426</v>
      </c>
      <c r="L351" s="88" t="s">
        <v>123</v>
      </c>
      <c r="M351" s="89">
        <v>7.4160000000000004E-2</v>
      </c>
      <c r="N351" s="89">
        <v>7.2100000005933057E-2</v>
      </c>
      <c r="O351" s="90">
        <v>711.52800000000002</v>
      </c>
      <c r="P351" s="102">
        <v>101.17834000000001</v>
      </c>
      <c r="Q351" s="90"/>
      <c r="R351" s="90">
        <v>3.0507000390000001</v>
      </c>
      <c r="S351" s="91">
        <v>1.0946584615384617E-6</v>
      </c>
      <c r="T351" s="91">
        <f t="shared" si="5"/>
        <v>1.7610719335881028E-3</v>
      </c>
      <c r="U351" s="91">
        <f>R351/'סכום נכסי הקרן'!$C$42</f>
        <v>6.7282760809466889E-4</v>
      </c>
    </row>
    <row r="352" spans="2:21">
      <c r="B352" s="86" t="s">
        <v>1102</v>
      </c>
      <c r="C352" s="87" t="s">
        <v>1103</v>
      </c>
      <c r="D352" s="88" t="s">
        <v>28</v>
      </c>
      <c r="E352" s="88" t="s">
        <v>891</v>
      </c>
      <c r="F352" s="87"/>
      <c r="G352" s="88" t="s">
        <v>1066</v>
      </c>
      <c r="H352" s="87" t="s">
        <v>1069</v>
      </c>
      <c r="I352" s="87" t="s">
        <v>893</v>
      </c>
      <c r="J352" s="101"/>
      <c r="K352" s="90">
        <v>7.1399999991063829</v>
      </c>
      <c r="L352" s="88" t="s">
        <v>120</v>
      </c>
      <c r="M352" s="89">
        <v>5.1249999999999997E-2</v>
      </c>
      <c r="N352" s="89">
        <v>6.459999999145237E-2</v>
      </c>
      <c r="O352" s="90">
        <v>637.41049999999996</v>
      </c>
      <c r="P352" s="102">
        <v>91.796880000000002</v>
      </c>
      <c r="Q352" s="90"/>
      <c r="R352" s="90">
        <v>2.0590475559999999</v>
      </c>
      <c r="S352" s="91">
        <v>1.274821E-6</v>
      </c>
      <c r="T352" s="91">
        <f t="shared" si="5"/>
        <v>1.188622550378109E-3</v>
      </c>
      <c r="U352" s="91">
        <f>R352/'סכום נכסי הקרן'!$C$42</f>
        <v>4.5412004600451429E-4</v>
      </c>
    </row>
    <row r="353" spans="2:21">
      <c r="B353" s="86" t="s">
        <v>1104</v>
      </c>
      <c r="C353" s="87" t="s">
        <v>1105</v>
      </c>
      <c r="D353" s="88" t="s">
        <v>28</v>
      </c>
      <c r="E353" s="88" t="s">
        <v>891</v>
      </c>
      <c r="F353" s="87"/>
      <c r="G353" s="88" t="s">
        <v>1066</v>
      </c>
      <c r="H353" s="87" t="s">
        <v>1069</v>
      </c>
      <c r="I353" s="87" t="s">
        <v>284</v>
      </c>
      <c r="J353" s="101"/>
      <c r="K353" s="90">
        <v>3.6500000003949657</v>
      </c>
      <c r="L353" s="88" t="s">
        <v>120</v>
      </c>
      <c r="M353" s="89">
        <v>6.3750000000000001E-2</v>
      </c>
      <c r="N353" s="89">
        <v>0.12050000001579862</v>
      </c>
      <c r="O353" s="90">
        <v>874.58649999999989</v>
      </c>
      <c r="P353" s="102">
        <v>82.265749999999997</v>
      </c>
      <c r="Q353" s="90"/>
      <c r="R353" s="90">
        <v>2.5318682199999998</v>
      </c>
      <c r="S353" s="91">
        <v>8.745864999999999E-7</v>
      </c>
      <c r="T353" s="91">
        <f t="shared" si="5"/>
        <v>1.461566855077379E-3</v>
      </c>
      <c r="U353" s="91">
        <f>R353/'סכום נכסי הקרן'!$C$42</f>
        <v>5.5839997924932226E-4</v>
      </c>
    </row>
    <row r="354" spans="2:21">
      <c r="B354" s="86" t="s">
        <v>1106</v>
      </c>
      <c r="C354" s="87" t="s">
        <v>1107</v>
      </c>
      <c r="D354" s="88" t="s">
        <v>28</v>
      </c>
      <c r="E354" s="88" t="s">
        <v>891</v>
      </c>
      <c r="F354" s="87"/>
      <c r="G354" s="88" t="s">
        <v>940</v>
      </c>
      <c r="H354" s="87" t="s">
        <v>1069</v>
      </c>
      <c r="I354" s="87" t="s">
        <v>284</v>
      </c>
      <c r="J354" s="101"/>
      <c r="K354" s="90">
        <v>6.7699999987327804</v>
      </c>
      <c r="L354" s="88" t="s">
        <v>120</v>
      </c>
      <c r="M354" s="89">
        <v>4.1250000000000002E-2</v>
      </c>
      <c r="N354" s="89">
        <v>8.3599999977395548E-2</v>
      </c>
      <c r="O354" s="90">
        <v>444.70499999999998</v>
      </c>
      <c r="P354" s="102">
        <v>74.630920000000003</v>
      </c>
      <c r="Q354" s="90"/>
      <c r="R354" s="90">
        <v>1.1679118239999999</v>
      </c>
      <c r="S354" s="91">
        <v>4.4470499999999998E-7</v>
      </c>
      <c r="T354" s="91">
        <f t="shared" si="5"/>
        <v>6.7419828493734378E-4</v>
      </c>
      <c r="U354" s="91">
        <f>R354/'סכום נכסי הקרן'!$C$42</f>
        <v>2.5758131214532093E-4</v>
      </c>
    </row>
    <row r="355" spans="2:21">
      <c r="B355" s="86" t="s">
        <v>1108</v>
      </c>
      <c r="C355" s="87" t="s">
        <v>1109</v>
      </c>
      <c r="D355" s="88" t="s">
        <v>28</v>
      </c>
      <c r="E355" s="88" t="s">
        <v>891</v>
      </c>
      <c r="F355" s="87"/>
      <c r="G355" s="88" t="s">
        <v>940</v>
      </c>
      <c r="H355" s="87" t="s">
        <v>1069</v>
      </c>
      <c r="I355" s="87" t="s">
        <v>284</v>
      </c>
      <c r="J355" s="101"/>
      <c r="K355" s="90">
        <v>1.450000000045149</v>
      </c>
      <c r="L355" s="88" t="s">
        <v>120</v>
      </c>
      <c r="M355" s="89">
        <v>6.25E-2</v>
      </c>
      <c r="N355" s="89">
        <v>9.2100000000812671E-2</v>
      </c>
      <c r="O355" s="90">
        <v>978.35100000000011</v>
      </c>
      <c r="P355" s="102">
        <v>96.500420000000005</v>
      </c>
      <c r="Q355" s="90"/>
      <c r="R355" s="90">
        <v>3.3223329130000003</v>
      </c>
      <c r="S355" s="91">
        <v>7.5257769230769242E-7</v>
      </c>
      <c r="T355" s="91">
        <f t="shared" si="5"/>
        <v>1.9178769372023155E-3</v>
      </c>
      <c r="U355" s="91">
        <f>R355/'סכום נכסי הקרן'!$C$42</f>
        <v>7.3273585687589249E-4</v>
      </c>
    </row>
    <row r="356" spans="2:21">
      <c r="B356" s="86" t="s">
        <v>1110</v>
      </c>
      <c r="C356" s="87" t="s">
        <v>1111</v>
      </c>
      <c r="D356" s="88" t="s">
        <v>28</v>
      </c>
      <c r="E356" s="88" t="s">
        <v>891</v>
      </c>
      <c r="F356" s="87"/>
      <c r="G356" s="88" t="s">
        <v>963</v>
      </c>
      <c r="H356" s="87" t="s">
        <v>1112</v>
      </c>
      <c r="I356" s="87" t="s">
        <v>284</v>
      </c>
      <c r="J356" s="101"/>
      <c r="K356" s="90">
        <v>2.290000000899088</v>
      </c>
      <c r="L356" s="88" t="s">
        <v>120</v>
      </c>
      <c r="M356" s="89">
        <v>6.5000000000000002E-2</v>
      </c>
      <c r="N356" s="89">
        <v>8.610000002030524E-2</v>
      </c>
      <c r="O356" s="90">
        <v>296.47000000000003</v>
      </c>
      <c r="P356" s="102">
        <v>94.882829999999998</v>
      </c>
      <c r="Q356" s="90"/>
      <c r="R356" s="90">
        <v>0.98989165900000009</v>
      </c>
      <c r="S356" s="91">
        <v>5.9294000000000001E-7</v>
      </c>
      <c r="T356" s="91">
        <f t="shared" si="5"/>
        <v>5.7143291561673757E-4</v>
      </c>
      <c r="U356" s="91">
        <f>R356/'סכום נכסי הקרן'!$C$42</f>
        <v>2.1831921483049275E-4</v>
      </c>
    </row>
    <row r="357" spans="2:21">
      <c r="B357" s="86" t="s">
        <v>1113</v>
      </c>
      <c r="C357" s="87" t="s">
        <v>1114</v>
      </c>
      <c r="D357" s="88" t="s">
        <v>28</v>
      </c>
      <c r="E357" s="88" t="s">
        <v>891</v>
      </c>
      <c r="F357" s="87"/>
      <c r="G357" s="88" t="s">
        <v>963</v>
      </c>
      <c r="H357" s="87" t="s">
        <v>1115</v>
      </c>
      <c r="I357" s="87" t="s">
        <v>919</v>
      </c>
      <c r="J357" s="101"/>
      <c r="K357" s="90">
        <v>6.7800000006769157</v>
      </c>
      <c r="L357" s="88" t="s">
        <v>120</v>
      </c>
      <c r="M357" s="89">
        <v>3.7499999999999999E-2</v>
      </c>
      <c r="N357" s="89">
        <v>6.570000000979366E-2</v>
      </c>
      <c r="O357" s="90">
        <v>948.70399999999995</v>
      </c>
      <c r="P357" s="102">
        <v>83.1905</v>
      </c>
      <c r="Q357" s="90"/>
      <c r="R357" s="90">
        <v>2.7773060040000002</v>
      </c>
      <c r="S357" s="91">
        <v>9.4870399999999992E-7</v>
      </c>
      <c r="T357" s="91">
        <f t="shared" si="5"/>
        <v>1.6032502678412714E-3</v>
      </c>
      <c r="U357" s="91">
        <f>R357/'סכום נכסי הקרן'!$C$42</f>
        <v>6.1253093772890691E-4</v>
      </c>
    </row>
    <row r="358" spans="2:21">
      <c r="B358" s="86" t="s">
        <v>1116</v>
      </c>
      <c r="C358" s="87" t="s">
        <v>1117</v>
      </c>
      <c r="D358" s="88" t="s">
        <v>28</v>
      </c>
      <c r="E358" s="88" t="s">
        <v>891</v>
      </c>
      <c r="F358" s="87"/>
      <c r="G358" s="88" t="s">
        <v>963</v>
      </c>
      <c r="H358" s="87" t="s">
        <v>1115</v>
      </c>
      <c r="I358" s="87" t="s">
        <v>919</v>
      </c>
      <c r="J358" s="101"/>
      <c r="K358" s="90">
        <v>5.359999994758315</v>
      </c>
      <c r="L358" s="88" t="s">
        <v>120</v>
      </c>
      <c r="M358" s="89">
        <v>5.8749999999999997E-2</v>
      </c>
      <c r="N358" s="89">
        <v>7.2599999937237716E-2</v>
      </c>
      <c r="O358" s="90">
        <v>88.941000000000003</v>
      </c>
      <c r="P358" s="102">
        <v>92.651259999999994</v>
      </c>
      <c r="Q358" s="90"/>
      <c r="R358" s="90">
        <v>0.28998305699999999</v>
      </c>
      <c r="S358" s="91">
        <v>1.77882E-7</v>
      </c>
      <c r="T358" s="91">
        <f t="shared" si="5"/>
        <v>1.6739797960148745E-4</v>
      </c>
      <c r="U358" s="91">
        <f>R358/'סכום נכסי הקרן'!$C$42</f>
        <v>6.3955355864238082E-5</v>
      </c>
    </row>
    <row r="359" spans="2:21">
      <c r="B359" s="86" t="s">
        <v>1118</v>
      </c>
      <c r="C359" s="87" t="s">
        <v>1119</v>
      </c>
      <c r="D359" s="88" t="s">
        <v>28</v>
      </c>
      <c r="E359" s="88" t="s">
        <v>891</v>
      </c>
      <c r="F359" s="87"/>
      <c r="G359" s="88" t="s">
        <v>953</v>
      </c>
      <c r="H359" s="87" t="s">
        <v>1115</v>
      </c>
      <c r="I359" s="87" t="s">
        <v>919</v>
      </c>
      <c r="J359" s="101"/>
      <c r="K359" s="90">
        <v>4.3599999985771385</v>
      </c>
      <c r="L359" s="88" t="s">
        <v>122</v>
      </c>
      <c r="M359" s="89">
        <v>2.6249999999999999E-2</v>
      </c>
      <c r="N359" s="89">
        <v>0.11319999996718709</v>
      </c>
      <c r="O359" s="90">
        <v>535.12834999999995</v>
      </c>
      <c r="P359" s="102">
        <v>68.589439999999996</v>
      </c>
      <c r="Q359" s="90"/>
      <c r="R359" s="90">
        <v>1.3775068610000003</v>
      </c>
      <c r="S359" s="91">
        <v>1.7837611666666665E-6</v>
      </c>
      <c r="T359" s="91">
        <f t="shared" si="5"/>
        <v>7.9519082185062649E-4</v>
      </c>
      <c r="U359" s="91">
        <f>R359/'סכום נכסי הקרן'!$C$42</f>
        <v>3.0380720312457625E-4</v>
      </c>
    </row>
    <row r="360" spans="2:21">
      <c r="B360" s="86" t="s">
        <v>1120</v>
      </c>
      <c r="C360" s="87" t="s">
        <v>1121</v>
      </c>
      <c r="D360" s="88" t="s">
        <v>28</v>
      </c>
      <c r="E360" s="88" t="s">
        <v>891</v>
      </c>
      <c r="F360" s="87"/>
      <c r="G360" s="88" t="s">
        <v>1075</v>
      </c>
      <c r="H360" s="87" t="s">
        <v>1112</v>
      </c>
      <c r="I360" s="87" t="s">
        <v>893</v>
      </c>
      <c r="J360" s="101"/>
      <c r="K360" s="90">
        <v>6.8800000003545199</v>
      </c>
      <c r="L360" s="88" t="s">
        <v>120</v>
      </c>
      <c r="M360" s="89">
        <v>0.04</v>
      </c>
      <c r="N360" s="89">
        <v>6.0400000002630308E-2</v>
      </c>
      <c r="O360" s="90">
        <v>1133.99775</v>
      </c>
      <c r="P360" s="102">
        <v>87.64967</v>
      </c>
      <c r="Q360" s="90"/>
      <c r="R360" s="90">
        <v>3.4976933269999995</v>
      </c>
      <c r="S360" s="91">
        <v>2.2679954999999999E-6</v>
      </c>
      <c r="T360" s="91">
        <f t="shared" si="5"/>
        <v>2.0191069170134471E-3</v>
      </c>
      <c r="U360" s="91">
        <f>R360/'סכום נכסי הקרן'!$C$42</f>
        <v>7.7141134984398706E-4</v>
      </c>
    </row>
    <row r="361" spans="2:21">
      <c r="B361" s="86" t="s">
        <v>1122</v>
      </c>
      <c r="C361" s="87" t="s">
        <v>1123</v>
      </c>
      <c r="D361" s="88" t="s">
        <v>28</v>
      </c>
      <c r="E361" s="88" t="s">
        <v>891</v>
      </c>
      <c r="F361" s="87"/>
      <c r="G361" s="88" t="s">
        <v>958</v>
      </c>
      <c r="H361" s="87" t="s">
        <v>1115</v>
      </c>
      <c r="I361" s="87" t="s">
        <v>919</v>
      </c>
      <c r="J361" s="101"/>
      <c r="K361" s="90">
        <v>7.1499999997372576</v>
      </c>
      <c r="L361" s="88" t="s">
        <v>120</v>
      </c>
      <c r="M361" s="89">
        <v>6.0999999999999999E-2</v>
      </c>
      <c r="N361" s="89">
        <v>7.1099999995108978E-2</v>
      </c>
      <c r="O361" s="90">
        <v>741.17499999999995</v>
      </c>
      <c r="P361" s="102">
        <v>94.85172</v>
      </c>
      <c r="Q361" s="90"/>
      <c r="R361" s="90">
        <v>2.4739177109999999</v>
      </c>
      <c r="S361" s="91">
        <v>4.2352857142857139E-7</v>
      </c>
      <c r="T361" s="91">
        <f t="shared" si="5"/>
        <v>1.4281138726037243E-3</v>
      </c>
      <c r="U361" s="91">
        <f>R361/'סכום נכסי הקרן'!$C$42</f>
        <v>5.4561907589603176E-4</v>
      </c>
    </row>
    <row r="362" spans="2:21">
      <c r="B362" s="86" t="s">
        <v>1124</v>
      </c>
      <c r="C362" s="87" t="s">
        <v>1125</v>
      </c>
      <c r="D362" s="88" t="s">
        <v>28</v>
      </c>
      <c r="E362" s="88" t="s">
        <v>891</v>
      </c>
      <c r="F362" s="87"/>
      <c r="G362" s="88" t="s">
        <v>958</v>
      </c>
      <c r="H362" s="87" t="s">
        <v>1115</v>
      </c>
      <c r="I362" s="87" t="s">
        <v>919</v>
      </c>
      <c r="J362" s="101"/>
      <c r="K362" s="90">
        <v>4.0600000013496</v>
      </c>
      <c r="L362" s="88" t="s">
        <v>120</v>
      </c>
      <c r="M362" s="89">
        <v>7.3499999999999996E-2</v>
      </c>
      <c r="N362" s="89">
        <v>6.7500000017451725E-2</v>
      </c>
      <c r="O362" s="90">
        <v>474.35199999999998</v>
      </c>
      <c r="P362" s="102">
        <v>102.98233</v>
      </c>
      <c r="Q362" s="90"/>
      <c r="R362" s="90">
        <v>1.7190271280000002</v>
      </c>
      <c r="S362" s="91">
        <v>3.1623466666666666E-7</v>
      </c>
      <c r="T362" s="91">
        <f t="shared" si="5"/>
        <v>9.923395907483919E-4</v>
      </c>
      <c r="U362" s="91">
        <f>R362/'סכום נכסי הקרן'!$C$42</f>
        <v>3.7912901825681205E-4</v>
      </c>
    </row>
    <row r="363" spans="2:21">
      <c r="B363" s="86" t="s">
        <v>1126</v>
      </c>
      <c r="C363" s="87" t="s">
        <v>1127</v>
      </c>
      <c r="D363" s="88" t="s">
        <v>28</v>
      </c>
      <c r="E363" s="88" t="s">
        <v>891</v>
      </c>
      <c r="F363" s="87"/>
      <c r="G363" s="88" t="s">
        <v>958</v>
      </c>
      <c r="H363" s="87" t="s">
        <v>1112</v>
      </c>
      <c r="I363" s="87" t="s">
        <v>893</v>
      </c>
      <c r="J363" s="101"/>
      <c r="K363" s="90">
        <v>6.0900000002616705</v>
      </c>
      <c r="L363" s="88" t="s">
        <v>120</v>
      </c>
      <c r="M363" s="89">
        <v>3.7499999999999999E-2</v>
      </c>
      <c r="N363" s="89">
        <v>6.1899999999403217E-2</v>
      </c>
      <c r="O363" s="90">
        <v>711.52800000000002</v>
      </c>
      <c r="P363" s="102">
        <v>86.998080000000002</v>
      </c>
      <c r="Q363" s="90"/>
      <c r="R363" s="90">
        <v>2.1783163270000001</v>
      </c>
      <c r="S363" s="91">
        <v>1.7788200000000001E-6</v>
      </c>
      <c r="T363" s="91">
        <f t="shared" si="5"/>
        <v>1.2574726118317083E-3</v>
      </c>
      <c r="U363" s="91">
        <f>R363/'סכום נכסי הקרן'!$C$42</f>
        <v>4.804246059043547E-4</v>
      </c>
    </row>
    <row r="364" spans="2:21">
      <c r="B364" s="86" t="s">
        <v>1128</v>
      </c>
      <c r="C364" s="87" t="s">
        <v>1129</v>
      </c>
      <c r="D364" s="88" t="s">
        <v>28</v>
      </c>
      <c r="E364" s="88" t="s">
        <v>891</v>
      </c>
      <c r="F364" s="87"/>
      <c r="G364" s="88" t="s">
        <v>1006</v>
      </c>
      <c r="H364" s="87" t="s">
        <v>1115</v>
      </c>
      <c r="I364" s="87" t="s">
        <v>919</v>
      </c>
      <c r="J364" s="101"/>
      <c r="K364" s="90">
        <v>4.7799999997235441</v>
      </c>
      <c r="L364" s="88" t="s">
        <v>120</v>
      </c>
      <c r="M364" s="89">
        <v>5.1249999999999997E-2</v>
      </c>
      <c r="N364" s="89">
        <v>6.5699999994989225E-2</v>
      </c>
      <c r="O364" s="90">
        <v>1057.419549</v>
      </c>
      <c r="P364" s="102">
        <v>93.320539999999994</v>
      </c>
      <c r="Q364" s="90"/>
      <c r="R364" s="90">
        <v>3.4725127819999999</v>
      </c>
      <c r="S364" s="91">
        <v>1.9225809981818181E-6</v>
      </c>
      <c r="T364" s="91">
        <f t="shared" si="5"/>
        <v>2.0045709906670183E-3</v>
      </c>
      <c r="U364" s="91">
        <f>R364/'סכום נכסי הקרן'!$C$42</f>
        <v>7.6585781601690411E-4</v>
      </c>
    </row>
    <row r="365" spans="2:21">
      <c r="B365" s="86" t="s">
        <v>1130</v>
      </c>
      <c r="C365" s="87" t="s">
        <v>1131</v>
      </c>
      <c r="D365" s="88" t="s">
        <v>28</v>
      </c>
      <c r="E365" s="88" t="s">
        <v>891</v>
      </c>
      <c r="F365" s="87"/>
      <c r="G365" s="88" t="s">
        <v>979</v>
      </c>
      <c r="H365" s="87" t="s">
        <v>1115</v>
      </c>
      <c r="I365" s="87" t="s">
        <v>919</v>
      </c>
      <c r="J365" s="101"/>
      <c r="K365" s="90">
        <v>6.9699999988880101</v>
      </c>
      <c r="L365" s="88" t="s">
        <v>120</v>
      </c>
      <c r="M365" s="89">
        <v>0.04</v>
      </c>
      <c r="N365" s="89">
        <v>6.5399999989388863E-2</v>
      </c>
      <c r="O365" s="90">
        <v>933.88049999999998</v>
      </c>
      <c r="P365" s="102">
        <v>83.735560000000007</v>
      </c>
      <c r="Q365" s="90"/>
      <c r="R365" s="90">
        <v>2.7518228979999999</v>
      </c>
      <c r="S365" s="91">
        <v>8.4898227272727276E-7</v>
      </c>
      <c r="T365" s="91">
        <f t="shared" si="5"/>
        <v>1.5885396826694951E-3</v>
      </c>
      <c r="U365" s="91">
        <f>R365/'סכום נכסי הקרן'!$C$42</f>
        <v>6.0691067449829988E-4</v>
      </c>
    </row>
    <row r="366" spans="2:21">
      <c r="B366" s="86" t="s">
        <v>1132</v>
      </c>
      <c r="C366" s="87" t="s">
        <v>1133</v>
      </c>
      <c r="D366" s="88" t="s">
        <v>28</v>
      </c>
      <c r="E366" s="88" t="s">
        <v>891</v>
      </c>
      <c r="F366" s="87"/>
      <c r="G366" s="88" t="s">
        <v>974</v>
      </c>
      <c r="H366" s="87" t="s">
        <v>1115</v>
      </c>
      <c r="I366" s="87" t="s">
        <v>919</v>
      </c>
      <c r="J366" s="101"/>
      <c r="K366" s="90">
        <v>5.590000001335155</v>
      </c>
      <c r="L366" s="88" t="s">
        <v>120</v>
      </c>
      <c r="M366" s="89">
        <v>4.0910000000000002E-2</v>
      </c>
      <c r="N366" s="89">
        <v>7.3600000016146083E-2</v>
      </c>
      <c r="O366" s="90">
        <v>551.13773000000003</v>
      </c>
      <c r="P366" s="102">
        <v>83.028549999999996</v>
      </c>
      <c r="Q366" s="90"/>
      <c r="R366" s="90">
        <v>1.6103003149999997</v>
      </c>
      <c r="S366" s="91">
        <v>1.1022754600000001E-6</v>
      </c>
      <c r="T366" s="91">
        <f t="shared" si="5"/>
        <v>9.2957506576888998E-4</v>
      </c>
      <c r="U366" s="91">
        <f>R366/'סכום נכסי הקרן'!$C$42</f>
        <v>3.5514947238493203E-4</v>
      </c>
    </row>
    <row r="367" spans="2:21">
      <c r="B367" s="86" t="s">
        <v>1134</v>
      </c>
      <c r="C367" s="87" t="s">
        <v>1135</v>
      </c>
      <c r="D367" s="88" t="s">
        <v>28</v>
      </c>
      <c r="E367" s="88" t="s">
        <v>891</v>
      </c>
      <c r="F367" s="87"/>
      <c r="G367" s="88" t="s">
        <v>940</v>
      </c>
      <c r="H367" s="87" t="s">
        <v>1115</v>
      </c>
      <c r="I367" s="87" t="s">
        <v>919</v>
      </c>
      <c r="J367" s="101"/>
      <c r="K367" s="90">
        <v>4.8099999997693477</v>
      </c>
      <c r="L367" s="88" t="s">
        <v>122</v>
      </c>
      <c r="M367" s="89">
        <v>7.1249999999999994E-2</v>
      </c>
      <c r="N367" s="89">
        <v>6.6199999998306613E-2</v>
      </c>
      <c r="O367" s="90">
        <v>889.41</v>
      </c>
      <c r="P367" s="102">
        <v>102.60978</v>
      </c>
      <c r="Q367" s="90"/>
      <c r="R367" s="90">
        <v>3.4250690590000001</v>
      </c>
      <c r="S367" s="91">
        <v>1.18588E-6</v>
      </c>
      <c r="T367" s="91">
        <f t="shared" si="5"/>
        <v>1.9771832409924829E-3</v>
      </c>
      <c r="U367" s="91">
        <f>R367/'סכום נכסי הקרן'!$C$42</f>
        <v>7.5539416955638233E-4</v>
      </c>
    </row>
    <row r="368" spans="2:21">
      <c r="B368" s="86" t="s">
        <v>1136</v>
      </c>
      <c r="C368" s="87" t="s">
        <v>1137</v>
      </c>
      <c r="D368" s="88" t="s">
        <v>28</v>
      </c>
      <c r="E368" s="88" t="s">
        <v>891</v>
      </c>
      <c r="F368" s="87"/>
      <c r="G368" s="88" t="s">
        <v>963</v>
      </c>
      <c r="H368" s="87" t="s">
        <v>1115</v>
      </c>
      <c r="I368" s="87" t="s">
        <v>919</v>
      </c>
      <c r="J368" s="101"/>
      <c r="K368" s="90">
        <v>6.350000001409918</v>
      </c>
      <c r="L368" s="88" t="s">
        <v>120</v>
      </c>
      <c r="M368" s="89">
        <v>0.04</v>
      </c>
      <c r="N368" s="89">
        <v>6.3300000013922955E-2</v>
      </c>
      <c r="O368" s="90">
        <v>741.17499999999995</v>
      </c>
      <c r="P368" s="102">
        <v>87.019329999999997</v>
      </c>
      <c r="Q368" s="90"/>
      <c r="R368" s="90">
        <v>2.2696337480000004</v>
      </c>
      <c r="S368" s="91">
        <v>9.8823333333333332E-7</v>
      </c>
      <c r="T368" s="91">
        <f t="shared" si="5"/>
        <v>1.3101872494935165E-3</v>
      </c>
      <c r="U368" s="91">
        <f>R368/'סכום נכסי הקרן'!$C$42</f>
        <v>5.0056453482668294E-4</v>
      </c>
    </row>
    <row r="369" spans="2:21">
      <c r="B369" s="86" t="s">
        <v>1138</v>
      </c>
      <c r="C369" s="87" t="s">
        <v>1139</v>
      </c>
      <c r="D369" s="88" t="s">
        <v>28</v>
      </c>
      <c r="E369" s="88" t="s">
        <v>891</v>
      </c>
      <c r="F369" s="87"/>
      <c r="G369" s="88" t="s">
        <v>1140</v>
      </c>
      <c r="H369" s="87" t="s">
        <v>909</v>
      </c>
      <c r="I369" s="87" t="s">
        <v>893</v>
      </c>
      <c r="J369" s="101"/>
      <c r="K369" s="90">
        <v>4.7500000001051541</v>
      </c>
      <c r="L369" s="88" t="s">
        <v>120</v>
      </c>
      <c r="M369" s="89">
        <v>4.6249999999999999E-2</v>
      </c>
      <c r="N369" s="89">
        <v>6.6100000003659343E-2</v>
      </c>
      <c r="O369" s="90">
        <v>741.26394100000005</v>
      </c>
      <c r="P369" s="102">
        <v>91.143129999999999</v>
      </c>
      <c r="Q369" s="90"/>
      <c r="R369" s="90">
        <v>2.3774755329999997</v>
      </c>
      <c r="S369" s="91">
        <v>1.3477526200000001E-6</v>
      </c>
      <c r="T369" s="91">
        <f t="shared" si="5"/>
        <v>1.3724408760066608E-3</v>
      </c>
      <c r="U369" s="91">
        <f>R369/'סכום נכסי הקרן'!$C$42</f>
        <v>5.2434888901641626E-4</v>
      </c>
    </row>
    <row r="370" spans="2:21">
      <c r="B370" s="86" t="s">
        <v>1141</v>
      </c>
      <c r="C370" s="87" t="s">
        <v>1142</v>
      </c>
      <c r="D370" s="88" t="s">
        <v>28</v>
      </c>
      <c r="E370" s="88" t="s">
        <v>891</v>
      </c>
      <c r="F370" s="87"/>
      <c r="G370" s="88" t="s">
        <v>1140</v>
      </c>
      <c r="H370" s="87" t="s">
        <v>909</v>
      </c>
      <c r="I370" s="87" t="s">
        <v>893</v>
      </c>
      <c r="J370" s="101"/>
      <c r="K370" s="90">
        <v>5.7199999997237807</v>
      </c>
      <c r="L370" s="88" t="s">
        <v>120</v>
      </c>
      <c r="M370" s="89">
        <v>0.04</v>
      </c>
      <c r="N370" s="89">
        <v>6.2099999996317087E-2</v>
      </c>
      <c r="O370" s="90">
        <v>1104.3507500000001</v>
      </c>
      <c r="P370" s="102">
        <v>89.431889999999996</v>
      </c>
      <c r="Q370" s="90"/>
      <c r="R370" s="90">
        <v>3.475511268</v>
      </c>
      <c r="S370" s="91">
        <v>2.2087015000000001E-6</v>
      </c>
      <c r="T370" s="91">
        <f t="shared" si="5"/>
        <v>2.006301921099493E-3</v>
      </c>
      <c r="U370" s="91">
        <f>R370/'סכום נכסי הקרן'!$C$42</f>
        <v>7.665191278920456E-4</v>
      </c>
    </row>
    <row r="371" spans="2:21">
      <c r="B371" s="86" t="s">
        <v>1143</v>
      </c>
      <c r="C371" s="87" t="s">
        <v>1144</v>
      </c>
      <c r="D371" s="88" t="s">
        <v>28</v>
      </c>
      <c r="E371" s="88" t="s">
        <v>891</v>
      </c>
      <c r="F371" s="87"/>
      <c r="G371" s="88" t="s">
        <v>929</v>
      </c>
      <c r="H371" s="87" t="s">
        <v>909</v>
      </c>
      <c r="I371" s="87" t="s">
        <v>893</v>
      </c>
      <c r="J371" s="101"/>
      <c r="K371" s="90">
        <v>4.2699999994885385</v>
      </c>
      <c r="L371" s="88" t="s">
        <v>123</v>
      </c>
      <c r="M371" s="89">
        <v>8.5000000000000006E-2</v>
      </c>
      <c r="N371" s="89">
        <v>8.3099999990603357E-2</v>
      </c>
      <c r="O371" s="90">
        <v>592.94000000000005</v>
      </c>
      <c r="P371" s="102">
        <v>100.37944</v>
      </c>
      <c r="Q371" s="90"/>
      <c r="R371" s="90">
        <v>2.5221766269999999</v>
      </c>
      <c r="S371" s="91">
        <v>7.9058666666666672E-7</v>
      </c>
      <c r="T371" s="91">
        <f t="shared" si="5"/>
        <v>1.4559722072241428E-3</v>
      </c>
      <c r="U371" s="91">
        <f>R371/'סכום נכסי הקרן'!$C$42</f>
        <v>5.5626251202755162E-4</v>
      </c>
    </row>
    <row r="372" spans="2:21">
      <c r="B372" s="86" t="s">
        <v>1145</v>
      </c>
      <c r="C372" s="87" t="s">
        <v>1146</v>
      </c>
      <c r="D372" s="88" t="s">
        <v>28</v>
      </c>
      <c r="E372" s="88" t="s">
        <v>891</v>
      </c>
      <c r="F372" s="87"/>
      <c r="G372" s="88" t="s">
        <v>1066</v>
      </c>
      <c r="H372" s="87" t="s">
        <v>1147</v>
      </c>
      <c r="I372" s="87" t="s">
        <v>919</v>
      </c>
      <c r="J372" s="101"/>
      <c r="K372" s="90">
        <v>6.3200000005312207</v>
      </c>
      <c r="L372" s="88" t="s">
        <v>120</v>
      </c>
      <c r="M372" s="89">
        <v>4.1250000000000002E-2</v>
      </c>
      <c r="N372" s="89">
        <v>7.1800000005455777E-2</v>
      </c>
      <c r="O372" s="90">
        <v>949.47482200000002</v>
      </c>
      <c r="P372" s="102">
        <v>83.384289999999993</v>
      </c>
      <c r="Q372" s="90"/>
      <c r="R372" s="90">
        <v>2.7860375359999998</v>
      </c>
      <c r="S372" s="91">
        <v>1.898949644E-6</v>
      </c>
      <c r="T372" s="91">
        <f t="shared" si="5"/>
        <v>1.6082907030678911E-3</v>
      </c>
      <c r="U372" s="91">
        <f>R372/'סכום נכסי הקרן'!$C$42</f>
        <v>6.1445666484578453E-4</v>
      </c>
    </row>
    <row r="373" spans="2:21">
      <c r="B373" s="86" t="s">
        <v>1148</v>
      </c>
      <c r="C373" s="87" t="s">
        <v>1149</v>
      </c>
      <c r="D373" s="88" t="s">
        <v>28</v>
      </c>
      <c r="E373" s="88" t="s">
        <v>891</v>
      </c>
      <c r="F373" s="87"/>
      <c r="G373" s="88" t="s">
        <v>1066</v>
      </c>
      <c r="H373" s="87" t="s">
        <v>1147</v>
      </c>
      <c r="I373" s="87" t="s">
        <v>919</v>
      </c>
      <c r="J373" s="101"/>
      <c r="K373" s="90">
        <v>4.8699999991267511</v>
      </c>
      <c r="L373" s="88" t="s">
        <v>120</v>
      </c>
      <c r="M373" s="89">
        <v>0.04</v>
      </c>
      <c r="N373" s="89">
        <v>6.7899999988669413E-2</v>
      </c>
      <c r="O373" s="90">
        <v>444.70499999999998</v>
      </c>
      <c r="P373" s="102">
        <v>88.543329999999997</v>
      </c>
      <c r="Q373" s="90"/>
      <c r="R373" s="90">
        <v>1.3856295829999998</v>
      </c>
      <c r="S373" s="91">
        <v>2.2235249999999999E-7</v>
      </c>
      <c r="T373" s="91">
        <f t="shared" si="5"/>
        <v>7.9987981046165588E-4</v>
      </c>
      <c r="U373" s="91">
        <f>R373/'סכום נכסי הקרן'!$C$42</f>
        <v>3.0559865805118681E-4</v>
      </c>
    </row>
    <row r="374" spans="2:21">
      <c r="B374" s="86" t="s">
        <v>1150</v>
      </c>
      <c r="C374" s="87" t="s">
        <v>1151</v>
      </c>
      <c r="D374" s="88" t="s">
        <v>28</v>
      </c>
      <c r="E374" s="88" t="s">
        <v>891</v>
      </c>
      <c r="F374" s="87"/>
      <c r="G374" s="88" t="s">
        <v>935</v>
      </c>
      <c r="H374" s="87" t="s">
        <v>909</v>
      </c>
      <c r="I374" s="87" t="s">
        <v>893</v>
      </c>
      <c r="J374" s="101"/>
      <c r="K374" s="90">
        <v>3.0500000008880619</v>
      </c>
      <c r="L374" s="88" t="s">
        <v>120</v>
      </c>
      <c r="M374" s="89">
        <v>4.3749999999999997E-2</v>
      </c>
      <c r="N374" s="89">
        <v>6.7400000019400733E-2</v>
      </c>
      <c r="O374" s="90">
        <v>444.70499999999998</v>
      </c>
      <c r="P374" s="102">
        <v>93.542460000000005</v>
      </c>
      <c r="Q374" s="90"/>
      <c r="R374" s="90">
        <v>1.463861734</v>
      </c>
      <c r="S374" s="91">
        <v>2.2235249999999999E-7</v>
      </c>
      <c r="T374" s="91">
        <f t="shared" si="5"/>
        <v>8.4504073866470777E-4</v>
      </c>
      <c r="U374" s="91">
        <f>R374/'סכום נכסי הקרן'!$C$42</f>
        <v>3.2285264905670209E-4</v>
      </c>
    </row>
    <row r="375" spans="2:21">
      <c r="B375" s="86" t="s">
        <v>1152</v>
      </c>
      <c r="C375" s="87" t="s">
        <v>1153</v>
      </c>
      <c r="D375" s="88" t="s">
        <v>28</v>
      </c>
      <c r="E375" s="88" t="s">
        <v>891</v>
      </c>
      <c r="F375" s="87"/>
      <c r="G375" s="88" t="s">
        <v>953</v>
      </c>
      <c r="H375" s="87" t="s">
        <v>1154</v>
      </c>
      <c r="I375" s="87" t="s">
        <v>919</v>
      </c>
      <c r="J375" s="101"/>
      <c r="K375" s="90">
        <v>3.4800000011840106</v>
      </c>
      <c r="L375" s="88" t="s">
        <v>122</v>
      </c>
      <c r="M375" s="89">
        <v>3.6249999999999998E-2</v>
      </c>
      <c r="N375" s="89">
        <v>0.33840000010952104</v>
      </c>
      <c r="O375" s="90">
        <v>919.05700000000002</v>
      </c>
      <c r="P375" s="102">
        <v>39.178100000000001</v>
      </c>
      <c r="Q375" s="90"/>
      <c r="R375" s="90">
        <v>1.35133908</v>
      </c>
      <c r="S375" s="91">
        <v>2.6258771428571427E-6</v>
      </c>
      <c r="T375" s="91">
        <f t="shared" si="5"/>
        <v>7.8008499561590884E-4</v>
      </c>
      <c r="U375" s="91">
        <f>R375/'סכום נכסי הקרן'!$C$42</f>
        <v>2.9803593578452446E-4</v>
      </c>
    </row>
    <row r="376" spans="2:21">
      <c r="B376" s="86" t="s">
        <v>1155</v>
      </c>
      <c r="C376" s="87" t="s">
        <v>1156</v>
      </c>
      <c r="D376" s="88" t="s">
        <v>28</v>
      </c>
      <c r="E376" s="88" t="s">
        <v>891</v>
      </c>
      <c r="F376" s="87"/>
      <c r="G376" s="88" t="s">
        <v>929</v>
      </c>
      <c r="H376" s="87" t="s">
        <v>1157</v>
      </c>
      <c r="I376" s="87" t="s">
        <v>893</v>
      </c>
      <c r="J376" s="101"/>
      <c r="K376" s="90">
        <v>4.1899999992825849</v>
      </c>
      <c r="L376" s="88" t="s">
        <v>123</v>
      </c>
      <c r="M376" s="89">
        <v>8.8749999999999996E-2</v>
      </c>
      <c r="N376" s="89">
        <v>9.1599999987245953E-2</v>
      </c>
      <c r="O376" s="90">
        <v>750.06910000000005</v>
      </c>
      <c r="P376" s="102">
        <v>98.671440000000004</v>
      </c>
      <c r="Q376" s="90"/>
      <c r="R376" s="90">
        <v>3.1362647750000003</v>
      </c>
      <c r="S376" s="91">
        <v>6.0005528000000007E-7</v>
      </c>
      <c r="T376" s="91">
        <f t="shared" si="5"/>
        <v>1.8104657294867876E-3</v>
      </c>
      <c r="U376" s="91">
        <f>R376/'סכום נכסי הקרן'!$C$42</f>
        <v>6.9169879042139904E-4</v>
      </c>
    </row>
    <row r="377" spans="2:21">
      <c r="B377" s="86" t="s">
        <v>1158</v>
      </c>
      <c r="C377" s="87" t="s">
        <v>1159</v>
      </c>
      <c r="D377" s="88" t="s">
        <v>28</v>
      </c>
      <c r="E377" s="88" t="s">
        <v>891</v>
      </c>
      <c r="F377" s="87"/>
      <c r="G377" s="88" t="s">
        <v>1066</v>
      </c>
      <c r="H377" s="87" t="s">
        <v>1154</v>
      </c>
      <c r="I377" s="87" t="s">
        <v>919</v>
      </c>
      <c r="J377" s="101"/>
      <c r="K377" s="90">
        <v>6.2699999996742202</v>
      </c>
      <c r="L377" s="88" t="s">
        <v>120</v>
      </c>
      <c r="M377" s="89">
        <v>4.4999999999999998E-2</v>
      </c>
      <c r="N377" s="89">
        <v>7.4199999996742191E-2</v>
      </c>
      <c r="O377" s="90">
        <v>207.52900000000002</v>
      </c>
      <c r="P377" s="102">
        <v>84.063500000000005</v>
      </c>
      <c r="Q377" s="90"/>
      <c r="R377" s="90">
        <v>0.61391116000000001</v>
      </c>
      <c r="S377" s="91">
        <v>7.5465090909090912E-8</v>
      </c>
      <c r="T377" s="91">
        <f t="shared" si="5"/>
        <v>3.543913527292924E-4</v>
      </c>
      <c r="U377" s="91">
        <f>R377/'סכום נכסי הקרן'!$C$42</f>
        <v>1.3539724393907333E-4</v>
      </c>
    </row>
    <row r="378" spans="2:21">
      <c r="B378" s="86" t="s">
        <v>1160</v>
      </c>
      <c r="C378" s="87" t="s">
        <v>1161</v>
      </c>
      <c r="D378" s="88" t="s">
        <v>28</v>
      </c>
      <c r="E378" s="88" t="s">
        <v>891</v>
      </c>
      <c r="F378" s="87"/>
      <c r="G378" s="88" t="s">
        <v>1066</v>
      </c>
      <c r="H378" s="87" t="s">
        <v>1154</v>
      </c>
      <c r="I378" s="87" t="s">
        <v>919</v>
      </c>
      <c r="J378" s="101"/>
      <c r="K378" s="90">
        <v>5.9400000002240034</v>
      </c>
      <c r="L378" s="88" t="s">
        <v>120</v>
      </c>
      <c r="M378" s="89">
        <v>4.7500000000000001E-2</v>
      </c>
      <c r="N378" s="89">
        <v>7.4900000005040102E-2</v>
      </c>
      <c r="O378" s="90">
        <v>948.70399999999995</v>
      </c>
      <c r="P378" s="102">
        <v>85.58014</v>
      </c>
      <c r="Q378" s="90"/>
      <c r="R378" s="90">
        <v>2.8570838440000004</v>
      </c>
      <c r="S378" s="91">
        <v>3.1105049180327867E-7</v>
      </c>
      <c r="T378" s="91">
        <f t="shared" si="5"/>
        <v>1.649303473056536E-3</v>
      </c>
      <c r="U378" s="91">
        <f>R378/'סכום נכסי הקרן'!$C$42</f>
        <v>6.3012582827204735E-4</v>
      </c>
    </row>
    <row r="379" spans="2:21">
      <c r="B379" s="86" t="s">
        <v>1162</v>
      </c>
      <c r="C379" s="87" t="s">
        <v>1163</v>
      </c>
      <c r="D379" s="88" t="s">
        <v>28</v>
      </c>
      <c r="E379" s="88" t="s">
        <v>891</v>
      </c>
      <c r="F379" s="87"/>
      <c r="G379" s="88" t="s">
        <v>958</v>
      </c>
      <c r="H379" s="87" t="s">
        <v>1154</v>
      </c>
      <c r="I379" s="87" t="s">
        <v>919</v>
      </c>
      <c r="J379" s="101"/>
      <c r="K379" s="90">
        <v>5.7800000034275714</v>
      </c>
      <c r="L379" s="88" t="s">
        <v>122</v>
      </c>
      <c r="M379" s="89">
        <v>0.03</v>
      </c>
      <c r="N379" s="89">
        <v>7.4900000035264439E-2</v>
      </c>
      <c r="O379" s="90">
        <v>207.52900000000002</v>
      </c>
      <c r="P379" s="102">
        <v>77.914720000000003</v>
      </c>
      <c r="Q379" s="90"/>
      <c r="R379" s="90">
        <v>0.60684371399999992</v>
      </c>
      <c r="S379" s="91">
        <v>6.385507692307693E-7</v>
      </c>
      <c r="T379" s="91">
        <f t="shared" si="5"/>
        <v>3.50311541330716E-4</v>
      </c>
      <c r="U379" s="91">
        <f>R379/'סכום נכסי הקרן'!$C$42</f>
        <v>1.3383852865185125E-4</v>
      </c>
    </row>
    <row r="380" spans="2:21">
      <c r="B380" s="86" t="s">
        <v>1164</v>
      </c>
      <c r="C380" s="87" t="s">
        <v>1165</v>
      </c>
      <c r="D380" s="88" t="s">
        <v>28</v>
      </c>
      <c r="E380" s="88" t="s">
        <v>891</v>
      </c>
      <c r="F380" s="87"/>
      <c r="G380" s="88" t="s">
        <v>958</v>
      </c>
      <c r="H380" s="87" t="s">
        <v>1154</v>
      </c>
      <c r="I380" s="87" t="s">
        <v>919</v>
      </c>
      <c r="J380" s="101"/>
      <c r="K380" s="90">
        <v>6.3700000018067167</v>
      </c>
      <c r="L380" s="88" t="s">
        <v>120</v>
      </c>
      <c r="M380" s="89">
        <v>4.2500000000000003E-2</v>
      </c>
      <c r="N380" s="89">
        <v>7.5000000020464419E-2</v>
      </c>
      <c r="O380" s="90">
        <v>592.94000000000005</v>
      </c>
      <c r="P380" s="102">
        <v>81.966859999999997</v>
      </c>
      <c r="Q380" s="90"/>
      <c r="R380" s="90">
        <v>1.7102843430000001</v>
      </c>
      <c r="S380" s="91">
        <v>1.4823500000000001E-6</v>
      </c>
      <c r="T380" s="91">
        <f t="shared" si="5"/>
        <v>9.872926595234058E-4</v>
      </c>
      <c r="U380" s="91">
        <f>R380/'סכום נכסי הקרן'!$C$42</f>
        <v>3.7720080930659213E-4</v>
      </c>
    </row>
    <row r="381" spans="2:21">
      <c r="B381" s="86" t="s">
        <v>1166</v>
      </c>
      <c r="C381" s="87" t="s">
        <v>1167</v>
      </c>
      <c r="D381" s="88" t="s">
        <v>28</v>
      </c>
      <c r="E381" s="88" t="s">
        <v>891</v>
      </c>
      <c r="F381" s="87"/>
      <c r="G381" s="88" t="s">
        <v>1053</v>
      </c>
      <c r="H381" s="87" t="s">
        <v>1157</v>
      </c>
      <c r="I381" s="87" t="s">
        <v>893</v>
      </c>
      <c r="J381" s="101"/>
      <c r="K381" s="90">
        <v>2.7600000003364782</v>
      </c>
      <c r="L381" s="88" t="s">
        <v>123</v>
      </c>
      <c r="M381" s="89">
        <v>0.06</v>
      </c>
      <c r="N381" s="89">
        <v>9.7200000011849891E-2</v>
      </c>
      <c r="O381" s="90">
        <v>702.63390000000004</v>
      </c>
      <c r="P381" s="102">
        <v>91.829329999999999</v>
      </c>
      <c r="Q381" s="90"/>
      <c r="R381" s="90">
        <v>2.7342013330000001</v>
      </c>
      <c r="S381" s="91">
        <v>5.6210712000000008E-7</v>
      </c>
      <c r="T381" s="91">
        <f t="shared" si="5"/>
        <v>1.5783673146389854E-3</v>
      </c>
      <c r="U381" s="91">
        <f>R381/'סכום נכסי הקרן'!$C$42</f>
        <v>6.0302426309165075E-4</v>
      </c>
    </row>
    <row r="382" spans="2:21">
      <c r="B382" s="86" t="s">
        <v>1168</v>
      </c>
      <c r="C382" s="87" t="s">
        <v>1169</v>
      </c>
      <c r="D382" s="88" t="s">
        <v>28</v>
      </c>
      <c r="E382" s="88" t="s">
        <v>891</v>
      </c>
      <c r="F382" s="87"/>
      <c r="G382" s="88" t="s">
        <v>1053</v>
      </c>
      <c r="H382" s="87" t="s">
        <v>1157</v>
      </c>
      <c r="I382" s="87" t="s">
        <v>893</v>
      </c>
      <c r="J382" s="101"/>
      <c r="K382" s="90">
        <v>2.7600000008661172</v>
      </c>
      <c r="L382" s="88" t="s">
        <v>122</v>
      </c>
      <c r="M382" s="89">
        <v>0.05</v>
      </c>
      <c r="N382" s="89">
        <v>8.2700000024383089E-2</v>
      </c>
      <c r="O382" s="90">
        <v>296.47000000000003</v>
      </c>
      <c r="P382" s="102">
        <v>95.466629999999995</v>
      </c>
      <c r="Q382" s="90"/>
      <c r="R382" s="90">
        <v>1.0622112830000001</v>
      </c>
      <c r="S382" s="91">
        <v>2.9647000000000001E-7</v>
      </c>
      <c r="T382" s="91">
        <f t="shared" si="5"/>
        <v>6.1318073036282204E-4</v>
      </c>
      <c r="U382" s="91">
        <f>R382/'סכום נכסי הקרן'!$C$42</f>
        <v>2.3426920631184988E-4</v>
      </c>
    </row>
    <row r="383" spans="2:21">
      <c r="B383" s="86" t="s">
        <v>1170</v>
      </c>
      <c r="C383" s="87" t="s">
        <v>1171</v>
      </c>
      <c r="D383" s="88" t="s">
        <v>28</v>
      </c>
      <c r="E383" s="88" t="s">
        <v>891</v>
      </c>
      <c r="F383" s="87"/>
      <c r="G383" s="88" t="s">
        <v>1075</v>
      </c>
      <c r="H383" s="87" t="s">
        <v>1154</v>
      </c>
      <c r="I383" s="87" t="s">
        <v>919</v>
      </c>
      <c r="J383" s="101"/>
      <c r="K383" s="90">
        <v>6.6899999990330086</v>
      </c>
      <c r="L383" s="88" t="s">
        <v>120</v>
      </c>
      <c r="M383" s="89">
        <v>5.1249999999999997E-2</v>
      </c>
      <c r="N383" s="89">
        <v>7.2199999990147631E-2</v>
      </c>
      <c r="O383" s="90">
        <v>889.41</v>
      </c>
      <c r="P383" s="102">
        <v>87.559169999999995</v>
      </c>
      <c r="Q383" s="90"/>
      <c r="R383" s="90">
        <v>2.7404563849999999</v>
      </c>
      <c r="S383" s="91">
        <v>4.4470499999999998E-7</v>
      </c>
      <c r="T383" s="91">
        <f t="shared" si="5"/>
        <v>1.5819781568651994E-3</v>
      </c>
      <c r="U383" s="91">
        <f>R383/'סכום נכסי הקרן'!$C$42</f>
        <v>6.0440380602339277E-4</v>
      </c>
    </row>
    <row r="384" spans="2:21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</row>
    <row r="385" spans="2:21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</row>
    <row r="386" spans="2:21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</row>
    <row r="387" spans="2:21">
      <c r="B387" s="95" t="s">
        <v>200</v>
      </c>
      <c r="C387" s="105"/>
      <c r="D387" s="105"/>
      <c r="E387" s="105"/>
      <c r="F387" s="105"/>
      <c r="G387" s="105"/>
      <c r="H387" s="105"/>
      <c r="I387" s="105"/>
      <c r="J387" s="105"/>
      <c r="K387" s="105"/>
      <c r="L387" s="94"/>
      <c r="M387" s="94"/>
      <c r="N387" s="94"/>
      <c r="O387" s="94"/>
      <c r="P387" s="94"/>
      <c r="Q387" s="94"/>
      <c r="R387" s="94"/>
      <c r="S387" s="94"/>
      <c r="T387" s="94"/>
      <c r="U387" s="94"/>
    </row>
    <row r="388" spans="2:21">
      <c r="B388" s="95" t="s">
        <v>104</v>
      </c>
      <c r="C388" s="105"/>
      <c r="D388" s="105"/>
      <c r="E388" s="105"/>
      <c r="F388" s="105"/>
      <c r="G388" s="105"/>
      <c r="H388" s="105"/>
      <c r="I388" s="105"/>
      <c r="J388" s="105"/>
      <c r="K388" s="105"/>
      <c r="L388" s="94"/>
      <c r="M388" s="94"/>
      <c r="N388" s="94"/>
      <c r="O388" s="94"/>
      <c r="P388" s="94"/>
      <c r="Q388" s="94"/>
      <c r="R388" s="94"/>
      <c r="S388" s="94"/>
      <c r="T388" s="94"/>
      <c r="U388" s="94"/>
    </row>
    <row r="389" spans="2:21">
      <c r="B389" s="95" t="s">
        <v>183</v>
      </c>
      <c r="C389" s="105"/>
      <c r="D389" s="105"/>
      <c r="E389" s="105"/>
      <c r="F389" s="105"/>
      <c r="G389" s="105"/>
      <c r="H389" s="105"/>
      <c r="I389" s="105"/>
      <c r="J389" s="105"/>
      <c r="K389" s="105"/>
      <c r="L389" s="94"/>
      <c r="M389" s="94"/>
      <c r="N389" s="94"/>
      <c r="O389" s="94"/>
      <c r="P389" s="94"/>
      <c r="Q389" s="94"/>
      <c r="R389" s="94"/>
      <c r="S389" s="94"/>
      <c r="T389" s="94"/>
      <c r="U389" s="94"/>
    </row>
    <row r="390" spans="2:21">
      <c r="B390" s="95" t="s">
        <v>191</v>
      </c>
      <c r="C390" s="105"/>
      <c r="D390" s="105"/>
      <c r="E390" s="105"/>
      <c r="F390" s="105"/>
      <c r="G390" s="105"/>
      <c r="H390" s="105"/>
      <c r="I390" s="105"/>
      <c r="J390" s="105"/>
      <c r="K390" s="105"/>
      <c r="L390" s="94"/>
      <c r="M390" s="94"/>
      <c r="N390" s="94"/>
      <c r="O390" s="94"/>
      <c r="P390" s="94"/>
      <c r="Q390" s="94"/>
      <c r="R390" s="94"/>
      <c r="S390" s="94"/>
      <c r="T390" s="94"/>
      <c r="U390" s="94"/>
    </row>
    <row r="391" spans="2:21">
      <c r="B391" s="147" t="s">
        <v>196</v>
      </c>
      <c r="C391" s="147"/>
      <c r="D391" s="147"/>
      <c r="E391" s="147"/>
      <c r="F391" s="147"/>
      <c r="G391" s="147"/>
      <c r="H391" s="147"/>
      <c r="I391" s="147"/>
      <c r="J391" s="147"/>
      <c r="K391" s="147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3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3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3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3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3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3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3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3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3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3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3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3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3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3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3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3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3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3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3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3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3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3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3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3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3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3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3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3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3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3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3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3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3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3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3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3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3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3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3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3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3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3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3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3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3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3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3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3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3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3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3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3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3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3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3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3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3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3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3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3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3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3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3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3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3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3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3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3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3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3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3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3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3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3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3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3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3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3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3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3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3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3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3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3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3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3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3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3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3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3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3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3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3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3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3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3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3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3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3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3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3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3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3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3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3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3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3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3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3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3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3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3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3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3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3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3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3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3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3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3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3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3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3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3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3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3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3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3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3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3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3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3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3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3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3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3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3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3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3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3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3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3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3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3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3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3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3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1:K391"/>
  </mergeCells>
  <phoneticPr fontId="4" type="noConversion"/>
  <conditionalFormatting sqref="B12:B383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89 B391"/>
    <dataValidation type="list" allowBlank="1" showInputMessage="1" showErrorMessage="1" sqref="G555:G827">
      <formula1>#REF!</formula1>
    </dataValidation>
    <dataValidation type="list" allowBlank="1" showInputMessage="1" showErrorMessage="1" sqref="I12:I35 I37:I827 L12:L827 G12:G35 G37:G554 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134</v>
      </c>
      <c r="C1" s="46" t="s" vm="1">
        <v>207</v>
      </c>
    </row>
    <row r="2" spans="2:15">
      <c r="B2" s="46" t="s">
        <v>133</v>
      </c>
      <c r="C2" s="46" t="s">
        <v>208</v>
      </c>
    </row>
    <row r="3" spans="2:15">
      <c r="B3" s="46" t="s">
        <v>135</v>
      </c>
      <c r="C3" s="46" t="s">
        <v>209</v>
      </c>
    </row>
    <row r="4" spans="2:15">
      <c r="B4" s="46" t="s">
        <v>136</v>
      </c>
      <c r="C4" s="46">
        <v>2148</v>
      </c>
    </row>
    <row r="6" spans="2:15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26.25" customHeight="1">
      <c r="B7" s="138" t="s">
        <v>84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2:15" s="3" customFormat="1" ht="63">
      <c r="B8" s="21" t="s">
        <v>107</v>
      </c>
      <c r="C8" s="29" t="s">
        <v>43</v>
      </c>
      <c r="D8" s="29" t="s">
        <v>111</v>
      </c>
      <c r="E8" s="29" t="s">
        <v>175</v>
      </c>
      <c r="F8" s="29" t="s">
        <v>109</v>
      </c>
      <c r="G8" s="29" t="s">
        <v>61</v>
      </c>
      <c r="H8" s="29" t="s">
        <v>95</v>
      </c>
      <c r="I8" s="12" t="s">
        <v>185</v>
      </c>
      <c r="J8" s="12" t="s">
        <v>184</v>
      </c>
      <c r="K8" s="29" t="s">
        <v>199</v>
      </c>
      <c r="L8" s="12" t="s">
        <v>57</v>
      </c>
      <c r="M8" s="12" t="s">
        <v>54</v>
      </c>
      <c r="N8" s="12" t="s">
        <v>137</v>
      </c>
      <c r="O8" s="13" t="s">
        <v>139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192</v>
      </c>
      <c r="J9" s="15"/>
      <c r="K9" s="15" t="s">
        <v>188</v>
      </c>
      <c r="L9" s="15" t="s">
        <v>188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6" t="s">
        <v>29</v>
      </c>
      <c r="C11" s="87"/>
      <c r="D11" s="87"/>
      <c r="E11" s="87"/>
      <c r="F11" s="87"/>
      <c r="G11" s="87"/>
      <c r="H11" s="87"/>
      <c r="I11" s="87"/>
      <c r="J11" s="87"/>
      <c r="K11" s="87"/>
      <c r="L11" s="107">
        <v>0</v>
      </c>
      <c r="M11" s="87"/>
      <c r="N11" s="108">
        <v>0</v>
      </c>
      <c r="O11" s="108">
        <v>0</v>
      </c>
    </row>
    <row r="12" spans="2:15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109" t="s">
        <v>197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112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112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11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112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112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11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3"/>
      <c r="D305" s="93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3"/>
      <c r="D306" s="93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3"/>
      <c r="D307" s="93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3"/>
      <c r="D308" s="93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3"/>
      <c r="D309" s="93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3"/>
      <c r="D310" s="93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3"/>
      <c r="D311" s="93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3"/>
      <c r="D312" s="93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3"/>
      <c r="D313" s="93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3"/>
      <c r="D314" s="93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3"/>
      <c r="D315" s="93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3"/>
      <c r="D316" s="93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3"/>
      <c r="D317" s="93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3"/>
      <c r="D318" s="93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3"/>
      <c r="D319" s="93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3"/>
      <c r="D320" s="93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3"/>
      <c r="D321" s="93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3"/>
      <c r="D322" s="93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3"/>
      <c r="D323" s="93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3"/>
      <c r="D324" s="93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3"/>
      <c r="C325" s="93"/>
      <c r="D325" s="93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3"/>
      <c r="C326" s="93"/>
      <c r="D326" s="93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3"/>
      <c r="C327" s="93"/>
      <c r="D327" s="93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112"/>
      <c r="C361" s="93"/>
      <c r="D361" s="93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112"/>
      <c r="C362" s="93"/>
      <c r="D362" s="93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11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37:H357 G12:H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29" style="2" customWidth="1"/>
    <col min="4" max="4" width="11.42578125" style="2" customWidth="1"/>
    <col min="5" max="5" width="17.7109375" style="2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9.5703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134</v>
      </c>
      <c r="C1" s="46" t="s" vm="1">
        <v>207</v>
      </c>
    </row>
    <row r="2" spans="2:14">
      <c r="B2" s="46" t="s">
        <v>133</v>
      </c>
      <c r="C2" s="46" t="s">
        <v>208</v>
      </c>
    </row>
    <row r="3" spans="2:14">
      <c r="B3" s="46" t="s">
        <v>135</v>
      </c>
      <c r="C3" s="46" t="s">
        <v>209</v>
      </c>
    </row>
    <row r="4" spans="2:14">
      <c r="B4" s="46" t="s">
        <v>136</v>
      </c>
      <c r="C4" s="46">
        <v>2148</v>
      </c>
    </row>
    <row r="6" spans="2:14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2:14" ht="26.25" customHeight="1">
      <c r="B7" s="138" t="s">
        <v>205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2:14" s="3" customFormat="1" ht="74.25" customHeight="1">
      <c r="B8" s="21" t="s">
        <v>107</v>
      </c>
      <c r="C8" s="29" t="s">
        <v>43</v>
      </c>
      <c r="D8" s="29" t="s">
        <v>111</v>
      </c>
      <c r="E8" s="29" t="s">
        <v>109</v>
      </c>
      <c r="F8" s="29" t="s">
        <v>61</v>
      </c>
      <c r="G8" s="29" t="s">
        <v>95</v>
      </c>
      <c r="H8" s="29" t="s">
        <v>185</v>
      </c>
      <c r="I8" s="29" t="s">
        <v>184</v>
      </c>
      <c r="J8" s="29" t="s">
        <v>199</v>
      </c>
      <c r="K8" s="29" t="s">
        <v>57</v>
      </c>
      <c r="L8" s="29" t="s">
        <v>54</v>
      </c>
      <c r="M8" s="29" t="s">
        <v>137</v>
      </c>
      <c r="N8" s="13" t="s">
        <v>139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192</v>
      </c>
      <c r="I9" s="31"/>
      <c r="J9" s="15" t="s">
        <v>188</v>
      </c>
      <c r="K9" s="15" t="s">
        <v>188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87" t="s">
        <v>202</v>
      </c>
      <c r="C11" s="87"/>
      <c r="D11" s="88"/>
      <c r="E11" s="87"/>
      <c r="F11" s="88"/>
      <c r="G11" s="88"/>
      <c r="H11" s="90"/>
      <c r="I11" s="102"/>
      <c r="J11" s="90"/>
      <c r="K11" s="90">
        <v>281.53192961499997</v>
      </c>
      <c r="L11" s="91"/>
      <c r="M11" s="91">
        <f>IFERROR(K11/$K$11,0)</f>
        <v>1</v>
      </c>
      <c r="N11" s="91">
        <f>K11/'סכום נכסי הקרן'!$C$42</f>
        <v>6.2091471591296979E-2</v>
      </c>
    </row>
    <row r="12" spans="2:14">
      <c r="B12" s="114" t="s">
        <v>180</v>
      </c>
      <c r="C12" s="87"/>
      <c r="D12" s="88"/>
      <c r="E12" s="87"/>
      <c r="F12" s="88"/>
      <c r="G12" s="88"/>
      <c r="H12" s="90"/>
      <c r="I12" s="102"/>
      <c r="J12" s="90"/>
      <c r="K12" s="90">
        <v>267.77462963799996</v>
      </c>
      <c r="L12" s="91"/>
      <c r="M12" s="91">
        <f t="shared" ref="M12:M27" si="0">IFERROR(K12/$K$11,0)</f>
        <v>0.95113413957765514</v>
      </c>
      <c r="N12" s="91">
        <f>K12/'סכום נכסי הקרן'!$C$42</f>
        <v>5.9057318407098672E-2</v>
      </c>
    </row>
    <row r="13" spans="2:14">
      <c r="B13" s="85" t="s">
        <v>203</v>
      </c>
      <c r="C13" s="80"/>
      <c r="D13" s="81"/>
      <c r="E13" s="80"/>
      <c r="F13" s="81"/>
      <c r="G13" s="81"/>
      <c r="H13" s="83"/>
      <c r="I13" s="100"/>
      <c r="J13" s="83"/>
      <c r="K13" s="83">
        <v>267.77462963799996</v>
      </c>
      <c r="L13" s="84"/>
      <c r="M13" s="84">
        <f t="shared" si="0"/>
        <v>0.95113413957765514</v>
      </c>
      <c r="N13" s="84">
        <f>K13/'סכום נכסי הקרן'!$C$42</f>
        <v>5.9057318407098672E-2</v>
      </c>
    </row>
    <row r="14" spans="2:14">
      <c r="B14" s="86" t="s">
        <v>1172</v>
      </c>
      <c r="C14" s="87" t="s">
        <v>1173</v>
      </c>
      <c r="D14" s="88" t="s">
        <v>112</v>
      </c>
      <c r="E14" s="87" t="s">
        <v>1174</v>
      </c>
      <c r="F14" s="88" t="s">
        <v>1175</v>
      </c>
      <c r="G14" s="88" t="s">
        <v>121</v>
      </c>
      <c r="H14" s="90">
        <v>15788.969945000001</v>
      </c>
      <c r="I14" s="102">
        <v>335.31</v>
      </c>
      <c r="J14" s="90"/>
      <c r="K14" s="90">
        <v>52.941998523999999</v>
      </c>
      <c r="L14" s="91">
        <v>8.3198748487992003E-5</v>
      </c>
      <c r="M14" s="91">
        <f t="shared" si="0"/>
        <v>0.18804971285636818</v>
      </c>
      <c r="N14" s="91">
        <f>K14/'סכום נכסי הקרן'!$C$42</f>
        <v>1.1676283403572739E-2</v>
      </c>
    </row>
    <row r="15" spans="2:14">
      <c r="B15" s="86" t="s">
        <v>1176</v>
      </c>
      <c r="C15" s="87" t="s">
        <v>1177</v>
      </c>
      <c r="D15" s="88" t="s">
        <v>112</v>
      </c>
      <c r="E15" s="87" t="s">
        <v>1178</v>
      </c>
      <c r="F15" s="88" t="s">
        <v>1175</v>
      </c>
      <c r="G15" s="88" t="s">
        <v>121</v>
      </c>
      <c r="H15" s="90">
        <v>3860.0000359999999</v>
      </c>
      <c r="I15" s="102">
        <v>336.23</v>
      </c>
      <c r="J15" s="90"/>
      <c r="K15" s="90">
        <v>12.978480122999997</v>
      </c>
      <c r="L15" s="91">
        <v>1.1578642639515585E-5</v>
      </c>
      <c r="M15" s="91">
        <f t="shared" si="0"/>
        <v>4.6099496212555019E-2</v>
      </c>
      <c r="N15" s="91">
        <f>K15/'סכום נכסי הקרן'!$C$42</f>
        <v>2.8623855594549627E-3</v>
      </c>
    </row>
    <row r="16" spans="2:14">
      <c r="B16" s="86" t="s">
        <v>1179</v>
      </c>
      <c r="C16" s="87" t="s">
        <v>1180</v>
      </c>
      <c r="D16" s="88" t="s">
        <v>112</v>
      </c>
      <c r="E16" s="87" t="s">
        <v>1178</v>
      </c>
      <c r="F16" s="88" t="s">
        <v>1175</v>
      </c>
      <c r="G16" s="88" t="s">
        <v>121</v>
      </c>
      <c r="H16" s="90">
        <v>6241.0000929999987</v>
      </c>
      <c r="I16" s="102">
        <v>360.28</v>
      </c>
      <c r="J16" s="90"/>
      <c r="K16" s="90">
        <v>22.485070332999996</v>
      </c>
      <c r="L16" s="91">
        <v>3.2066509407697666E-5</v>
      </c>
      <c r="M16" s="91">
        <f t="shared" si="0"/>
        <v>7.9866856891680951E-2</v>
      </c>
      <c r="N16" s="91">
        <f>K16/'סכום נכסי הקרן'!$C$42</f>
        <v>4.9590506757759886E-3</v>
      </c>
    </row>
    <row r="17" spans="2:14">
      <c r="B17" s="86" t="s">
        <v>1181</v>
      </c>
      <c r="C17" s="87" t="s">
        <v>1182</v>
      </c>
      <c r="D17" s="88" t="s">
        <v>112</v>
      </c>
      <c r="E17" s="87" t="s">
        <v>1183</v>
      </c>
      <c r="F17" s="88" t="s">
        <v>1175</v>
      </c>
      <c r="G17" s="88" t="s">
        <v>121</v>
      </c>
      <c r="H17" s="90">
        <v>660</v>
      </c>
      <c r="I17" s="102">
        <v>3343.02</v>
      </c>
      <c r="J17" s="90"/>
      <c r="K17" s="90">
        <v>22.063929999999999</v>
      </c>
      <c r="L17" s="91">
        <v>2.2641396032802031E-5</v>
      </c>
      <c r="M17" s="91">
        <f t="shared" si="0"/>
        <v>7.837096854403984E-2</v>
      </c>
      <c r="N17" s="91">
        <f>K17/'סכום נכסי הקרן'!$C$42</f>
        <v>4.8661687669346787E-3</v>
      </c>
    </row>
    <row r="18" spans="2:14">
      <c r="B18" s="86" t="s">
        <v>1184</v>
      </c>
      <c r="C18" s="87" t="s">
        <v>1185</v>
      </c>
      <c r="D18" s="88" t="s">
        <v>112</v>
      </c>
      <c r="E18" s="87" t="s">
        <v>1186</v>
      </c>
      <c r="F18" s="88" t="s">
        <v>1175</v>
      </c>
      <c r="G18" s="88" t="s">
        <v>121</v>
      </c>
      <c r="H18" s="90">
        <v>152</v>
      </c>
      <c r="I18" s="102">
        <v>3218.82</v>
      </c>
      <c r="J18" s="90"/>
      <c r="K18" s="90">
        <v>4.8926099999999995</v>
      </c>
      <c r="L18" s="91">
        <v>2.5198855441460738E-5</v>
      </c>
      <c r="M18" s="91">
        <f t="shared" si="0"/>
        <v>1.7378526146894713E-2</v>
      </c>
      <c r="N18" s="91">
        <f>K18/'סכום נכסי הקרן'!$C$42</f>
        <v>1.0790582625485249E-3</v>
      </c>
    </row>
    <row r="19" spans="2:14">
      <c r="B19" s="86" t="s">
        <v>1187</v>
      </c>
      <c r="C19" s="87" t="s">
        <v>1188</v>
      </c>
      <c r="D19" s="88" t="s">
        <v>112</v>
      </c>
      <c r="E19" s="87" t="s">
        <v>1186</v>
      </c>
      <c r="F19" s="88" t="s">
        <v>1175</v>
      </c>
      <c r="G19" s="88" t="s">
        <v>121</v>
      </c>
      <c r="H19" s="90">
        <v>650</v>
      </c>
      <c r="I19" s="102">
        <v>3418.52</v>
      </c>
      <c r="J19" s="90"/>
      <c r="K19" s="90">
        <v>22.220380000000002</v>
      </c>
      <c r="L19" s="91">
        <v>1.1523208628578621E-4</v>
      </c>
      <c r="M19" s="91">
        <f t="shared" si="0"/>
        <v>7.8926678158270633E-2</v>
      </c>
      <c r="N19" s="91">
        <f>K19/'סכום נכסי הקרן'!$C$42</f>
        <v>4.9006735946597003E-3</v>
      </c>
    </row>
    <row r="20" spans="2:14">
      <c r="B20" s="86" t="s">
        <v>1189</v>
      </c>
      <c r="C20" s="87" t="s">
        <v>1190</v>
      </c>
      <c r="D20" s="88" t="s">
        <v>112</v>
      </c>
      <c r="E20" s="87" t="s">
        <v>1186</v>
      </c>
      <c r="F20" s="88" t="s">
        <v>1175</v>
      </c>
      <c r="G20" s="88" t="s">
        <v>121</v>
      </c>
      <c r="H20" s="90">
        <v>9776</v>
      </c>
      <c r="I20" s="102">
        <v>324.51</v>
      </c>
      <c r="J20" s="90"/>
      <c r="K20" s="90">
        <v>31.7241</v>
      </c>
      <c r="L20" s="91">
        <v>2.4933704172873204E-4</v>
      </c>
      <c r="M20" s="91">
        <f t="shared" si="0"/>
        <v>0.11268384386589217</v>
      </c>
      <c r="N20" s="91">
        <f>K20/'סכום נכסי הקרן'!$C$42</f>
        <v>6.9967056901971882E-3</v>
      </c>
    </row>
    <row r="21" spans="2:14">
      <c r="B21" s="86" t="s">
        <v>1191</v>
      </c>
      <c r="C21" s="87" t="s">
        <v>1192</v>
      </c>
      <c r="D21" s="88" t="s">
        <v>112</v>
      </c>
      <c r="E21" s="87" t="s">
        <v>1186</v>
      </c>
      <c r="F21" s="88" t="s">
        <v>1175</v>
      </c>
      <c r="G21" s="88" t="s">
        <v>121</v>
      </c>
      <c r="H21" s="90">
        <v>16198.000045999999</v>
      </c>
      <c r="I21" s="102">
        <v>336</v>
      </c>
      <c r="J21" s="90"/>
      <c r="K21" s="90">
        <v>54.425280155000003</v>
      </c>
      <c r="L21" s="91">
        <v>3.7815368855024171E-5</v>
      </c>
      <c r="M21" s="91">
        <f t="shared" si="0"/>
        <v>0.19331832175990682</v>
      </c>
      <c r="N21" s="91">
        <f>K21/'סכום נכסי הקרן'!$C$42</f>
        <v>1.2003419083632463E-2</v>
      </c>
    </row>
    <row r="22" spans="2:14">
      <c r="B22" s="86" t="s">
        <v>1193</v>
      </c>
      <c r="C22" s="87" t="s">
        <v>1194</v>
      </c>
      <c r="D22" s="88" t="s">
        <v>112</v>
      </c>
      <c r="E22" s="87" t="s">
        <v>1186</v>
      </c>
      <c r="F22" s="88" t="s">
        <v>1175</v>
      </c>
      <c r="G22" s="88" t="s">
        <v>121</v>
      </c>
      <c r="H22" s="90">
        <v>12099.000137999998</v>
      </c>
      <c r="I22" s="102">
        <v>364.02</v>
      </c>
      <c r="J22" s="90"/>
      <c r="K22" s="90">
        <v>44.042780503000003</v>
      </c>
      <c r="L22" s="91">
        <v>5.4365670152496571E-5</v>
      </c>
      <c r="M22" s="91">
        <f t="shared" si="0"/>
        <v>0.15643973514204695</v>
      </c>
      <c r="N22" s="91">
        <f>K22/'סכום נכסי הקרן'!$C$42</f>
        <v>9.7135733703224321E-3</v>
      </c>
    </row>
    <row r="23" spans="2:14">
      <c r="B23" s="92"/>
      <c r="C23" s="87"/>
      <c r="D23" s="87"/>
      <c r="E23" s="87"/>
      <c r="F23" s="87"/>
      <c r="G23" s="87"/>
      <c r="H23" s="90"/>
      <c r="I23" s="102"/>
      <c r="J23" s="87"/>
      <c r="K23" s="87"/>
      <c r="L23" s="87"/>
      <c r="M23" s="91"/>
      <c r="N23" s="87"/>
    </row>
    <row r="24" spans="2:14">
      <c r="B24" s="114" t="s">
        <v>179</v>
      </c>
      <c r="C24" s="87"/>
      <c r="D24" s="88"/>
      <c r="E24" s="87"/>
      <c r="F24" s="88"/>
      <c r="G24" s="88"/>
      <c r="H24" s="90"/>
      <c r="I24" s="102"/>
      <c r="J24" s="90"/>
      <c r="K24" s="90">
        <v>13.757299976999999</v>
      </c>
      <c r="L24" s="91"/>
      <c r="M24" s="91">
        <f t="shared" si="0"/>
        <v>4.8865860422344837E-2</v>
      </c>
      <c r="N24" s="91">
        <f>K24/'סכום נכסי הקרן'!$C$42</f>
        <v>3.0341531841983076E-3</v>
      </c>
    </row>
    <row r="25" spans="2:14">
      <c r="B25" s="85" t="s">
        <v>204</v>
      </c>
      <c r="C25" s="80"/>
      <c r="D25" s="81"/>
      <c r="E25" s="80"/>
      <c r="F25" s="81"/>
      <c r="G25" s="81"/>
      <c r="H25" s="83"/>
      <c r="I25" s="100"/>
      <c r="J25" s="83"/>
      <c r="K25" s="83">
        <v>13.757299976999999</v>
      </c>
      <c r="L25" s="84"/>
      <c r="M25" s="84">
        <f t="shared" si="0"/>
        <v>4.8865860422344837E-2</v>
      </c>
      <c r="N25" s="84">
        <f>K25/'סכום נכסי הקרן'!$C$42</f>
        <v>3.0341531841983076E-3</v>
      </c>
    </row>
    <row r="26" spans="2:14">
      <c r="B26" s="86" t="s">
        <v>1195</v>
      </c>
      <c r="C26" s="87" t="s">
        <v>1196</v>
      </c>
      <c r="D26" s="88" t="s">
        <v>113</v>
      </c>
      <c r="E26" s="87"/>
      <c r="F26" s="88" t="s">
        <v>1175</v>
      </c>
      <c r="G26" s="88" t="s">
        <v>120</v>
      </c>
      <c r="H26" s="90">
        <v>14.840251</v>
      </c>
      <c r="I26" s="102">
        <v>8904</v>
      </c>
      <c r="J26" s="90"/>
      <c r="K26" s="90">
        <v>4.6499218250000007</v>
      </c>
      <c r="L26" s="91">
        <v>4.6163950987529443E-7</v>
      </c>
      <c r="M26" s="91">
        <f t="shared" si="0"/>
        <v>1.6516498968194668E-2</v>
      </c>
      <c r="N26" s="91">
        <f>K26/'סכום נכסי הקרן'!$C$42</f>
        <v>1.025533726471345E-3</v>
      </c>
    </row>
    <row r="27" spans="2:14">
      <c r="B27" s="86" t="s">
        <v>1197</v>
      </c>
      <c r="C27" s="87" t="s">
        <v>1198</v>
      </c>
      <c r="D27" s="88" t="s">
        <v>113</v>
      </c>
      <c r="E27" s="87"/>
      <c r="F27" s="88" t="s">
        <v>1175</v>
      </c>
      <c r="G27" s="88" t="s">
        <v>120</v>
      </c>
      <c r="H27" s="90">
        <v>25.792889999999996</v>
      </c>
      <c r="I27" s="102">
        <v>10034</v>
      </c>
      <c r="J27" s="90"/>
      <c r="K27" s="90">
        <v>9.107378151999999</v>
      </c>
      <c r="L27" s="91">
        <v>6.0083308204366103E-7</v>
      </c>
      <c r="M27" s="91">
        <f t="shared" si="0"/>
        <v>3.2349361454150169E-2</v>
      </c>
      <c r="N27" s="91">
        <f>K27/'סכום נכסי הקרן'!$C$42</f>
        <v>2.0086194577269628E-3</v>
      </c>
    </row>
    <row r="28" spans="2:14">
      <c r="B28" s="92"/>
      <c r="C28" s="87"/>
      <c r="D28" s="87"/>
      <c r="E28" s="87"/>
      <c r="F28" s="87"/>
      <c r="G28" s="87"/>
      <c r="H28" s="90"/>
      <c r="I28" s="102"/>
      <c r="J28" s="87"/>
      <c r="K28" s="87"/>
      <c r="L28" s="87"/>
      <c r="M28" s="91"/>
      <c r="N28" s="87"/>
    </row>
    <row r="29" spans="2:14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</row>
    <row r="30" spans="2:14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4">
      <c r="B31" s="109" t="s">
        <v>200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</row>
    <row r="32" spans="2:14">
      <c r="B32" s="109" t="s">
        <v>104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</row>
    <row r="33" spans="2:14">
      <c r="B33" s="109" t="s">
        <v>183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</row>
    <row r="34" spans="2:14">
      <c r="B34" s="109" t="s">
        <v>191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2:14">
      <c r="B35" s="109" t="s">
        <v>198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</row>
    <row r="36" spans="2:14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</row>
    <row r="37" spans="2:14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2:14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2:14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2:14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2:14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2:14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2:14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</row>
    <row r="44" spans="2:14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</row>
    <row r="45" spans="2:14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</row>
    <row r="46" spans="2:1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</row>
    <row r="47" spans="2:14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</row>
    <row r="48" spans="2:14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</row>
    <row r="49" spans="2:14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2:14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2:14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2:14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2:14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2:14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2:14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2:14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2:14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2:14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2:14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2:14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2:14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2:14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2:14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2:14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2:14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2:14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2:14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2:14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2:14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2:14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2:14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2:14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2:14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14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2:14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2:14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2:14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2:14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2:14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2:14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2:14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2:14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2:14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2:14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2:14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2:14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2:14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2:14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2:14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2:14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2:14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2:14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2:14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2:14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2:14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2:14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2:14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2:14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2:14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2:14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2:14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2:14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2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2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3"/>
      <c r="C257" s="93"/>
      <c r="D257" s="93"/>
      <c r="E257" s="93"/>
      <c r="F257" s="93"/>
      <c r="G257" s="93"/>
      <c r="H257" s="94"/>
      <c r="I257" s="94"/>
      <c r="J257" s="94"/>
      <c r="K257" s="94"/>
      <c r="L257" s="94"/>
      <c r="M257" s="94"/>
      <c r="N257" s="94"/>
    </row>
    <row r="258" spans="2:14">
      <c r="B258" s="93"/>
      <c r="C258" s="93"/>
      <c r="D258" s="93"/>
      <c r="E258" s="93"/>
      <c r="F258" s="93"/>
      <c r="G258" s="93"/>
      <c r="H258" s="94"/>
      <c r="I258" s="94"/>
      <c r="J258" s="94"/>
      <c r="K258" s="94"/>
      <c r="L258" s="94"/>
      <c r="M258" s="94"/>
      <c r="N258" s="94"/>
    </row>
    <row r="259" spans="2:14">
      <c r="B259" s="93"/>
      <c r="C259" s="93"/>
      <c r="D259" s="93"/>
      <c r="E259" s="93"/>
      <c r="F259" s="93"/>
      <c r="G259" s="93"/>
      <c r="H259" s="94"/>
      <c r="I259" s="94"/>
      <c r="J259" s="94"/>
      <c r="K259" s="94"/>
      <c r="L259" s="94"/>
      <c r="M259" s="94"/>
      <c r="N259" s="94"/>
    </row>
    <row r="260" spans="2:14">
      <c r="B260" s="93"/>
      <c r="C260" s="93"/>
      <c r="D260" s="93"/>
      <c r="E260" s="93"/>
      <c r="F260" s="93"/>
      <c r="G260" s="93"/>
      <c r="H260" s="94"/>
      <c r="I260" s="94"/>
      <c r="J260" s="94"/>
      <c r="K260" s="94"/>
      <c r="L260" s="94"/>
      <c r="M260" s="94"/>
      <c r="N260" s="94"/>
    </row>
    <row r="261" spans="2:14">
      <c r="B261" s="93"/>
      <c r="C261" s="93"/>
      <c r="D261" s="93"/>
      <c r="E261" s="93"/>
      <c r="F261" s="93"/>
      <c r="G261" s="93"/>
      <c r="H261" s="94"/>
      <c r="I261" s="94"/>
      <c r="J261" s="94"/>
      <c r="K261" s="94"/>
      <c r="L261" s="94"/>
      <c r="M261" s="94"/>
      <c r="N261" s="94"/>
    </row>
    <row r="262" spans="2:14">
      <c r="B262" s="93"/>
      <c r="C262" s="93"/>
      <c r="D262" s="93"/>
      <c r="E262" s="93"/>
      <c r="F262" s="93"/>
      <c r="G262" s="93"/>
      <c r="H262" s="94"/>
      <c r="I262" s="94"/>
      <c r="J262" s="94"/>
      <c r="K262" s="94"/>
      <c r="L262" s="94"/>
      <c r="M262" s="94"/>
      <c r="N262" s="94"/>
    </row>
    <row r="263" spans="2:14">
      <c r="B263" s="93"/>
      <c r="C263" s="93"/>
      <c r="D263" s="93"/>
      <c r="E263" s="93"/>
      <c r="F263" s="93"/>
      <c r="G263" s="93"/>
      <c r="H263" s="94"/>
      <c r="I263" s="94"/>
      <c r="J263" s="94"/>
      <c r="K263" s="94"/>
      <c r="L263" s="94"/>
      <c r="M263" s="94"/>
      <c r="N263" s="94"/>
    </row>
    <row r="264" spans="2:14">
      <c r="B264" s="93"/>
      <c r="C264" s="93"/>
      <c r="D264" s="93"/>
      <c r="E264" s="93"/>
      <c r="F264" s="93"/>
      <c r="G264" s="93"/>
      <c r="H264" s="94"/>
      <c r="I264" s="94"/>
      <c r="J264" s="94"/>
      <c r="K264" s="94"/>
      <c r="L264" s="94"/>
      <c r="M264" s="94"/>
      <c r="N264" s="94"/>
    </row>
    <row r="265" spans="2:14">
      <c r="B265" s="93"/>
      <c r="C265" s="93"/>
      <c r="D265" s="93"/>
      <c r="E265" s="93"/>
      <c r="F265" s="93"/>
      <c r="G265" s="93"/>
      <c r="H265" s="94"/>
      <c r="I265" s="94"/>
      <c r="J265" s="94"/>
      <c r="K265" s="94"/>
      <c r="L265" s="94"/>
      <c r="M265" s="94"/>
      <c r="N265" s="94"/>
    </row>
    <row r="266" spans="2:14">
      <c r="B266" s="93"/>
      <c r="C266" s="93"/>
      <c r="D266" s="93"/>
      <c r="E266" s="93"/>
      <c r="F266" s="93"/>
      <c r="G266" s="93"/>
      <c r="H266" s="94"/>
      <c r="I266" s="94"/>
      <c r="J266" s="94"/>
      <c r="K266" s="94"/>
      <c r="L266" s="94"/>
      <c r="M266" s="94"/>
      <c r="N266" s="94"/>
    </row>
    <row r="267" spans="2:14">
      <c r="B267" s="93"/>
      <c r="C267" s="93"/>
      <c r="D267" s="93"/>
      <c r="E267" s="93"/>
      <c r="F267" s="93"/>
      <c r="G267" s="93"/>
      <c r="H267" s="94"/>
      <c r="I267" s="94"/>
      <c r="J267" s="94"/>
      <c r="K267" s="94"/>
      <c r="L267" s="94"/>
      <c r="M267" s="94"/>
      <c r="N267" s="94"/>
    </row>
    <row r="268" spans="2:14">
      <c r="B268" s="93"/>
      <c r="C268" s="93"/>
      <c r="D268" s="93"/>
      <c r="E268" s="93"/>
      <c r="F268" s="93"/>
      <c r="G268" s="93"/>
      <c r="H268" s="94"/>
      <c r="I268" s="94"/>
      <c r="J268" s="94"/>
      <c r="K268" s="94"/>
      <c r="L268" s="94"/>
      <c r="M268" s="94"/>
      <c r="N268" s="94"/>
    </row>
    <row r="269" spans="2:14">
      <c r="B269" s="93"/>
      <c r="C269" s="93"/>
      <c r="D269" s="93"/>
      <c r="E269" s="93"/>
      <c r="F269" s="93"/>
      <c r="G269" s="93"/>
      <c r="H269" s="94"/>
      <c r="I269" s="94"/>
      <c r="J269" s="94"/>
      <c r="K269" s="94"/>
      <c r="L269" s="94"/>
      <c r="M269" s="94"/>
      <c r="N269" s="94"/>
    </row>
    <row r="270" spans="2:14">
      <c r="B270" s="93"/>
      <c r="C270" s="93"/>
      <c r="D270" s="93"/>
      <c r="E270" s="93"/>
      <c r="F270" s="93"/>
      <c r="G270" s="93"/>
      <c r="H270" s="94"/>
      <c r="I270" s="94"/>
      <c r="J270" s="94"/>
      <c r="K270" s="94"/>
      <c r="L270" s="94"/>
      <c r="M270" s="94"/>
      <c r="N270" s="94"/>
    </row>
    <row r="271" spans="2:14">
      <c r="B271" s="93"/>
      <c r="C271" s="93"/>
      <c r="D271" s="93"/>
      <c r="E271" s="93"/>
      <c r="F271" s="93"/>
      <c r="G271" s="93"/>
      <c r="H271" s="94"/>
      <c r="I271" s="94"/>
      <c r="J271" s="94"/>
      <c r="K271" s="94"/>
      <c r="L271" s="94"/>
      <c r="M271" s="94"/>
      <c r="N271" s="94"/>
    </row>
    <row r="272" spans="2:14">
      <c r="B272" s="93"/>
      <c r="C272" s="93"/>
      <c r="D272" s="93"/>
      <c r="E272" s="93"/>
      <c r="F272" s="93"/>
      <c r="G272" s="93"/>
      <c r="H272" s="94"/>
      <c r="I272" s="94"/>
      <c r="J272" s="94"/>
      <c r="K272" s="94"/>
      <c r="L272" s="94"/>
      <c r="M272" s="94"/>
      <c r="N272" s="94"/>
    </row>
    <row r="273" spans="2:14">
      <c r="B273" s="93"/>
      <c r="C273" s="93"/>
      <c r="D273" s="93"/>
      <c r="E273" s="93"/>
      <c r="F273" s="93"/>
      <c r="G273" s="93"/>
      <c r="H273" s="94"/>
      <c r="I273" s="94"/>
      <c r="J273" s="94"/>
      <c r="K273" s="94"/>
      <c r="L273" s="94"/>
      <c r="M273" s="94"/>
      <c r="N273" s="94"/>
    </row>
    <row r="274" spans="2:14">
      <c r="B274" s="93"/>
      <c r="C274" s="93"/>
      <c r="D274" s="93"/>
      <c r="E274" s="93"/>
      <c r="F274" s="93"/>
      <c r="G274" s="93"/>
      <c r="H274" s="94"/>
      <c r="I274" s="94"/>
      <c r="J274" s="94"/>
      <c r="K274" s="94"/>
      <c r="L274" s="94"/>
      <c r="M274" s="94"/>
      <c r="N274" s="94"/>
    </row>
    <row r="275" spans="2:14">
      <c r="B275" s="93"/>
      <c r="C275" s="93"/>
      <c r="D275" s="93"/>
      <c r="E275" s="93"/>
      <c r="F275" s="93"/>
      <c r="G275" s="93"/>
      <c r="H275" s="94"/>
      <c r="I275" s="94"/>
      <c r="J275" s="94"/>
      <c r="K275" s="94"/>
      <c r="L275" s="94"/>
      <c r="M275" s="94"/>
      <c r="N275" s="94"/>
    </row>
    <row r="276" spans="2:14">
      <c r="B276" s="93"/>
      <c r="C276" s="93"/>
      <c r="D276" s="93"/>
      <c r="E276" s="93"/>
      <c r="F276" s="93"/>
      <c r="G276" s="93"/>
      <c r="H276" s="94"/>
      <c r="I276" s="94"/>
      <c r="J276" s="94"/>
      <c r="K276" s="94"/>
      <c r="L276" s="94"/>
      <c r="M276" s="94"/>
      <c r="N276" s="94"/>
    </row>
    <row r="277" spans="2:14">
      <c r="B277" s="93"/>
      <c r="C277" s="93"/>
      <c r="D277" s="93"/>
      <c r="E277" s="93"/>
      <c r="F277" s="93"/>
      <c r="G277" s="93"/>
      <c r="H277" s="94"/>
      <c r="I277" s="94"/>
      <c r="J277" s="94"/>
      <c r="K277" s="94"/>
      <c r="L277" s="94"/>
      <c r="M277" s="94"/>
      <c r="N277" s="94"/>
    </row>
    <row r="278" spans="2:14">
      <c r="B278" s="93"/>
      <c r="C278" s="93"/>
      <c r="D278" s="93"/>
      <c r="E278" s="93"/>
      <c r="F278" s="93"/>
      <c r="G278" s="93"/>
      <c r="H278" s="94"/>
      <c r="I278" s="94"/>
      <c r="J278" s="94"/>
      <c r="K278" s="94"/>
      <c r="L278" s="94"/>
      <c r="M278" s="94"/>
      <c r="N278" s="94"/>
    </row>
    <row r="279" spans="2:14">
      <c r="B279" s="93"/>
      <c r="C279" s="93"/>
      <c r="D279" s="93"/>
      <c r="E279" s="93"/>
      <c r="F279" s="93"/>
      <c r="G279" s="93"/>
      <c r="H279" s="94"/>
      <c r="I279" s="94"/>
      <c r="J279" s="94"/>
      <c r="K279" s="94"/>
      <c r="L279" s="94"/>
      <c r="M279" s="94"/>
      <c r="N279" s="94"/>
    </row>
    <row r="280" spans="2:14">
      <c r="B280" s="93"/>
      <c r="C280" s="93"/>
      <c r="D280" s="93"/>
      <c r="E280" s="93"/>
      <c r="F280" s="93"/>
      <c r="G280" s="93"/>
      <c r="H280" s="94"/>
      <c r="I280" s="94"/>
      <c r="J280" s="94"/>
      <c r="K280" s="94"/>
      <c r="L280" s="94"/>
      <c r="M280" s="94"/>
      <c r="N280" s="94"/>
    </row>
    <row r="281" spans="2:14">
      <c r="B281" s="93"/>
      <c r="C281" s="93"/>
      <c r="D281" s="93"/>
      <c r="E281" s="93"/>
      <c r="F281" s="93"/>
      <c r="G281" s="93"/>
      <c r="H281" s="94"/>
      <c r="I281" s="94"/>
      <c r="J281" s="94"/>
      <c r="K281" s="94"/>
      <c r="L281" s="94"/>
      <c r="M281" s="94"/>
      <c r="N281" s="94"/>
    </row>
    <row r="282" spans="2:14">
      <c r="B282" s="93"/>
      <c r="C282" s="93"/>
      <c r="D282" s="93"/>
      <c r="E282" s="93"/>
      <c r="F282" s="93"/>
      <c r="G282" s="93"/>
      <c r="H282" s="94"/>
      <c r="I282" s="94"/>
      <c r="J282" s="94"/>
      <c r="K282" s="94"/>
      <c r="L282" s="94"/>
      <c r="M282" s="94"/>
      <c r="N282" s="94"/>
    </row>
    <row r="283" spans="2:14">
      <c r="B283" s="93"/>
      <c r="C283" s="93"/>
      <c r="D283" s="93"/>
      <c r="E283" s="93"/>
      <c r="F283" s="93"/>
      <c r="G283" s="93"/>
      <c r="H283" s="94"/>
      <c r="I283" s="94"/>
      <c r="J283" s="94"/>
      <c r="K283" s="94"/>
      <c r="L283" s="94"/>
      <c r="M283" s="94"/>
      <c r="N283" s="94"/>
    </row>
    <row r="284" spans="2:14">
      <c r="B284" s="93"/>
      <c r="C284" s="93"/>
      <c r="D284" s="93"/>
      <c r="E284" s="93"/>
      <c r="F284" s="93"/>
      <c r="G284" s="93"/>
      <c r="H284" s="94"/>
      <c r="I284" s="94"/>
      <c r="J284" s="94"/>
      <c r="K284" s="94"/>
      <c r="L284" s="94"/>
      <c r="M284" s="94"/>
      <c r="N284" s="94"/>
    </row>
    <row r="285" spans="2:14">
      <c r="B285" s="93"/>
      <c r="C285" s="93"/>
      <c r="D285" s="93"/>
      <c r="E285" s="93"/>
      <c r="F285" s="93"/>
      <c r="G285" s="93"/>
      <c r="H285" s="94"/>
      <c r="I285" s="94"/>
      <c r="J285" s="94"/>
      <c r="K285" s="94"/>
      <c r="L285" s="94"/>
      <c r="M285" s="94"/>
      <c r="N285" s="94"/>
    </row>
    <row r="286" spans="2:14">
      <c r="B286" s="93"/>
      <c r="C286" s="93"/>
      <c r="D286" s="93"/>
      <c r="E286" s="93"/>
      <c r="F286" s="93"/>
      <c r="G286" s="93"/>
      <c r="H286" s="94"/>
      <c r="I286" s="94"/>
      <c r="J286" s="94"/>
      <c r="K286" s="94"/>
      <c r="L286" s="94"/>
      <c r="M286" s="94"/>
      <c r="N286" s="94"/>
    </row>
    <row r="287" spans="2:14">
      <c r="B287" s="93"/>
      <c r="C287" s="93"/>
      <c r="D287" s="93"/>
      <c r="E287" s="93"/>
      <c r="F287" s="93"/>
      <c r="G287" s="93"/>
      <c r="H287" s="94"/>
      <c r="I287" s="94"/>
      <c r="J287" s="94"/>
      <c r="K287" s="94"/>
      <c r="L287" s="94"/>
      <c r="M287" s="94"/>
      <c r="N287" s="94"/>
    </row>
    <row r="288" spans="2:14">
      <c r="B288" s="93"/>
      <c r="C288" s="93"/>
      <c r="D288" s="93"/>
      <c r="E288" s="93"/>
      <c r="F288" s="93"/>
      <c r="G288" s="93"/>
      <c r="H288" s="94"/>
      <c r="I288" s="94"/>
      <c r="J288" s="94"/>
      <c r="K288" s="94"/>
      <c r="L288" s="94"/>
      <c r="M288" s="94"/>
      <c r="N288" s="94"/>
    </row>
    <row r="289" spans="2:14">
      <c r="B289" s="93"/>
      <c r="C289" s="93"/>
      <c r="D289" s="93"/>
      <c r="E289" s="93"/>
      <c r="F289" s="93"/>
      <c r="G289" s="93"/>
      <c r="H289" s="94"/>
      <c r="I289" s="94"/>
      <c r="J289" s="94"/>
      <c r="K289" s="94"/>
      <c r="L289" s="94"/>
      <c r="M289" s="94"/>
      <c r="N289" s="94"/>
    </row>
    <row r="290" spans="2:14">
      <c r="B290" s="93"/>
      <c r="C290" s="93"/>
      <c r="D290" s="93"/>
      <c r="E290" s="93"/>
      <c r="F290" s="93"/>
      <c r="G290" s="93"/>
      <c r="H290" s="94"/>
      <c r="I290" s="94"/>
      <c r="J290" s="94"/>
      <c r="K290" s="94"/>
      <c r="L290" s="94"/>
      <c r="M290" s="94"/>
      <c r="N290" s="94"/>
    </row>
    <row r="291" spans="2:14">
      <c r="B291" s="93"/>
      <c r="C291" s="93"/>
      <c r="D291" s="93"/>
      <c r="E291" s="93"/>
      <c r="F291" s="93"/>
      <c r="G291" s="93"/>
      <c r="H291" s="94"/>
      <c r="I291" s="94"/>
      <c r="J291" s="94"/>
      <c r="K291" s="94"/>
      <c r="L291" s="94"/>
      <c r="M291" s="94"/>
      <c r="N291" s="94"/>
    </row>
    <row r="292" spans="2:14">
      <c r="B292" s="93"/>
      <c r="C292" s="93"/>
      <c r="D292" s="93"/>
      <c r="E292" s="93"/>
      <c r="F292" s="93"/>
      <c r="G292" s="93"/>
      <c r="H292" s="94"/>
      <c r="I292" s="94"/>
      <c r="J292" s="94"/>
      <c r="K292" s="94"/>
      <c r="L292" s="94"/>
      <c r="M292" s="94"/>
      <c r="N292" s="94"/>
    </row>
    <row r="293" spans="2:14">
      <c r="B293" s="93"/>
      <c r="C293" s="93"/>
      <c r="D293" s="93"/>
      <c r="E293" s="93"/>
      <c r="F293" s="93"/>
      <c r="G293" s="93"/>
      <c r="H293" s="94"/>
      <c r="I293" s="94"/>
      <c r="J293" s="94"/>
      <c r="K293" s="94"/>
      <c r="L293" s="94"/>
      <c r="M293" s="94"/>
      <c r="N293" s="94"/>
    </row>
    <row r="294" spans="2:14">
      <c r="B294" s="93"/>
      <c r="C294" s="93"/>
      <c r="D294" s="93"/>
      <c r="E294" s="93"/>
      <c r="F294" s="93"/>
      <c r="G294" s="93"/>
      <c r="H294" s="94"/>
      <c r="I294" s="94"/>
      <c r="J294" s="94"/>
      <c r="K294" s="94"/>
      <c r="L294" s="94"/>
      <c r="M294" s="94"/>
      <c r="N294" s="94"/>
    </row>
    <row r="295" spans="2:14">
      <c r="B295" s="93"/>
      <c r="C295" s="93"/>
      <c r="D295" s="93"/>
      <c r="E295" s="93"/>
      <c r="F295" s="93"/>
      <c r="G295" s="93"/>
      <c r="H295" s="94"/>
      <c r="I295" s="94"/>
      <c r="J295" s="94"/>
      <c r="K295" s="94"/>
      <c r="L295" s="94"/>
      <c r="M295" s="94"/>
      <c r="N295" s="94"/>
    </row>
    <row r="296" spans="2:14">
      <c r="B296" s="93"/>
      <c r="C296" s="93"/>
      <c r="D296" s="93"/>
      <c r="E296" s="93"/>
      <c r="F296" s="93"/>
      <c r="G296" s="93"/>
      <c r="H296" s="94"/>
      <c r="I296" s="94"/>
      <c r="J296" s="94"/>
      <c r="K296" s="94"/>
      <c r="L296" s="94"/>
      <c r="M296" s="94"/>
      <c r="N296" s="94"/>
    </row>
    <row r="297" spans="2:14">
      <c r="B297" s="93"/>
      <c r="C297" s="93"/>
      <c r="D297" s="93"/>
      <c r="E297" s="93"/>
      <c r="F297" s="93"/>
      <c r="G297" s="93"/>
      <c r="H297" s="94"/>
      <c r="I297" s="94"/>
      <c r="J297" s="94"/>
      <c r="K297" s="94"/>
      <c r="L297" s="94"/>
      <c r="M297" s="94"/>
      <c r="N297" s="94"/>
    </row>
    <row r="298" spans="2:14">
      <c r="B298" s="93"/>
      <c r="C298" s="93"/>
      <c r="D298" s="93"/>
      <c r="E298" s="93"/>
      <c r="F298" s="93"/>
      <c r="G298" s="93"/>
      <c r="H298" s="94"/>
      <c r="I298" s="94"/>
      <c r="J298" s="94"/>
      <c r="K298" s="94"/>
      <c r="L298" s="94"/>
      <c r="M298" s="94"/>
      <c r="N298" s="94"/>
    </row>
    <row r="299" spans="2:14">
      <c r="B299" s="93"/>
      <c r="C299" s="93"/>
      <c r="D299" s="93"/>
      <c r="E299" s="93"/>
      <c r="F299" s="93"/>
      <c r="G299" s="93"/>
      <c r="H299" s="94"/>
      <c r="I299" s="94"/>
      <c r="J299" s="94"/>
      <c r="K299" s="94"/>
      <c r="L299" s="94"/>
      <c r="M299" s="94"/>
      <c r="N299" s="94"/>
    </row>
    <row r="300" spans="2:14">
      <c r="B300" s="93"/>
      <c r="C300" s="93"/>
      <c r="D300" s="93"/>
      <c r="E300" s="93"/>
      <c r="F300" s="93"/>
      <c r="G300" s="93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3"/>
      <c r="C305" s="93"/>
      <c r="D305" s="93"/>
      <c r="E305" s="93"/>
      <c r="F305" s="93"/>
      <c r="G305" s="93"/>
      <c r="H305" s="94"/>
      <c r="I305" s="94"/>
      <c r="J305" s="94"/>
      <c r="K305" s="94"/>
      <c r="L305" s="94"/>
      <c r="M305" s="94"/>
      <c r="N305" s="94"/>
    </row>
    <row r="306" spans="2:14">
      <c r="B306" s="93"/>
      <c r="C306" s="93"/>
      <c r="D306" s="93"/>
      <c r="E306" s="93"/>
      <c r="F306" s="93"/>
      <c r="G306" s="93"/>
      <c r="H306" s="94"/>
      <c r="I306" s="94"/>
      <c r="J306" s="94"/>
      <c r="K306" s="94"/>
      <c r="L306" s="94"/>
      <c r="M306" s="94"/>
      <c r="N306" s="94"/>
    </row>
    <row r="307" spans="2:14">
      <c r="B307" s="93"/>
      <c r="C307" s="93"/>
      <c r="D307" s="93"/>
      <c r="E307" s="93"/>
      <c r="F307" s="93"/>
      <c r="G307" s="93"/>
      <c r="H307" s="94"/>
      <c r="I307" s="94"/>
      <c r="J307" s="94"/>
      <c r="K307" s="94"/>
      <c r="L307" s="94"/>
      <c r="M307" s="94"/>
      <c r="N307" s="94"/>
    </row>
    <row r="308" spans="2:14">
      <c r="B308" s="93"/>
      <c r="C308" s="93"/>
      <c r="D308" s="93"/>
      <c r="E308" s="93"/>
      <c r="F308" s="93"/>
      <c r="G308" s="93"/>
      <c r="H308" s="94"/>
      <c r="I308" s="94"/>
      <c r="J308" s="94"/>
      <c r="K308" s="94"/>
      <c r="L308" s="94"/>
      <c r="M308" s="94"/>
      <c r="N308" s="94"/>
    </row>
    <row r="309" spans="2:14">
      <c r="B309" s="93"/>
      <c r="C309" s="93"/>
      <c r="D309" s="93"/>
      <c r="E309" s="93"/>
      <c r="F309" s="93"/>
      <c r="G309" s="93"/>
      <c r="H309" s="94"/>
      <c r="I309" s="94"/>
      <c r="J309" s="94"/>
      <c r="K309" s="94"/>
      <c r="L309" s="94"/>
      <c r="M309" s="94"/>
      <c r="N309" s="94"/>
    </row>
    <row r="310" spans="2:14">
      <c r="B310" s="93"/>
      <c r="C310" s="93"/>
      <c r="D310" s="93"/>
      <c r="E310" s="93"/>
      <c r="F310" s="93"/>
      <c r="G310" s="93"/>
      <c r="H310" s="94"/>
      <c r="I310" s="94"/>
      <c r="J310" s="94"/>
      <c r="K310" s="94"/>
      <c r="L310" s="94"/>
      <c r="M310" s="94"/>
      <c r="N310" s="94"/>
    </row>
    <row r="311" spans="2:14">
      <c r="B311" s="93"/>
      <c r="C311" s="93"/>
      <c r="D311" s="93"/>
      <c r="E311" s="93"/>
      <c r="F311" s="93"/>
      <c r="G311" s="93"/>
      <c r="H311" s="94"/>
      <c r="I311" s="94"/>
      <c r="J311" s="94"/>
      <c r="K311" s="94"/>
      <c r="L311" s="94"/>
      <c r="M311" s="94"/>
      <c r="N311" s="94"/>
    </row>
    <row r="312" spans="2:14">
      <c r="B312" s="93"/>
      <c r="C312" s="93"/>
      <c r="D312" s="93"/>
      <c r="E312" s="93"/>
      <c r="F312" s="93"/>
      <c r="G312" s="93"/>
      <c r="H312" s="94"/>
      <c r="I312" s="94"/>
      <c r="J312" s="94"/>
      <c r="K312" s="94"/>
      <c r="L312" s="94"/>
      <c r="M312" s="94"/>
      <c r="N312" s="94"/>
    </row>
    <row r="313" spans="2:14">
      <c r="B313" s="93"/>
      <c r="C313" s="93"/>
      <c r="D313" s="93"/>
      <c r="E313" s="93"/>
      <c r="F313" s="93"/>
      <c r="G313" s="93"/>
      <c r="H313" s="94"/>
      <c r="I313" s="94"/>
      <c r="J313" s="94"/>
      <c r="K313" s="94"/>
      <c r="L313" s="94"/>
      <c r="M313" s="94"/>
      <c r="N313" s="94"/>
    </row>
    <row r="314" spans="2:14">
      <c r="B314" s="93"/>
      <c r="C314" s="93"/>
      <c r="D314" s="93"/>
      <c r="E314" s="93"/>
      <c r="F314" s="93"/>
      <c r="G314" s="93"/>
      <c r="H314" s="94"/>
      <c r="I314" s="94"/>
      <c r="J314" s="94"/>
      <c r="K314" s="94"/>
      <c r="L314" s="94"/>
      <c r="M314" s="94"/>
      <c r="N314" s="94"/>
    </row>
    <row r="315" spans="2:14">
      <c r="B315" s="93"/>
      <c r="C315" s="93"/>
      <c r="D315" s="93"/>
      <c r="E315" s="93"/>
      <c r="F315" s="93"/>
      <c r="G315" s="93"/>
      <c r="H315" s="94"/>
      <c r="I315" s="94"/>
      <c r="J315" s="94"/>
      <c r="K315" s="94"/>
      <c r="L315" s="94"/>
      <c r="M315" s="94"/>
      <c r="N315" s="94"/>
    </row>
    <row r="316" spans="2:14">
      <c r="B316" s="93"/>
      <c r="C316" s="93"/>
      <c r="D316" s="93"/>
      <c r="E316" s="93"/>
      <c r="F316" s="93"/>
      <c r="G316" s="93"/>
      <c r="H316" s="94"/>
      <c r="I316" s="94"/>
      <c r="J316" s="94"/>
      <c r="K316" s="94"/>
      <c r="L316" s="94"/>
      <c r="M316" s="94"/>
      <c r="N316" s="94"/>
    </row>
    <row r="317" spans="2:14">
      <c r="B317" s="93"/>
      <c r="C317" s="93"/>
      <c r="D317" s="93"/>
      <c r="E317" s="93"/>
      <c r="F317" s="93"/>
      <c r="G317" s="93"/>
      <c r="H317" s="94"/>
      <c r="I317" s="94"/>
      <c r="J317" s="94"/>
      <c r="K317" s="94"/>
      <c r="L317" s="94"/>
      <c r="M317" s="94"/>
      <c r="N317" s="94"/>
    </row>
    <row r="318" spans="2:14">
      <c r="B318" s="93"/>
      <c r="C318" s="93"/>
      <c r="D318" s="93"/>
      <c r="E318" s="93"/>
      <c r="F318" s="93"/>
      <c r="G318" s="93"/>
      <c r="H318" s="94"/>
      <c r="I318" s="94"/>
      <c r="J318" s="94"/>
      <c r="K318" s="94"/>
      <c r="L318" s="94"/>
      <c r="M318" s="94"/>
      <c r="N318" s="94"/>
    </row>
    <row r="319" spans="2:14">
      <c r="B319" s="93"/>
      <c r="C319" s="93"/>
      <c r="D319" s="93"/>
      <c r="E319" s="93"/>
      <c r="F319" s="93"/>
      <c r="G319" s="93"/>
      <c r="H319" s="94"/>
      <c r="I319" s="94"/>
      <c r="J319" s="94"/>
      <c r="K319" s="94"/>
      <c r="L319" s="94"/>
      <c r="M319" s="94"/>
      <c r="N319" s="94"/>
    </row>
    <row r="320" spans="2:14">
      <c r="B320" s="93"/>
      <c r="C320" s="93"/>
      <c r="D320" s="93"/>
      <c r="E320" s="93"/>
      <c r="F320" s="93"/>
      <c r="G320" s="93"/>
      <c r="H320" s="94"/>
      <c r="I320" s="94"/>
      <c r="J320" s="94"/>
      <c r="K320" s="94"/>
      <c r="L320" s="94"/>
      <c r="M320" s="94"/>
      <c r="N320" s="94"/>
    </row>
    <row r="321" spans="2:14">
      <c r="B321" s="93"/>
      <c r="C321" s="93"/>
      <c r="D321" s="93"/>
      <c r="E321" s="93"/>
      <c r="F321" s="93"/>
      <c r="G321" s="93"/>
      <c r="H321" s="94"/>
      <c r="I321" s="94"/>
      <c r="J321" s="94"/>
      <c r="K321" s="94"/>
      <c r="L321" s="94"/>
      <c r="M321" s="94"/>
      <c r="N321" s="94"/>
    </row>
    <row r="322" spans="2:14">
      <c r="B322" s="93"/>
      <c r="C322" s="93"/>
      <c r="D322" s="93"/>
      <c r="E322" s="93"/>
      <c r="F322" s="93"/>
      <c r="G322" s="93"/>
      <c r="H322" s="94"/>
      <c r="I322" s="94"/>
      <c r="J322" s="94"/>
      <c r="K322" s="94"/>
      <c r="L322" s="94"/>
      <c r="M322" s="94"/>
      <c r="N322" s="94"/>
    </row>
    <row r="323" spans="2:14">
      <c r="B323" s="93"/>
      <c r="C323" s="93"/>
      <c r="D323" s="93"/>
      <c r="E323" s="93"/>
      <c r="F323" s="93"/>
      <c r="G323" s="93"/>
      <c r="H323" s="94"/>
      <c r="I323" s="94"/>
      <c r="J323" s="94"/>
      <c r="K323" s="94"/>
      <c r="L323" s="94"/>
      <c r="M323" s="94"/>
      <c r="N323" s="94"/>
    </row>
    <row r="324" spans="2:14">
      <c r="B324" s="93"/>
      <c r="C324" s="93"/>
      <c r="D324" s="93"/>
      <c r="E324" s="93"/>
      <c r="F324" s="93"/>
      <c r="G324" s="93"/>
      <c r="H324" s="94"/>
      <c r="I324" s="94"/>
      <c r="J324" s="94"/>
      <c r="K324" s="94"/>
      <c r="L324" s="94"/>
      <c r="M324" s="94"/>
      <c r="N324" s="94"/>
    </row>
    <row r="325" spans="2:14">
      <c r="B325" s="93"/>
      <c r="C325" s="93"/>
      <c r="D325" s="93"/>
      <c r="E325" s="93"/>
      <c r="F325" s="93"/>
      <c r="G325" s="93"/>
      <c r="H325" s="94"/>
      <c r="I325" s="94"/>
      <c r="J325" s="94"/>
      <c r="K325" s="94"/>
      <c r="L325" s="94"/>
      <c r="M325" s="94"/>
      <c r="N325" s="94"/>
    </row>
    <row r="326" spans="2:14">
      <c r="B326" s="93"/>
      <c r="C326" s="93"/>
      <c r="D326" s="93"/>
      <c r="E326" s="93"/>
      <c r="F326" s="93"/>
      <c r="G326" s="93"/>
      <c r="H326" s="94"/>
      <c r="I326" s="94"/>
      <c r="J326" s="94"/>
      <c r="K326" s="94"/>
      <c r="L326" s="94"/>
      <c r="M326" s="94"/>
      <c r="N326" s="94"/>
    </row>
    <row r="327" spans="2:14">
      <c r="B327" s="93"/>
      <c r="C327" s="93"/>
      <c r="D327" s="93"/>
      <c r="E327" s="93"/>
      <c r="F327" s="93"/>
      <c r="G327" s="93"/>
      <c r="H327" s="94"/>
      <c r="I327" s="94"/>
      <c r="J327" s="94"/>
      <c r="K327" s="94"/>
      <c r="L327" s="94"/>
      <c r="M327" s="94"/>
      <c r="N327" s="94"/>
    </row>
    <row r="328" spans="2:14">
      <c r="B328" s="93"/>
      <c r="C328" s="93"/>
      <c r="D328" s="93"/>
      <c r="E328" s="93"/>
      <c r="F328" s="93"/>
      <c r="G328" s="93"/>
      <c r="H328" s="94"/>
      <c r="I328" s="94"/>
      <c r="J328" s="94"/>
      <c r="K328" s="94"/>
      <c r="L328" s="94"/>
      <c r="M328" s="94"/>
      <c r="N328" s="94"/>
    </row>
    <row r="329" spans="2:14">
      <c r="B329" s="93"/>
      <c r="C329" s="93"/>
      <c r="D329" s="93"/>
      <c r="E329" s="93"/>
      <c r="F329" s="93"/>
      <c r="G329" s="93"/>
      <c r="H329" s="94"/>
      <c r="I329" s="94"/>
      <c r="J329" s="94"/>
      <c r="K329" s="94"/>
      <c r="L329" s="94"/>
      <c r="M329" s="94"/>
      <c r="N329" s="94"/>
    </row>
    <row r="330" spans="2:14">
      <c r="B330" s="93"/>
      <c r="C330" s="93"/>
      <c r="D330" s="93"/>
      <c r="E330" s="93"/>
      <c r="F330" s="93"/>
      <c r="G330" s="93"/>
      <c r="H330" s="94"/>
      <c r="I330" s="94"/>
      <c r="J330" s="94"/>
      <c r="K330" s="94"/>
      <c r="L330" s="94"/>
      <c r="M330" s="94"/>
      <c r="N330" s="94"/>
    </row>
    <row r="331" spans="2:14">
      <c r="B331" s="93"/>
      <c r="C331" s="93"/>
      <c r="D331" s="93"/>
      <c r="E331" s="93"/>
      <c r="F331" s="93"/>
      <c r="G331" s="93"/>
      <c r="H331" s="94"/>
      <c r="I331" s="94"/>
      <c r="J331" s="94"/>
      <c r="K331" s="94"/>
      <c r="L331" s="94"/>
      <c r="M331" s="94"/>
      <c r="N331" s="94"/>
    </row>
    <row r="332" spans="2:14">
      <c r="B332" s="93"/>
      <c r="C332" s="93"/>
      <c r="D332" s="93"/>
      <c r="E332" s="93"/>
      <c r="F332" s="93"/>
      <c r="G332" s="93"/>
      <c r="H332" s="94"/>
      <c r="I332" s="94"/>
      <c r="J332" s="94"/>
      <c r="K332" s="94"/>
      <c r="L332" s="94"/>
      <c r="M332" s="94"/>
      <c r="N332" s="94"/>
    </row>
    <row r="333" spans="2:14">
      <c r="B333" s="93"/>
      <c r="C333" s="93"/>
      <c r="D333" s="93"/>
      <c r="E333" s="93"/>
      <c r="F333" s="93"/>
      <c r="G333" s="93"/>
      <c r="H333" s="94"/>
      <c r="I333" s="94"/>
      <c r="J333" s="94"/>
      <c r="K333" s="94"/>
      <c r="L333" s="94"/>
      <c r="M333" s="94"/>
      <c r="N333" s="94"/>
    </row>
    <row r="334" spans="2:14">
      <c r="B334" s="93"/>
      <c r="C334" s="93"/>
      <c r="D334" s="93"/>
      <c r="E334" s="93"/>
      <c r="F334" s="93"/>
      <c r="G334" s="93"/>
      <c r="H334" s="94"/>
      <c r="I334" s="94"/>
      <c r="J334" s="94"/>
      <c r="K334" s="94"/>
      <c r="L334" s="94"/>
      <c r="M334" s="94"/>
      <c r="N334" s="94"/>
    </row>
    <row r="335" spans="2:14">
      <c r="B335" s="93"/>
      <c r="C335" s="93"/>
      <c r="D335" s="93"/>
      <c r="E335" s="93"/>
      <c r="F335" s="93"/>
      <c r="G335" s="93"/>
      <c r="H335" s="94"/>
      <c r="I335" s="94"/>
      <c r="J335" s="94"/>
      <c r="K335" s="94"/>
      <c r="L335" s="94"/>
      <c r="M335" s="94"/>
      <c r="N335" s="94"/>
    </row>
    <row r="336" spans="2:14">
      <c r="B336" s="93"/>
      <c r="C336" s="93"/>
      <c r="D336" s="93"/>
      <c r="E336" s="93"/>
      <c r="F336" s="93"/>
      <c r="G336" s="93"/>
      <c r="H336" s="94"/>
      <c r="I336" s="94"/>
      <c r="J336" s="94"/>
      <c r="K336" s="94"/>
      <c r="L336" s="94"/>
      <c r="M336" s="94"/>
      <c r="N336" s="94"/>
    </row>
    <row r="337" spans="2:14">
      <c r="B337" s="93"/>
      <c r="C337" s="93"/>
      <c r="D337" s="93"/>
      <c r="E337" s="93"/>
      <c r="F337" s="93"/>
      <c r="G337" s="93"/>
      <c r="H337" s="94"/>
      <c r="I337" s="94"/>
      <c r="J337" s="94"/>
      <c r="K337" s="94"/>
      <c r="L337" s="94"/>
      <c r="M337" s="94"/>
      <c r="N337" s="94"/>
    </row>
    <row r="338" spans="2:14">
      <c r="B338" s="93"/>
      <c r="C338" s="93"/>
      <c r="D338" s="93"/>
      <c r="E338" s="93"/>
      <c r="F338" s="93"/>
      <c r="G338" s="93"/>
      <c r="H338" s="94"/>
      <c r="I338" s="94"/>
      <c r="J338" s="94"/>
      <c r="K338" s="94"/>
      <c r="L338" s="94"/>
      <c r="M338" s="94"/>
      <c r="N338" s="94"/>
    </row>
    <row r="339" spans="2:14">
      <c r="B339" s="93"/>
      <c r="C339" s="93"/>
      <c r="D339" s="93"/>
      <c r="E339" s="93"/>
      <c r="F339" s="93"/>
      <c r="G339" s="93"/>
      <c r="H339" s="94"/>
      <c r="I339" s="94"/>
      <c r="J339" s="94"/>
      <c r="K339" s="94"/>
      <c r="L339" s="94"/>
      <c r="M339" s="94"/>
      <c r="N339" s="94"/>
    </row>
    <row r="340" spans="2:14">
      <c r="B340" s="93"/>
      <c r="C340" s="93"/>
      <c r="D340" s="93"/>
      <c r="E340" s="93"/>
      <c r="F340" s="93"/>
      <c r="G340" s="93"/>
      <c r="H340" s="94"/>
      <c r="I340" s="94"/>
      <c r="J340" s="94"/>
      <c r="K340" s="94"/>
      <c r="L340" s="94"/>
      <c r="M340" s="94"/>
      <c r="N340" s="94"/>
    </row>
    <row r="341" spans="2:14">
      <c r="B341" s="93"/>
      <c r="C341" s="93"/>
      <c r="D341" s="93"/>
      <c r="E341" s="93"/>
      <c r="F341" s="93"/>
      <c r="G341" s="93"/>
      <c r="H341" s="94"/>
      <c r="I341" s="94"/>
      <c r="J341" s="94"/>
      <c r="K341" s="94"/>
      <c r="L341" s="94"/>
      <c r="M341" s="94"/>
      <c r="N341" s="94"/>
    </row>
    <row r="342" spans="2:14">
      <c r="B342" s="93"/>
      <c r="C342" s="93"/>
      <c r="D342" s="93"/>
      <c r="E342" s="93"/>
      <c r="F342" s="93"/>
      <c r="G342" s="93"/>
      <c r="H342" s="94"/>
      <c r="I342" s="94"/>
      <c r="J342" s="94"/>
      <c r="K342" s="94"/>
      <c r="L342" s="94"/>
      <c r="M342" s="94"/>
      <c r="N342" s="94"/>
    </row>
    <row r="343" spans="2:14">
      <c r="B343" s="93"/>
      <c r="C343" s="93"/>
      <c r="D343" s="93"/>
      <c r="E343" s="93"/>
      <c r="F343" s="93"/>
      <c r="G343" s="93"/>
      <c r="H343" s="94"/>
      <c r="I343" s="94"/>
      <c r="J343" s="94"/>
      <c r="K343" s="94"/>
      <c r="L343" s="94"/>
      <c r="M343" s="94"/>
      <c r="N343" s="94"/>
    </row>
    <row r="344" spans="2:14">
      <c r="B344" s="93"/>
      <c r="C344" s="93"/>
      <c r="D344" s="93"/>
      <c r="E344" s="93"/>
      <c r="F344" s="93"/>
      <c r="G344" s="93"/>
      <c r="H344" s="94"/>
      <c r="I344" s="94"/>
      <c r="J344" s="94"/>
      <c r="K344" s="94"/>
      <c r="L344" s="94"/>
      <c r="M344" s="94"/>
      <c r="N344" s="94"/>
    </row>
    <row r="345" spans="2:14">
      <c r="B345" s="93"/>
      <c r="C345" s="93"/>
      <c r="D345" s="93"/>
      <c r="E345" s="93"/>
      <c r="F345" s="93"/>
      <c r="G345" s="93"/>
      <c r="H345" s="94"/>
      <c r="I345" s="94"/>
      <c r="J345" s="94"/>
      <c r="K345" s="94"/>
      <c r="L345" s="94"/>
      <c r="M345" s="94"/>
      <c r="N345" s="94"/>
    </row>
    <row r="346" spans="2:14">
      <c r="B346" s="93"/>
      <c r="C346" s="93"/>
      <c r="D346" s="93"/>
      <c r="E346" s="93"/>
      <c r="F346" s="93"/>
      <c r="G346" s="93"/>
      <c r="H346" s="94"/>
      <c r="I346" s="94"/>
      <c r="J346" s="94"/>
      <c r="K346" s="94"/>
      <c r="L346" s="94"/>
      <c r="M346" s="94"/>
      <c r="N346" s="94"/>
    </row>
    <row r="347" spans="2:14">
      <c r="B347" s="93"/>
      <c r="C347" s="93"/>
      <c r="D347" s="93"/>
      <c r="E347" s="93"/>
      <c r="F347" s="93"/>
      <c r="G347" s="93"/>
      <c r="H347" s="94"/>
      <c r="I347" s="94"/>
      <c r="J347" s="94"/>
      <c r="K347" s="94"/>
      <c r="L347" s="94"/>
      <c r="M347" s="94"/>
      <c r="N347" s="94"/>
    </row>
    <row r="348" spans="2:14">
      <c r="B348" s="93"/>
      <c r="C348" s="93"/>
      <c r="D348" s="93"/>
      <c r="E348" s="93"/>
      <c r="F348" s="93"/>
      <c r="G348" s="93"/>
      <c r="H348" s="94"/>
      <c r="I348" s="94"/>
      <c r="J348" s="94"/>
      <c r="K348" s="94"/>
      <c r="L348" s="94"/>
      <c r="M348" s="94"/>
      <c r="N348" s="94"/>
    </row>
    <row r="349" spans="2:14">
      <c r="B349" s="93"/>
      <c r="C349" s="93"/>
      <c r="D349" s="93"/>
      <c r="E349" s="93"/>
      <c r="F349" s="93"/>
      <c r="G349" s="93"/>
      <c r="H349" s="94"/>
      <c r="I349" s="94"/>
      <c r="J349" s="94"/>
      <c r="K349" s="94"/>
      <c r="L349" s="94"/>
      <c r="M349" s="94"/>
      <c r="N349" s="94"/>
    </row>
    <row r="350" spans="2:14">
      <c r="B350" s="93"/>
      <c r="C350" s="93"/>
      <c r="D350" s="93"/>
      <c r="E350" s="93"/>
      <c r="F350" s="93"/>
      <c r="G350" s="93"/>
      <c r="H350" s="94"/>
      <c r="I350" s="94"/>
      <c r="J350" s="94"/>
      <c r="K350" s="94"/>
      <c r="L350" s="94"/>
      <c r="M350" s="94"/>
      <c r="N350" s="94"/>
    </row>
    <row r="351" spans="2:14">
      <c r="B351" s="93"/>
      <c r="C351" s="93"/>
      <c r="D351" s="93"/>
      <c r="E351" s="93"/>
      <c r="F351" s="93"/>
      <c r="G351" s="93"/>
      <c r="H351" s="94"/>
      <c r="I351" s="94"/>
      <c r="J351" s="94"/>
      <c r="K351" s="94"/>
      <c r="L351" s="94"/>
      <c r="M351" s="94"/>
      <c r="N351" s="94"/>
    </row>
    <row r="352" spans="2:14">
      <c r="B352" s="93"/>
      <c r="C352" s="93"/>
      <c r="D352" s="93"/>
      <c r="E352" s="93"/>
      <c r="F352" s="93"/>
      <c r="G352" s="93"/>
      <c r="H352" s="94"/>
      <c r="I352" s="94"/>
      <c r="J352" s="94"/>
      <c r="K352" s="94"/>
      <c r="L352" s="94"/>
      <c r="M352" s="94"/>
      <c r="N352" s="94"/>
    </row>
    <row r="353" spans="2:14">
      <c r="B353" s="93"/>
      <c r="C353" s="93"/>
      <c r="D353" s="93"/>
      <c r="E353" s="93"/>
      <c r="F353" s="93"/>
      <c r="G353" s="93"/>
      <c r="H353" s="94"/>
      <c r="I353" s="94"/>
      <c r="J353" s="94"/>
      <c r="K353" s="94"/>
      <c r="L353" s="94"/>
      <c r="M353" s="94"/>
      <c r="N353" s="94"/>
    </row>
    <row r="354" spans="2:14">
      <c r="B354" s="93"/>
      <c r="C354" s="93"/>
      <c r="D354" s="93"/>
      <c r="E354" s="93"/>
      <c r="F354" s="93"/>
      <c r="G354" s="93"/>
      <c r="H354" s="94"/>
      <c r="I354" s="94"/>
      <c r="J354" s="94"/>
      <c r="K354" s="94"/>
      <c r="L354" s="94"/>
      <c r="M354" s="94"/>
      <c r="N354" s="94"/>
    </row>
    <row r="355" spans="2:14">
      <c r="B355" s="93"/>
      <c r="C355" s="93"/>
      <c r="D355" s="93"/>
      <c r="E355" s="93"/>
      <c r="F355" s="93"/>
      <c r="G355" s="93"/>
      <c r="H355" s="94"/>
      <c r="I355" s="94"/>
      <c r="J355" s="94"/>
      <c r="K355" s="94"/>
      <c r="L355" s="94"/>
      <c r="M355" s="94"/>
      <c r="N355" s="94"/>
    </row>
    <row r="356" spans="2:14">
      <c r="B356" s="93"/>
      <c r="C356" s="93"/>
      <c r="D356" s="93"/>
      <c r="E356" s="93"/>
      <c r="F356" s="93"/>
      <c r="G356" s="93"/>
      <c r="H356" s="94"/>
      <c r="I356" s="94"/>
      <c r="J356" s="94"/>
      <c r="K356" s="94"/>
      <c r="L356" s="94"/>
      <c r="M356" s="94"/>
      <c r="N356" s="94"/>
    </row>
    <row r="357" spans="2:14">
      <c r="B357" s="93"/>
      <c r="C357" s="93"/>
      <c r="D357" s="93"/>
      <c r="E357" s="93"/>
      <c r="F357" s="93"/>
      <c r="G357" s="93"/>
      <c r="H357" s="94"/>
      <c r="I357" s="94"/>
      <c r="J357" s="94"/>
      <c r="K357" s="94"/>
      <c r="L357" s="94"/>
      <c r="M357" s="94"/>
      <c r="N357" s="94"/>
    </row>
    <row r="358" spans="2:14">
      <c r="B358" s="93"/>
      <c r="C358" s="93"/>
      <c r="D358" s="93"/>
      <c r="E358" s="93"/>
      <c r="F358" s="93"/>
      <c r="G358" s="93"/>
      <c r="H358" s="94"/>
      <c r="I358" s="94"/>
      <c r="J358" s="94"/>
      <c r="K358" s="94"/>
      <c r="L358" s="94"/>
      <c r="M358" s="94"/>
      <c r="N358" s="94"/>
    </row>
    <row r="359" spans="2:14">
      <c r="B359" s="93"/>
      <c r="C359" s="93"/>
      <c r="D359" s="93"/>
      <c r="E359" s="93"/>
      <c r="F359" s="93"/>
      <c r="G359" s="93"/>
      <c r="H359" s="94"/>
      <c r="I359" s="94"/>
      <c r="J359" s="94"/>
      <c r="K359" s="94"/>
      <c r="L359" s="94"/>
      <c r="M359" s="94"/>
      <c r="N359" s="94"/>
    </row>
    <row r="360" spans="2:14">
      <c r="B360" s="9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</row>
    <row r="361" spans="2:14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</row>
    <row r="362" spans="2:14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</row>
    <row r="363" spans="2:14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</row>
    <row r="364" spans="2:14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</row>
    <row r="365" spans="2:14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</row>
    <row r="366" spans="2:14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</row>
    <row r="367" spans="2:14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</row>
    <row r="368" spans="2:14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</row>
    <row r="369" spans="2:14">
      <c r="B369" s="93"/>
      <c r="C369" s="93"/>
      <c r="D369" s="93"/>
      <c r="E369" s="93"/>
      <c r="F369" s="93"/>
      <c r="G369" s="93"/>
      <c r="H369" s="94"/>
      <c r="I369" s="94"/>
      <c r="J369" s="94"/>
      <c r="K369" s="94"/>
      <c r="L369" s="94"/>
      <c r="M369" s="94"/>
      <c r="N369" s="94"/>
    </row>
    <row r="370" spans="2:14">
      <c r="B370" s="93"/>
      <c r="C370" s="93"/>
      <c r="D370" s="93"/>
      <c r="E370" s="93"/>
      <c r="F370" s="93"/>
      <c r="G370" s="93"/>
      <c r="H370" s="94"/>
      <c r="I370" s="94"/>
      <c r="J370" s="94"/>
      <c r="K370" s="94"/>
      <c r="L370" s="94"/>
      <c r="M370" s="94"/>
      <c r="N370" s="94"/>
    </row>
    <row r="371" spans="2:14">
      <c r="B371" s="93"/>
      <c r="C371" s="93"/>
      <c r="D371" s="93"/>
      <c r="E371" s="93"/>
      <c r="F371" s="93"/>
      <c r="G371" s="93"/>
      <c r="H371" s="94"/>
      <c r="I371" s="94"/>
      <c r="J371" s="94"/>
      <c r="K371" s="94"/>
      <c r="L371" s="94"/>
      <c r="M371" s="94"/>
      <c r="N371" s="94"/>
    </row>
    <row r="372" spans="2:14">
      <c r="B372" s="93"/>
      <c r="C372" s="93"/>
      <c r="D372" s="93"/>
      <c r="E372" s="93"/>
      <c r="F372" s="93"/>
      <c r="G372" s="93"/>
      <c r="H372" s="94"/>
      <c r="I372" s="94"/>
      <c r="J372" s="94"/>
      <c r="K372" s="94"/>
      <c r="L372" s="94"/>
      <c r="M372" s="94"/>
      <c r="N372" s="94"/>
    </row>
    <row r="373" spans="2:14">
      <c r="B373" s="93"/>
      <c r="C373" s="93"/>
      <c r="D373" s="93"/>
      <c r="E373" s="93"/>
      <c r="F373" s="93"/>
      <c r="G373" s="93"/>
      <c r="H373" s="94"/>
      <c r="I373" s="94"/>
      <c r="J373" s="94"/>
      <c r="K373" s="94"/>
      <c r="L373" s="94"/>
      <c r="M373" s="94"/>
      <c r="N373" s="94"/>
    </row>
    <row r="374" spans="2:14">
      <c r="B374" s="93"/>
      <c r="C374" s="93"/>
      <c r="D374" s="93"/>
      <c r="E374" s="93"/>
      <c r="F374" s="93"/>
      <c r="G374" s="93"/>
      <c r="H374" s="94"/>
      <c r="I374" s="94"/>
      <c r="J374" s="94"/>
      <c r="K374" s="94"/>
      <c r="L374" s="94"/>
      <c r="M374" s="94"/>
      <c r="N374" s="94"/>
    </row>
    <row r="375" spans="2:14">
      <c r="B375" s="93"/>
      <c r="C375" s="93"/>
      <c r="D375" s="93"/>
      <c r="E375" s="93"/>
      <c r="F375" s="93"/>
      <c r="G375" s="93"/>
      <c r="H375" s="94"/>
      <c r="I375" s="94"/>
      <c r="J375" s="94"/>
      <c r="K375" s="94"/>
      <c r="L375" s="94"/>
      <c r="M375" s="94"/>
      <c r="N375" s="94"/>
    </row>
    <row r="376" spans="2:14">
      <c r="B376" s="93"/>
      <c r="C376" s="93"/>
      <c r="D376" s="93"/>
      <c r="E376" s="93"/>
      <c r="F376" s="93"/>
      <c r="G376" s="93"/>
      <c r="H376" s="94"/>
      <c r="I376" s="94"/>
      <c r="J376" s="94"/>
      <c r="K376" s="94"/>
      <c r="L376" s="94"/>
      <c r="M376" s="94"/>
      <c r="N376" s="94"/>
    </row>
    <row r="377" spans="2:14">
      <c r="B377" s="93"/>
      <c r="C377" s="93"/>
      <c r="D377" s="93"/>
      <c r="E377" s="93"/>
      <c r="F377" s="93"/>
      <c r="G377" s="93"/>
      <c r="H377" s="94"/>
      <c r="I377" s="94"/>
      <c r="J377" s="94"/>
      <c r="K377" s="94"/>
      <c r="L377" s="94"/>
      <c r="M377" s="94"/>
      <c r="N377" s="94"/>
    </row>
    <row r="378" spans="2:14">
      <c r="B378" s="93"/>
      <c r="C378" s="93"/>
      <c r="D378" s="93"/>
      <c r="E378" s="93"/>
      <c r="F378" s="93"/>
      <c r="G378" s="93"/>
      <c r="H378" s="94"/>
      <c r="I378" s="94"/>
      <c r="J378" s="94"/>
      <c r="K378" s="94"/>
      <c r="L378" s="94"/>
      <c r="M378" s="94"/>
      <c r="N378" s="94"/>
    </row>
    <row r="379" spans="2:14">
      <c r="B379" s="93"/>
      <c r="C379" s="93"/>
      <c r="D379" s="93"/>
      <c r="E379" s="93"/>
      <c r="F379" s="93"/>
      <c r="G379" s="93"/>
      <c r="H379" s="94"/>
      <c r="I379" s="94"/>
      <c r="J379" s="94"/>
      <c r="K379" s="94"/>
      <c r="L379" s="94"/>
      <c r="M379" s="94"/>
      <c r="N379" s="94"/>
    </row>
    <row r="380" spans="2:14">
      <c r="B380" s="93"/>
      <c r="C380" s="93"/>
      <c r="D380" s="93"/>
      <c r="E380" s="93"/>
      <c r="F380" s="93"/>
      <c r="G380" s="93"/>
      <c r="H380" s="94"/>
      <c r="I380" s="94"/>
      <c r="J380" s="94"/>
      <c r="K380" s="94"/>
      <c r="L380" s="94"/>
      <c r="M380" s="94"/>
      <c r="N380" s="94"/>
    </row>
    <row r="381" spans="2:14">
      <c r="B381" s="93"/>
      <c r="C381" s="93"/>
      <c r="D381" s="93"/>
      <c r="E381" s="93"/>
      <c r="F381" s="93"/>
      <c r="G381" s="93"/>
      <c r="H381" s="94"/>
      <c r="I381" s="94"/>
      <c r="J381" s="94"/>
      <c r="K381" s="94"/>
      <c r="L381" s="94"/>
      <c r="M381" s="94"/>
      <c r="N381" s="94"/>
    </row>
    <row r="382" spans="2:14">
      <c r="B382" s="93"/>
      <c r="C382" s="93"/>
      <c r="D382" s="93"/>
      <c r="E382" s="93"/>
      <c r="F382" s="93"/>
      <c r="G382" s="93"/>
      <c r="H382" s="94"/>
      <c r="I382" s="94"/>
      <c r="J382" s="94"/>
      <c r="K382" s="94"/>
      <c r="L382" s="94"/>
      <c r="M382" s="94"/>
      <c r="N382" s="94"/>
    </row>
    <row r="383" spans="2:14">
      <c r="B383" s="93"/>
      <c r="C383" s="93"/>
      <c r="D383" s="93"/>
      <c r="E383" s="93"/>
      <c r="F383" s="93"/>
      <c r="G383" s="93"/>
      <c r="H383" s="94"/>
      <c r="I383" s="94"/>
      <c r="J383" s="94"/>
      <c r="K383" s="94"/>
      <c r="L383" s="94"/>
      <c r="M383" s="94"/>
      <c r="N383" s="94"/>
    </row>
    <row r="384" spans="2:14">
      <c r="B384" s="93"/>
      <c r="C384" s="93"/>
      <c r="D384" s="93"/>
      <c r="E384" s="93"/>
      <c r="F384" s="93"/>
      <c r="G384" s="93"/>
      <c r="H384" s="94"/>
      <c r="I384" s="94"/>
      <c r="J384" s="94"/>
      <c r="K384" s="94"/>
      <c r="L384" s="94"/>
      <c r="M384" s="94"/>
      <c r="N384" s="94"/>
    </row>
    <row r="385" spans="2:14">
      <c r="B385" s="93"/>
      <c r="C385" s="93"/>
      <c r="D385" s="93"/>
      <c r="E385" s="93"/>
      <c r="F385" s="93"/>
      <c r="G385" s="93"/>
      <c r="H385" s="94"/>
      <c r="I385" s="94"/>
      <c r="J385" s="94"/>
      <c r="K385" s="94"/>
      <c r="L385" s="94"/>
      <c r="M385" s="94"/>
      <c r="N385" s="94"/>
    </row>
    <row r="386" spans="2:14">
      <c r="B386" s="93"/>
      <c r="C386" s="93"/>
      <c r="D386" s="93"/>
      <c r="E386" s="93"/>
      <c r="F386" s="93"/>
      <c r="G386" s="93"/>
      <c r="H386" s="94"/>
      <c r="I386" s="94"/>
      <c r="J386" s="94"/>
      <c r="K386" s="94"/>
      <c r="L386" s="94"/>
      <c r="M386" s="94"/>
      <c r="N386" s="94"/>
    </row>
    <row r="387" spans="2:14">
      <c r="B387" s="93"/>
      <c r="C387" s="93"/>
      <c r="D387" s="93"/>
      <c r="E387" s="93"/>
      <c r="F387" s="93"/>
      <c r="G387" s="93"/>
      <c r="H387" s="94"/>
      <c r="I387" s="94"/>
      <c r="J387" s="94"/>
      <c r="K387" s="94"/>
      <c r="L387" s="94"/>
      <c r="M387" s="94"/>
      <c r="N387" s="94"/>
    </row>
    <row r="388" spans="2:14">
      <c r="B388" s="93"/>
      <c r="C388" s="93"/>
      <c r="D388" s="93"/>
      <c r="E388" s="93"/>
      <c r="F388" s="93"/>
      <c r="G388" s="93"/>
      <c r="H388" s="94"/>
      <c r="I388" s="94"/>
      <c r="J388" s="94"/>
      <c r="K388" s="94"/>
      <c r="L388" s="94"/>
      <c r="M388" s="94"/>
      <c r="N388" s="94"/>
    </row>
    <row r="389" spans="2:14">
      <c r="B389" s="93"/>
      <c r="C389" s="93"/>
      <c r="D389" s="93"/>
      <c r="E389" s="93"/>
      <c r="F389" s="93"/>
      <c r="G389" s="93"/>
      <c r="H389" s="94"/>
      <c r="I389" s="94"/>
      <c r="J389" s="94"/>
      <c r="K389" s="94"/>
      <c r="L389" s="94"/>
      <c r="M389" s="94"/>
      <c r="N389" s="94"/>
    </row>
    <row r="390" spans="2:14">
      <c r="B390" s="93"/>
      <c r="C390" s="93"/>
      <c r="D390" s="93"/>
      <c r="E390" s="93"/>
      <c r="F390" s="93"/>
      <c r="G390" s="93"/>
      <c r="H390" s="94"/>
      <c r="I390" s="94"/>
      <c r="J390" s="94"/>
      <c r="K390" s="94"/>
      <c r="L390" s="94"/>
      <c r="M390" s="94"/>
      <c r="N390" s="94"/>
    </row>
    <row r="391" spans="2:14">
      <c r="B391" s="93"/>
      <c r="C391" s="93"/>
      <c r="D391" s="93"/>
      <c r="E391" s="93"/>
      <c r="F391" s="93"/>
      <c r="G391" s="93"/>
      <c r="H391" s="94"/>
      <c r="I391" s="94"/>
      <c r="J391" s="94"/>
      <c r="K391" s="94"/>
      <c r="L391" s="94"/>
      <c r="M391" s="94"/>
      <c r="N391" s="94"/>
    </row>
    <row r="392" spans="2:14">
      <c r="B392" s="93"/>
      <c r="C392" s="93"/>
      <c r="D392" s="93"/>
      <c r="E392" s="93"/>
      <c r="F392" s="93"/>
      <c r="G392" s="93"/>
      <c r="H392" s="94"/>
      <c r="I392" s="94"/>
      <c r="J392" s="94"/>
      <c r="K392" s="94"/>
      <c r="L392" s="94"/>
      <c r="M392" s="94"/>
      <c r="N392" s="94"/>
    </row>
    <row r="393" spans="2:14">
      <c r="B393" s="93"/>
      <c r="C393" s="93"/>
      <c r="D393" s="93"/>
      <c r="E393" s="93"/>
      <c r="F393" s="93"/>
      <c r="G393" s="93"/>
      <c r="H393" s="94"/>
      <c r="I393" s="94"/>
      <c r="J393" s="94"/>
      <c r="K393" s="94"/>
      <c r="L393" s="94"/>
      <c r="M393" s="94"/>
      <c r="N393" s="94"/>
    </row>
    <row r="394" spans="2:14">
      <c r="B394" s="93"/>
      <c r="C394" s="93"/>
      <c r="D394" s="93"/>
      <c r="E394" s="93"/>
      <c r="F394" s="93"/>
      <c r="G394" s="93"/>
      <c r="H394" s="94"/>
      <c r="I394" s="94"/>
      <c r="J394" s="94"/>
      <c r="K394" s="94"/>
      <c r="L394" s="94"/>
      <c r="M394" s="94"/>
      <c r="N394" s="94"/>
    </row>
    <row r="395" spans="2:14">
      <c r="B395" s="93"/>
      <c r="C395" s="93"/>
      <c r="D395" s="93"/>
      <c r="E395" s="93"/>
      <c r="F395" s="93"/>
      <c r="G395" s="93"/>
      <c r="H395" s="94"/>
      <c r="I395" s="94"/>
      <c r="J395" s="94"/>
      <c r="K395" s="94"/>
      <c r="L395" s="94"/>
      <c r="M395" s="94"/>
      <c r="N395" s="94"/>
    </row>
    <row r="396" spans="2:14">
      <c r="B396" s="93"/>
      <c r="C396" s="93"/>
      <c r="D396" s="93"/>
      <c r="E396" s="93"/>
      <c r="F396" s="93"/>
      <c r="G396" s="93"/>
      <c r="H396" s="94"/>
      <c r="I396" s="94"/>
      <c r="J396" s="94"/>
      <c r="K396" s="94"/>
      <c r="L396" s="94"/>
      <c r="M396" s="94"/>
      <c r="N396" s="94"/>
    </row>
    <row r="397" spans="2:14">
      <c r="B397" s="93"/>
      <c r="C397" s="93"/>
      <c r="D397" s="93"/>
      <c r="E397" s="93"/>
      <c r="F397" s="93"/>
      <c r="G397" s="93"/>
      <c r="H397" s="94"/>
      <c r="I397" s="94"/>
      <c r="J397" s="94"/>
      <c r="K397" s="94"/>
      <c r="L397" s="94"/>
      <c r="M397" s="94"/>
      <c r="N397" s="94"/>
    </row>
    <row r="398" spans="2:14">
      <c r="B398" s="93"/>
      <c r="C398" s="93"/>
      <c r="D398" s="93"/>
      <c r="E398" s="93"/>
      <c r="F398" s="93"/>
      <c r="G398" s="93"/>
      <c r="H398" s="94"/>
      <c r="I398" s="94"/>
      <c r="J398" s="94"/>
      <c r="K398" s="94"/>
      <c r="L398" s="94"/>
      <c r="M398" s="94"/>
      <c r="N398" s="94"/>
    </row>
    <row r="399" spans="2:14">
      <c r="B399" s="93"/>
      <c r="C399" s="93"/>
      <c r="D399" s="93"/>
      <c r="E399" s="93"/>
      <c r="F399" s="93"/>
      <c r="G399" s="93"/>
      <c r="H399" s="94"/>
      <c r="I399" s="94"/>
      <c r="J399" s="94"/>
      <c r="K399" s="94"/>
      <c r="L399" s="94"/>
      <c r="M399" s="94"/>
      <c r="N399" s="94"/>
    </row>
    <row r="400" spans="2:14">
      <c r="B400" s="93"/>
      <c r="C400" s="93"/>
      <c r="D400" s="93"/>
      <c r="E400" s="93"/>
      <c r="F400" s="93"/>
      <c r="G400" s="93"/>
      <c r="H400" s="94"/>
      <c r="I400" s="94"/>
      <c r="J400" s="94"/>
      <c r="K400" s="94"/>
      <c r="L400" s="94"/>
      <c r="M400" s="94"/>
      <c r="N400" s="94"/>
    </row>
    <row r="401" spans="2:14">
      <c r="B401" s="93"/>
      <c r="C401" s="93"/>
      <c r="D401" s="93"/>
      <c r="E401" s="93"/>
      <c r="F401" s="93"/>
      <c r="G401" s="93"/>
      <c r="H401" s="94"/>
      <c r="I401" s="94"/>
      <c r="J401" s="94"/>
      <c r="K401" s="94"/>
      <c r="L401" s="94"/>
      <c r="M401" s="94"/>
      <c r="N401" s="94"/>
    </row>
    <row r="402" spans="2:14">
      <c r="B402" s="93"/>
      <c r="C402" s="93"/>
      <c r="D402" s="93"/>
      <c r="E402" s="93"/>
      <c r="F402" s="93"/>
      <c r="G402" s="93"/>
      <c r="H402" s="94"/>
      <c r="I402" s="94"/>
      <c r="J402" s="94"/>
      <c r="K402" s="94"/>
      <c r="L402" s="94"/>
      <c r="M402" s="94"/>
      <c r="N402" s="94"/>
    </row>
    <row r="403" spans="2:14">
      <c r="B403" s="93"/>
      <c r="C403" s="93"/>
      <c r="D403" s="93"/>
      <c r="E403" s="93"/>
      <c r="F403" s="93"/>
      <c r="G403" s="93"/>
      <c r="H403" s="94"/>
      <c r="I403" s="94"/>
      <c r="J403" s="94"/>
      <c r="K403" s="94"/>
      <c r="L403" s="94"/>
      <c r="M403" s="94"/>
      <c r="N403" s="94"/>
    </row>
    <row r="404" spans="2:14">
      <c r="B404" s="93"/>
      <c r="C404" s="93"/>
      <c r="D404" s="93"/>
      <c r="E404" s="93"/>
      <c r="F404" s="93"/>
      <c r="G404" s="93"/>
      <c r="H404" s="94"/>
      <c r="I404" s="94"/>
      <c r="J404" s="94"/>
      <c r="K404" s="94"/>
      <c r="L404" s="94"/>
      <c r="M404" s="94"/>
      <c r="N404" s="94"/>
    </row>
    <row r="405" spans="2:14">
      <c r="B405" s="93"/>
      <c r="C405" s="93"/>
      <c r="D405" s="93"/>
      <c r="E405" s="93"/>
      <c r="F405" s="93"/>
      <c r="G405" s="93"/>
      <c r="H405" s="94"/>
      <c r="I405" s="94"/>
      <c r="J405" s="94"/>
      <c r="K405" s="94"/>
      <c r="L405" s="94"/>
      <c r="M405" s="94"/>
      <c r="N405" s="94"/>
    </row>
    <row r="406" spans="2:14">
      <c r="B406" s="93"/>
      <c r="C406" s="93"/>
      <c r="D406" s="93"/>
      <c r="E406" s="93"/>
      <c r="F406" s="93"/>
      <c r="G406" s="93"/>
      <c r="H406" s="94"/>
      <c r="I406" s="94"/>
      <c r="J406" s="94"/>
      <c r="K406" s="94"/>
      <c r="L406" s="94"/>
      <c r="M406" s="94"/>
      <c r="N406" s="94"/>
    </row>
    <row r="407" spans="2:14">
      <c r="B407" s="93"/>
      <c r="C407" s="93"/>
      <c r="D407" s="93"/>
      <c r="E407" s="93"/>
      <c r="F407" s="93"/>
      <c r="G407" s="93"/>
      <c r="H407" s="94"/>
      <c r="I407" s="94"/>
      <c r="J407" s="94"/>
      <c r="K407" s="94"/>
      <c r="L407" s="94"/>
      <c r="M407" s="94"/>
      <c r="N407" s="94"/>
    </row>
    <row r="408" spans="2:14">
      <c r="B408" s="93"/>
      <c r="C408" s="93"/>
      <c r="D408" s="93"/>
      <c r="E408" s="93"/>
      <c r="F408" s="93"/>
      <c r="G408" s="93"/>
      <c r="H408" s="94"/>
      <c r="I408" s="94"/>
      <c r="J408" s="94"/>
      <c r="K408" s="94"/>
      <c r="L408" s="94"/>
      <c r="M408" s="94"/>
      <c r="N408" s="94"/>
    </row>
    <row r="409" spans="2:14">
      <c r="B409" s="93"/>
      <c r="C409" s="93"/>
      <c r="D409" s="93"/>
      <c r="E409" s="93"/>
      <c r="F409" s="93"/>
      <c r="G409" s="93"/>
      <c r="H409" s="94"/>
      <c r="I409" s="94"/>
      <c r="J409" s="94"/>
      <c r="K409" s="94"/>
      <c r="L409" s="94"/>
      <c r="M409" s="94"/>
      <c r="N409" s="94"/>
    </row>
    <row r="410" spans="2:14">
      <c r="B410" s="93"/>
      <c r="C410" s="93"/>
      <c r="D410" s="93"/>
      <c r="E410" s="93"/>
      <c r="F410" s="93"/>
      <c r="G410" s="93"/>
      <c r="H410" s="94"/>
      <c r="I410" s="94"/>
      <c r="J410" s="94"/>
      <c r="K410" s="94"/>
      <c r="L410" s="94"/>
      <c r="M410" s="94"/>
      <c r="N410" s="94"/>
    </row>
    <row r="411" spans="2:14">
      <c r="B411" s="93"/>
      <c r="C411" s="93"/>
      <c r="D411" s="93"/>
      <c r="E411" s="93"/>
      <c r="F411" s="93"/>
      <c r="G411" s="93"/>
      <c r="H411" s="94"/>
      <c r="I411" s="94"/>
      <c r="J411" s="94"/>
      <c r="K411" s="94"/>
      <c r="L411" s="94"/>
      <c r="M411" s="94"/>
      <c r="N411" s="94"/>
    </row>
    <row r="412" spans="2:14">
      <c r="B412" s="93"/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</row>
    <row r="413" spans="2:14">
      <c r="B413" s="93"/>
      <c r="C413" s="93"/>
      <c r="D413" s="93"/>
      <c r="E413" s="93"/>
      <c r="F413" s="93"/>
      <c r="G413" s="93"/>
      <c r="H413" s="94"/>
      <c r="I413" s="94"/>
      <c r="J413" s="94"/>
      <c r="K413" s="94"/>
      <c r="L413" s="94"/>
      <c r="M413" s="94"/>
      <c r="N413" s="94"/>
    </row>
    <row r="414" spans="2:14">
      <c r="B414" s="93"/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</row>
    <row r="415" spans="2:14">
      <c r="B415" s="93"/>
      <c r="C415" s="93"/>
      <c r="D415" s="93"/>
      <c r="E415" s="93"/>
      <c r="F415" s="93"/>
      <c r="G415" s="93"/>
      <c r="H415" s="94"/>
      <c r="I415" s="94"/>
      <c r="J415" s="94"/>
      <c r="K415" s="94"/>
      <c r="L415" s="94"/>
      <c r="M415" s="94"/>
      <c r="N415" s="94"/>
    </row>
    <row r="416" spans="2:14">
      <c r="B416" s="93"/>
      <c r="C416" s="93"/>
      <c r="D416" s="93"/>
      <c r="E416" s="93"/>
      <c r="F416" s="93"/>
      <c r="G416" s="93"/>
      <c r="H416" s="94"/>
      <c r="I416" s="94"/>
      <c r="J416" s="94"/>
      <c r="K416" s="94"/>
      <c r="L416" s="94"/>
      <c r="M416" s="94"/>
      <c r="N416" s="94"/>
    </row>
    <row r="417" spans="2:14">
      <c r="B417" s="93"/>
      <c r="C417" s="93"/>
      <c r="D417" s="93"/>
      <c r="E417" s="93"/>
      <c r="F417" s="93"/>
      <c r="G417" s="93"/>
      <c r="H417" s="94"/>
      <c r="I417" s="94"/>
      <c r="J417" s="94"/>
      <c r="K417" s="94"/>
      <c r="L417" s="94"/>
      <c r="M417" s="94"/>
      <c r="N417" s="94"/>
    </row>
    <row r="418" spans="2:14">
      <c r="B418" s="93"/>
      <c r="C418" s="93"/>
      <c r="D418" s="93"/>
      <c r="E418" s="93"/>
      <c r="F418" s="93"/>
      <c r="G418" s="93"/>
      <c r="H418" s="94"/>
      <c r="I418" s="94"/>
      <c r="J418" s="94"/>
      <c r="K418" s="94"/>
      <c r="L418" s="94"/>
      <c r="M418" s="94"/>
      <c r="N418" s="94"/>
    </row>
    <row r="419" spans="2:14">
      <c r="B419" s="93"/>
      <c r="C419" s="93"/>
      <c r="D419" s="93"/>
      <c r="E419" s="93"/>
      <c r="F419" s="93"/>
      <c r="G419" s="93"/>
      <c r="H419" s="94"/>
      <c r="I419" s="94"/>
      <c r="J419" s="94"/>
      <c r="K419" s="94"/>
      <c r="L419" s="94"/>
      <c r="M419" s="94"/>
      <c r="N419" s="94"/>
    </row>
    <row r="420" spans="2:14">
      <c r="B420" s="93"/>
      <c r="C420" s="93"/>
      <c r="D420" s="93"/>
      <c r="E420" s="93"/>
      <c r="F420" s="93"/>
      <c r="G420" s="93"/>
      <c r="H420" s="94"/>
      <c r="I420" s="94"/>
      <c r="J420" s="94"/>
      <c r="K420" s="94"/>
      <c r="L420" s="94"/>
      <c r="M420" s="94"/>
      <c r="N420" s="94"/>
    </row>
    <row r="421" spans="2:14">
      <c r="B421" s="93"/>
      <c r="C421" s="93"/>
      <c r="D421" s="93"/>
      <c r="E421" s="93"/>
      <c r="F421" s="93"/>
      <c r="G421" s="93"/>
      <c r="H421" s="94"/>
      <c r="I421" s="94"/>
      <c r="J421" s="94"/>
      <c r="K421" s="94"/>
      <c r="L421" s="94"/>
      <c r="M421" s="94"/>
      <c r="N421" s="94"/>
    </row>
    <row r="422" spans="2:14">
      <c r="B422" s="93"/>
      <c r="C422" s="93"/>
      <c r="D422" s="93"/>
      <c r="E422" s="93"/>
      <c r="F422" s="93"/>
      <c r="G422" s="93"/>
      <c r="H422" s="94"/>
      <c r="I422" s="94"/>
      <c r="J422" s="94"/>
      <c r="K422" s="94"/>
      <c r="L422" s="94"/>
      <c r="M422" s="94"/>
      <c r="N422" s="94"/>
    </row>
    <row r="423" spans="2:14">
      <c r="B423" s="93"/>
      <c r="C423" s="93"/>
      <c r="D423" s="93"/>
      <c r="E423" s="93"/>
      <c r="F423" s="93"/>
      <c r="G423" s="93"/>
      <c r="H423" s="94"/>
      <c r="I423" s="94"/>
      <c r="J423" s="94"/>
      <c r="K423" s="94"/>
      <c r="L423" s="94"/>
      <c r="M423" s="94"/>
      <c r="N423" s="94"/>
    </row>
    <row r="424" spans="2:14">
      <c r="B424" s="93"/>
      <c r="C424" s="93"/>
      <c r="D424" s="93"/>
      <c r="E424" s="93"/>
      <c r="F424" s="93"/>
      <c r="G424" s="93"/>
      <c r="H424" s="94"/>
      <c r="I424" s="94"/>
      <c r="J424" s="94"/>
      <c r="K424" s="94"/>
      <c r="L424" s="94"/>
      <c r="M424" s="94"/>
      <c r="N424" s="94"/>
    </row>
    <row r="425" spans="2:14">
      <c r="B425" s="93"/>
      <c r="C425" s="93"/>
      <c r="D425" s="93"/>
      <c r="E425" s="93"/>
      <c r="F425" s="93"/>
      <c r="G425" s="93"/>
      <c r="H425" s="94"/>
      <c r="I425" s="94"/>
      <c r="J425" s="94"/>
      <c r="K425" s="94"/>
      <c r="L425" s="94"/>
      <c r="M425" s="94"/>
      <c r="N425" s="94"/>
    </row>
    <row r="426" spans="2:14">
      <c r="B426" s="93"/>
      <c r="C426" s="93"/>
      <c r="D426" s="93"/>
      <c r="E426" s="93"/>
      <c r="F426" s="93"/>
      <c r="G426" s="93"/>
      <c r="H426" s="94"/>
      <c r="I426" s="94"/>
      <c r="J426" s="94"/>
      <c r="K426" s="94"/>
      <c r="L426" s="94"/>
      <c r="M426" s="94"/>
      <c r="N426" s="94"/>
    </row>
    <row r="427" spans="2:14">
      <c r="B427" s="93"/>
      <c r="C427" s="93"/>
      <c r="D427" s="93"/>
      <c r="E427" s="93"/>
      <c r="F427" s="93"/>
      <c r="G427" s="93"/>
      <c r="H427" s="94"/>
      <c r="I427" s="94"/>
      <c r="J427" s="94"/>
      <c r="K427" s="94"/>
      <c r="L427" s="94"/>
      <c r="M427" s="94"/>
      <c r="N427" s="94"/>
    </row>
    <row r="428" spans="2:14">
      <c r="B428" s="93"/>
      <c r="C428" s="93"/>
      <c r="D428" s="93"/>
      <c r="E428" s="93"/>
      <c r="F428" s="93"/>
      <c r="G428" s="93"/>
      <c r="H428" s="94"/>
      <c r="I428" s="94"/>
      <c r="J428" s="94"/>
      <c r="K428" s="94"/>
      <c r="L428" s="94"/>
      <c r="M428" s="94"/>
      <c r="N428" s="94"/>
    </row>
    <row r="429" spans="2:14">
      <c r="B429" s="93"/>
      <c r="C429" s="93"/>
      <c r="D429" s="93"/>
      <c r="E429" s="93"/>
      <c r="F429" s="93"/>
      <c r="G429" s="93"/>
      <c r="H429" s="94"/>
      <c r="I429" s="94"/>
      <c r="J429" s="94"/>
      <c r="K429" s="94"/>
      <c r="L429" s="94"/>
      <c r="M429" s="94"/>
      <c r="N429" s="94"/>
    </row>
    <row r="430" spans="2:14">
      <c r="B430" s="93"/>
      <c r="C430" s="93"/>
      <c r="D430" s="93"/>
      <c r="E430" s="93"/>
      <c r="F430" s="93"/>
      <c r="G430" s="93"/>
      <c r="H430" s="94"/>
      <c r="I430" s="94"/>
      <c r="J430" s="94"/>
      <c r="K430" s="94"/>
      <c r="L430" s="94"/>
      <c r="M430" s="94"/>
      <c r="N430" s="94"/>
    </row>
    <row r="431" spans="2:14">
      <c r="B431" s="93"/>
      <c r="C431" s="93"/>
      <c r="D431" s="93"/>
      <c r="E431" s="93"/>
      <c r="F431" s="93"/>
      <c r="G431" s="93"/>
      <c r="H431" s="94"/>
      <c r="I431" s="94"/>
      <c r="J431" s="94"/>
      <c r="K431" s="94"/>
      <c r="L431" s="94"/>
      <c r="M431" s="94"/>
      <c r="N431" s="94"/>
    </row>
    <row r="432" spans="2:14">
      <c r="B432" s="93"/>
      <c r="C432" s="93"/>
      <c r="D432" s="93"/>
      <c r="E432" s="93"/>
      <c r="F432" s="93"/>
      <c r="G432" s="93"/>
      <c r="H432" s="94"/>
      <c r="I432" s="94"/>
      <c r="J432" s="94"/>
      <c r="K432" s="94"/>
      <c r="L432" s="94"/>
      <c r="M432" s="94"/>
      <c r="N432" s="94"/>
    </row>
    <row r="433" spans="2:14">
      <c r="B433" s="93"/>
      <c r="C433" s="93"/>
      <c r="D433" s="93"/>
      <c r="E433" s="93"/>
      <c r="F433" s="93"/>
      <c r="G433" s="93"/>
      <c r="H433" s="94"/>
      <c r="I433" s="94"/>
      <c r="J433" s="94"/>
      <c r="K433" s="94"/>
      <c r="L433" s="94"/>
      <c r="M433" s="94"/>
      <c r="N433" s="94"/>
    </row>
    <row r="434" spans="2:14">
      <c r="B434" s="93"/>
      <c r="C434" s="93"/>
      <c r="D434" s="93"/>
      <c r="E434" s="93"/>
      <c r="F434" s="93"/>
      <c r="G434" s="93"/>
      <c r="H434" s="94"/>
      <c r="I434" s="94"/>
      <c r="J434" s="94"/>
      <c r="K434" s="94"/>
      <c r="L434" s="94"/>
      <c r="M434" s="94"/>
      <c r="N434" s="94"/>
    </row>
    <row r="435" spans="2:14">
      <c r="B435" s="93"/>
      <c r="C435" s="93"/>
      <c r="D435" s="93"/>
      <c r="E435" s="93"/>
      <c r="F435" s="93"/>
      <c r="G435" s="93"/>
      <c r="H435" s="94"/>
      <c r="I435" s="94"/>
      <c r="J435" s="94"/>
      <c r="K435" s="94"/>
      <c r="L435" s="94"/>
      <c r="M435" s="94"/>
      <c r="N435" s="94"/>
    </row>
    <row r="436" spans="2:14">
      <c r="B436" s="93"/>
      <c r="C436" s="93"/>
      <c r="D436" s="93"/>
      <c r="E436" s="93"/>
      <c r="F436" s="93"/>
      <c r="G436" s="93"/>
      <c r="H436" s="94"/>
      <c r="I436" s="94"/>
      <c r="J436" s="94"/>
      <c r="K436" s="94"/>
      <c r="L436" s="94"/>
      <c r="M436" s="94"/>
      <c r="N436" s="94"/>
    </row>
    <row r="437" spans="2:14">
      <c r="B437" s="93"/>
      <c r="C437" s="93"/>
      <c r="D437" s="93"/>
      <c r="E437" s="93"/>
      <c r="F437" s="93"/>
      <c r="G437" s="93"/>
      <c r="H437" s="94"/>
      <c r="I437" s="94"/>
      <c r="J437" s="94"/>
      <c r="K437" s="94"/>
      <c r="L437" s="94"/>
      <c r="M437" s="94"/>
      <c r="N437" s="94"/>
    </row>
    <row r="438" spans="2:14">
      <c r="B438" s="93"/>
      <c r="C438" s="93"/>
      <c r="D438" s="93"/>
      <c r="E438" s="93"/>
      <c r="F438" s="93"/>
      <c r="G438" s="93"/>
      <c r="H438" s="94"/>
      <c r="I438" s="94"/>
      <c r="J438" s="94"/>
      <c r="K438" s="94"/>
      <c r="L438" s="94"/>
      <c r="M438" s="94"/>
      <c r="N438" s="94"/>
    </row>
    <row r="439" spans="2:14">
      <c r="B439" s="93"/>
      <c r="C439" s="93"/>
      <c r="D439" s="93"/>
      <c r="E439" s="93"/>
      <c r="F439" s="93"/>
      <c r="G439" s="93"/>
      <c r="H439" s="94"/>
      <c r="I439" s="94"/>
      <c r="J439" s="94"/>
      <c r="K439" s="94"/>
      <c r="L439" s="94"/>
      <c r="M439" s="94"/>
      <c r="N439" s="94"/>
    </row>
    <row r="440" spans="2:14">
      <c r="B440" s="93"/>
      <c r="C440" s="93"/>
      <c r="D440" s="93"/>
      <c r="E440" s="93"/>
      <c r="F440" s="93"/>
      <c r="G440" s="93"/>
      <c r="H440" s="94"/>
      <c r="I440" s="94"/>
      <c r="J440" s="94"/>
      <c r="K440" s="94"/>
      <c r="L440" s="94"/>
      <c r="M440" s="94"/>
      <c r="N440" s="94"/>
    </row>
    <row r="441" spans="2:14">
      <c r="B441" s="93"/>
      <c r="C441" s="93"/>
      <c r="D441" s="93"/>
      <c r="E441" s="93"/>
      <c r="F441" s="93"/>
      <c r="G441" s="93"/>
      <c r="H441" s="94"/>
      <c r="I441" s="94"/>
      <c r="J441" s="94"/>
      <c r="K441" s="94"/>
      <c r="L441" s="94"/>
      <c r="M441" s="94"/>
      <c r="N441" s="94"/>
    </row>
    <row r="442" spans="2:14">
      <c r="B442" s="93"/>
      <c r="C442" s="93"/>
      <c r="D442" s="93"/>
      <c r="E442" s="93"/>
      <c r="F442" s="93"/>
      <c r="G442" s="93"/>
      <c r="H442" s="94"/>
      <c r="I442" s="94"/>
      <c r="J442" s="94"/>
      <c r="K442" s="94"/>
      <c r="L442" s="94"/>
      <c r="M442" s="94"/>
      <c r="N442" s="94"/>
    </row>
    <row r="443" spans="2:14">
      <c r="B443" s="93"/>
      <c r="C443" s="93"/>
      <c r="D443" s="93"/>
      <c r="E443" s="93"/>
      <c r="F443" s="93"/>
      <c r="G443" s="93"/>
      <c r="H443" s="94"/>
      <c r="I443" s="94"/>
      <c r="J443" s="94"/>
      <c r="K443" s="94"/>
      <c r="L443" s="94"/>
      <c r="M443" s="94"/>
      <c r="N443" s="94"/>
    </row>
    <row r="444" spans="2:14">
      <c r="B444" s="93"/>
      <c r="C444" s="93"/>
      <c r="D444" s="93"/>
      <c r="E444" s="93"/>
      <c r="F444" s="93"/>
      <c r="G444" s="93"/>
      <c r="H444" s="94"/>
      <c r="I444" s="94"/>
      <c r="J444" s="94"/>
      <c r="K444" s="94"/>
      <c r="L444" s="94"/>
      <c r="M444" s="94"/>
      <c r="N444" s="94"/>
    </row>
    <row r="445" spans="2:14">
      <c r="B445" s="93"/>
      <c r="C445" s="93"/>
      <c r="D445" s="93"/>
      <c r="E445" s="93"/>
      <c r="F445" s="93"/>
      <c r="G445" s="93"/>
      <c r="H445" s="94"/>
      <c r="I445" s="94"/>
      <c r="J445" s="94"/>
      <c r="K445" s="94"/>
      <c r="L445" s="94"/>
      <c r="M445" s="94"/>
      <c r="N445" s="94"/>
    </row>
    <row r="446" spans="2:14">
      <c r="B446" s="93"/>
      <c r="C446" s="93"/>
      <c r="D446" s="93"/>
      <c r="E446" s="93"/>
      <c r="F446" s="93"/>
      <c r="G446" s="93"/>
      <c r="H446" s="94"/>
      <c r="I446" s="94"/>
      <c r="J446" s="94"/>
      <c r="K446" s="94"/>
      <c r="L446" s="94"/>
      <c r="M446" s="94"/>
      <c r="N446" s="94"/>
    </row>
    <row r="447" spans="2:14">
      <c r="B447" s="93"/>
      <c r="C447" s="93"/>
      <c r="D447" s="93"/>
      <c r="E447" s="93"/>
      <c r="F447" s="93"/>
      <c r="G447" s="93"/>
      <c r="H447" s="94"/>
      <c r="I447" s="94"/>
      <c r="J447" s="94"/>
      <c r="K447" s="94"/>
      <c r="L447" s="94"/>
      <c r="M447" s="94"/>
      <c r="N447" s="94"/>
    </row>
    <row r="448" spans="2:14">
      <c r="B448" s="93"/>
      <c r="C448" s="93"/>
      <c r="D448" s="93"/>
      <c r="E448" s="93"/>
      <c r="F448" s="93"/>
      <c r="G448" s="93"/>
      <c r="H448" s="94"/>
      <c r="I448" s="94"/>
      <c r="J448" s="94"/>
      <c r="K448" s="94"/>
      <c r="L448" s="94"/>
      <c r="M448" s="94"/>
      <c r="N448" s="94"/>
    </row>
    <row r="449" spans="2:14">
      <c r="B449" s="93"/>
      <c r="C449" s="93"/>
      <c r="D449" s="93"/>
      <c r="E449" s="93"/>
      <c r="F449" s="93"/>
      <c r="G449" s="93"/>
      <c r="H449" s="94"/>
      <c r="I449" s="94"/>
      <c r="J449" s="94"/>
      <c r="K449" s="94"/>
      <c r="L449" s="94"/>
      <c r="M449" s="94"/>
      <c r="N449" s="94"/>
    </row>
    <row r="450" spans="2:14">
      <c r="B450" s="93"/>
      <c r="C450" s="93"/>
      <c r="D450" s="93"/>
      <c r="E450" s="93"/>
      <c r="F450" s="93"/>
      <c r="G450" s="93"/>
      <c r="H450" s="94"/>
      <c r="I450" s="94"/>
      <c r="J450" s="94"/>
      <c r="K450" s="94"/>
      <c r="L450" s="94"/>
      <c r="M450" s="94"/>
      <c r="N450" s="94"/>
    </row>
    <row r="451" spans="2:14">
      <c r="B451" s="93"/>
      <c r="C451" s="93"/>
      <c r="D451" s="93"/>
      <c r="E451" s="93"/>
      <c r="F451" s="93"/>
      <c r="G451" s="93"/>
      <c r="H451" s="94"/>
      <c r="I451" s="94"/>
      <c r="J451" s="94"/>
      <c r="K451" s="94"/>
      <c r="L451" s="94"/>
      <c r="M451" s="94"/>
      <c r="N451" s="94"/>
    </row>
    <row r="452" spans="2:14">
      <c r="B452" s="93"/>
      <c r="C452" s="93"/>
      <c r="D452" s="93"/>
      <c r="E452" s="93"/>
      <c r="F452" s="93"/>
      <c r="G452" s="93"/>
      <c r="H452" s="94"/>
      <c r="I452" s="94"/>
      <c r="J452" s="94"/>
      <c r="K452" s="94"/>
      <c r="L452" s="94"/>
      <c r="M452" s="94"/>
      <c r="N452" s="94"/>
    </row>
    <row r="453" spans="2:14">
      <c r="B453" s="93"/>
      <c r="C453" s="93"/>
      <c r="D453" s="93"/>
      <c r="E453" s="93"/>
      <c r="F453" s="93"/>
      <c r="G453" s="93"/>
      <c r="H453" s="94"/>
      <c r="I453" s="94"/>
      <c r="J453" s="94"/>
      <c r="K453" s="94"/>
      <c r="L453" s="94"/>
      <c r="M453" s="94"/>
      <c r="N453" s="94"/>
    </row>
    <row r="454" spans="2:14">
      <c r="B454" s="93"/>
      <c r="C454" s="93"/>
      <c r="D454" s="93"/>
      <c r="E454" s="93"/>
      <c r="F454" s="93"/>
      <c r="G454" s="93"/>
      <c r="H454" s="94"/>
      <c r="I454" s="94"/>
      <c r="J454" s="94"/>
      <c r="K454" s="94"/>
      <c r="L454" s="94"/>
      <c r="M454" s="94"/>
      <c r="N454" s="94"/>
    </row>
    <row r="455" spans="2:14">
      <c r="B455" s="93"/>
      <c r="C455" s="93"/>
      <c r="D455" s="93"/>
      <c r="E455" s="93"/>
      <c r="F455" s="93"/>
      <c r="G455" s="93"/>
      <c r="H455" s="94"/>
      <c r="I455" s="94"/>
      <c r="J455" s="94"/>
      <c r="K455" s="94"/>
      <c r="L455" s="94"/>
      <c r="M455" s="94"/>
      <c r="N455" s="94"/>
    </row>
    <row r="456" spans="2:14">
      <c r="B456" s="93"/>
      <c r="C456" s="93"/>
      <c r="D456" s="93"/>
      <c r="E456" s="93"/>
      <c r="F456" s="93"/>
      <c r="G456" s="93"/>
      <c r="H456" s="94"/>
      <c r="I456" s="94"/>
      <c r="J456" s="94"/>
      <c r="K456" s="94"/>
      <c r="L456" s="94"/>
      <c r="M456" s="94"/>
      <c r="N456" s="94"/>
    </row>
    <row r="457" spans="2:14">
      <c r="B457" s="93"/>
      <c r="C457" s="93"/>
      <c r="D457" s="93"/>
      <c r="E457" s="93"/>
      <c r="F457" s="93"/>
      <c r="G457" s="93"/>
      <c r="H457" s="94"/>
      <c r="I457" s="94"/>
      <c r="J457" s="94"/>
      <c r="K457" s="94"/>
      <c r="L457" s="94"/>
      <c r="M457" s="94"/>
      <c r="N457" s="94"/>
    </row>
    <row r="458" spans="2:14">
      <c r="B458" s="93"/>
      <c r="C458" s="93"/>
      <c r="D458" s="93"/>
      <c r="E458" s="93"/>
      <c r="F458" s="93"/>
      <c r="G458" s="93"/>
      <c r="H458" s="94"/>
      <c r="I458" s="94"/>
      <c r="J458" s="94"/>
      <c r="K458" s="94"/>
      <c r="L458" s="94"/>
      <c r="M458" s="94"/>
      <c r="N458" s="94"/>
    </row>
    <row r="459" spans="2:14">
      <c r="B459" s="93"/>
      <c r="C459" s="93"/>
      <c r="D459" s="93"/>
      <c r="E459" s="93"/>
      <c r="F459" s="93"/>
      <c r="G459" s="93"/>
      <c r="H459" s="94"/>
      <c r="I459" s="94"/>
      <c r="J459" s="94"/>
      <c r="K459" s="94"/>
      <c r="L459" s="94"/>
      <c r="M459" s="94"/>
      <c r="N459" s="94"/>
    </row>
    <row r="460" spans="2:14">
      <c r="B460" s="93"/>
      <c r="C460" s="93"/>
      <c r="D460" s="93"/>
      <c r="E460" s="93"/>
      <c r="F460" s="93"/>
      <c r="G460" s="93"/>
      <c r="H460" s="94"/>
      <c r="I460" s="94"/>
      <c r="J460" s="94"/>
      <c r="K460" s="94"/>
      <c r="L460" s="94"/>
      <c r="M460" s="94"/>
      <c r="N460" s="94"/>
    </row>
    <row r="461" spans="2:14">
      <c r="B461" s="93"/>
      <c r="C461" s="93"/>
      <c r="D461" s="93"/>
      <c r="E461" s="93"/>
      <c r="F461" s="93"/>
      <c r="G461" s="93"/>
      <c r="H461" s="94"/>
      <c r="I461" s="94"/>
      <c r="J461" s="94"/>
      <c r="K461" s="94"/>
      <c r="L461" s="94"/>
      <c r="M461" s="94"/>
      <c r="N461" s="94"/>
    </row>
    <row r="462" spans="2:14">
      <c r="B462" s="93"/>
      <c r="C462" s="93"/>
      <c r="D462" s="93"/>
      <c r="E462" s="93"/>
      <c r="F462" s="93"/>
      <c r="G462" s="93"/>
      <c r="H462" s="94"/>
      <c r="I462" s="94"/>
      <c r="J462" s="94"/>
      <c r="K462" s="94"/>
      <c r="L462" s="94"/>
      <c r="M462" s="94"/>
      <c r="N462" s="94"/>
    </row>
    <row r="463" spans="2:14">
      <c r="B463" s="93"/>
      <c r="C463" s="93"/>
      <c r="D463" s="93"/>
      <c r="E463" s="93"/>
      <c r="F463" s="93"/>
      <c r="G463" s="93"/>
      <c r="H463" s="94"/>
      <c r="I463" s="94"/>
      <c r="J463" s="94"/>
      <c r="K463" s="94"/>
      <c r="L463" s="94"/>
      <c r="M463" s="94"/>
      <c r="N463" s="94"/>
    </row>
    <row r="464" spans="2:14">
      <c r="B464" s="93"/>
      <c r="C464" s="93"/>
      <c r="D464" s="93"/>
      <c r="E464" s="93"/>
      <c r="F464" s="93"/>
      <c r="G464" s="93"/>
      <c r="H464" s="94"/>
      <c r="I464" s="94"/>
      <c r="J464" s="94"/>
      <c r="K464" s="94"/>
      <c r="L464" s="94"/>
      <c r="M464" s="94"/>
      <c r="N464" s="94"/>
    </row>
    <row r="465" spans="2:14">
      <c r="B465" s="93"/>
      <c r="C465" s="93"/>
      <c r="D465" s="93"/>
      <c r="E465" s="93"/>
      <c r="F465" s="93"/>
      <c r="G465" s="93"/>
      <c r="H465" s="94"/>
      <c r="I465" s="94"/>
      <c r="J465" s="94"/>
      <c r="K465" s="94"/>
      <c r="L465" s="94"/>
      <c r="M465" s="94"/>
      <c r="N465" s="94"/>
    </row>
    <row r="466" spans="2:14">
      <c r="B466" s="93"/>
      <c r="C466" s="93"/>
      <c r="D466" s="93"/>
      <c r="E466" s="93"/>
      <c r="F466" s="93"/>
      <c r="G466" s="93"/>
      <c r="H466" s="94"/>
      <c r="I466" s="94"/>
      <c r="J466" s="94"/>
      <c r="K466" s="94"/>
      <c r="L466" s="94"/>
      <c r="M466" s="94"/>
      <c r="N466" s="94"/>
    </row>
    <row r="467" spans="2:14">
      <c r="B467" s="93"/>
      <c r="C467" s="93"/>
      <c r="D467" s="93"/>
      <c r="E467" s="93"/>
      <c r="F467" s="93"/>
      <c r="G467" s="93"/>
      <c r="H467" s="94"/>
      <c r="I467" s="94"/>
      <c r="J467" s="94"/>
      <c r="K467" s="94"/>
      <c r="L467" s="94"/>
      <c r="M467" s="94"/>
      <c r="N467" s="94"/>
    </row>
    <row r="468" spans="2:14">
      <c r="B468" s="93"/>
      <c r="C468" s="93"/>
      <c r="D468" s="93"/>
      <c r="E468" s="93"/>
      <c r="F468" s="93"/>
      <c r="G468" s="93"/>
      <c r="H468" s="94"/>
      <c r="I468" s="94"/>
      <c r="J468" s="94"/>
      <c r="K468" s="94"/>
      <c r="L468" s="94"/>
      <c r="M468" s="94"/>
      <c r="N468" s="94"/>
    </row>
    <row r="469" spans="2:14">
      <c r="B469" s="93"/>
      <c r="C469" s="93"/>
      <c r="D469" s="93"/>
      <c r="E469" s="93"/>
      <c r="F469" s="93"/>
      <c r="G469" s="93"/>
      <c r="H469" s="94"/>
      <c r="I469" s="94"/>
      <c r="J469" s="94"/>
      <c r="K469" s="94"/>
      <c r="L469" s="94"/>
      <c r="M469" s="94"/>
      <c r="N469" s="94"/>
    </row>
    <row r="470" spans="2:14">
      <c r="B470" s="93"/>
      <c r="C470" s="93"/>
      <c r="D470" s="93"/>
      <c r="E470" s="93"/>
      <c r="F470" s="93"/>
      <c r="G470" s="93"/>
      <c r="H470" s="94"/>
      <c r="I470" s="94"/>
      <c r="J470" s="94"/>
      <c r="K470" s="94"/>
      <c r="L470" s="94"/>
      <c r="M470" s="94"/>
      <c r="N470" s="94"/>
    </row>
    <row r="471" spans="2:14">
      <c r="B471" s="93"/>
      <c r="C471" s="93"/>
      <c r="D471" s="93"/>
      <c r="E471" s="93"/>
      <c r="F471" s="93"/>
      <c r="G471" s="93"/>
      <c r="H471" s="94"/>
      <c r="I471" s="94"/>
      <c r="J471" s="94"/>
      <c r="K471" s="94"/>
      <c r="L471" s="94"/>
      <c r="M471" s="94"/>
      <c r="N471" s="94"/>
    </row>
    <row r="472" spans="2:14">
      <c r="B472" s="93"/>
      <c r="C472" s="93"/>
      <c r="D472" s="93"/>
      <c r="E472" s="93"/>
      <c r="F472" s="93"/>
      <c r="G472" s="93"/>
      <c r="H472" s="94"/>
      <c r="I472" s="94"/>
      <c r="J472" s="94"/>
      <c r="K472" s="94"/>
      <c r="L472" s="94"/>
      <c r="M472" s="94"/>
      <c r="N472" s="94"/>
    </row>
    <row r="473" spans="2:14">
      <c r="B473" s="93"/>
      <c r="C473" s="93"/>
      <c r="D473" s="93"/>
      <c r="E473" s="93"/>
      <c r="F473" s="93"/>
      <c r="G473" s="93"/>
      <c r="H473" s="94"/>
      <c r="I473" s="94"/>
      <c r="J473" s="94"/>
      <c r="K473" s="94"/>
      <c r="L473" s="94"/>
      <c r="M473" s="94"/>
      <c r="N473" s="94"/>
    </row>
    <row r="474" spans="2:14">
      <c r="B474" s="93"/>
      <c r="C474" s="93"/>
      <c r="D474" s="93"/>
      <c r="E474" s="93"/>
      <c r="F474" s="93"/>
      <c r="G474" s="93"/>
      <c r="H474" s="94"/>
      <c r="I474" s="94"/>
      <c r="J474" s="94"/>
      <c r="K474" s="94"/>
      <c r="L474" s="94"/>
      <c r="M474" s="94"/>
      <c r="N474" s="94"/>
    </row>
    <row r="475" spans="2:14">
      <c r="B475" s="93"/>
      <c r="C475" s="93"/>
      <c r="D475" s="93"/>
      <c r="E475" s="93"/>
      <c r="F475" s="93"/>
      <c r="G475" s="93"/>
      <c r="H475" s="94"/>
      <c r="I475" s="94"/>
      <c r="J475" s="94"/>
      <c r="K475" s="94"/>
      <c r="L475" s="94"/>
      <c r="M475" s="94"/>
      <c r="N475" s="94"/>
    </row>
    <row r="476" spans="2:14">
      <c r="B476" s="93"/>
      <c r="C476" s="93"/>
      <c r="D476" s="93"/>
      <c r="E476" s="93"/>
      <c r="F476" s="93"/>
      <c r="G476" s="93"/>
      <c r="H476" s="94"/>
      <c r="I476" s="94"/>
      <c r="J476" s="94"/>
      <c r="K476" s="94"/>
      <c r="L476" s="94"/>
      <c r="M476" s="94"/>
      <c r="N476" s="94"/>
    </row>
    <row r="477" spans="2:14">
      <c r="B477" s="93"/>
      <c r="C477" s="93"/>
      <c r="D477" s="93"/>
      <c r="E477" s="93"/>
      <c r="F477" s="93"/>
      <c r="G477" s="93"/>
      <c r="H477" s="94"/>
      <c r="I477" s="94"/>
      <c r="J477" s="94"/>
      <c r="K477" s="94"/>
      <c r="L477" s="94"/>
      <c r="M477" s="94"/>
      <c r="N477" s="94"/>
    </row>
    <row r="478" spans="2:14">
      <c r="B478" s="93"/>
      <c r="C478" s="93"/>
      <c r="D478" s="93"/>
      <c r="E478" s="93"/>
      <c r="F478" s="93"/>
      <c r="G478" s="93"/>
      <c r="H478" s="94"/>
      <c r="I478" s="94"/>
      <c r="J478" s="94"/>
      <c r="K478" s="94"/>
      <c r="L478" s="94"/>
      <c r="M478" s="94"/>
      <c r="N478" s="94"/>
    </row>
    <row r="479" spans="2:14">
      <c r="B479" s="93"/>
      <c r="C479" s="93"/>
      <c r="D479" s="93"/>
      <c r="E479" s="93"/>
      <c r="F479" s="93"/>
      <c r="G479" s="93"/>
      <c r="H479" s="94"/>
      <c r="I479" s="94"/>
      <c r="J479" s="94"/>
      <c r="K479" s="94"/>
      <c r="L479" s="94"/>
      <c r="M479" s="94"/>
      <c r="N479" s="94"/>
    </row>
    <row r="480" spans="2:14">
      <c r="B480" s="93"/>
      <c r="C480" s="93"/>
      <c r="D480" s="93"/>
      <c r="E480" s="93"/>
      <c r="F480" s="93"/>
      <c r="G480" s="93"/>
      <c r="H480" s="94"/>
      <c r="I480" s="94"/>
      <c r="J480" s="94"/>
      <c r="K480" s="94"/>
      <c r="L480" s="94"/>
      <c r="M480" s="94"/>
      <c r="N480" s="94"/>
    </row>
    <row r="481" spans="2:14">
      <c r="B481" s="93"/>
      <c r="C481" s="93"/>
      <c r="D481" s="93"/>
      <c r="E481" s="93"/>
      <c r="F481" s="93"/>
      <c r="G481" s="93"/>
      <c r="H481" s="94"/>
      <c r="I481" s="94"/>
      <c r="J481" s="94"/>
      <c r="K481" s="94"/>
      <c r="L481" s="94"/>
      <c r="M481" s="94"/>
      <c r="N481" s="94"/>
    </row>
    <row r="482" spans="2:14">
      <c r="B482" s="93"/>
      <c r="C482" s="93"/>
      <c r="D482" s="93"/>
      <c r="E482" s="93"/>
      <c r="F482" s="93"/>
      <c r="G482" s="93"/>
      <c r="H482" s="94"/>
      <c r="I482" s="94"/>
      <c r="J482" s="94"/>
      <c r="K482" s="94"/>
      <c r="L482" s="94"/>
      <c r="M482" s="94"/>
      <c r="N482" s="94"/>
    </row>
    <row r="483" spans="2:14">
      <c r="B483" s="93"/>
      <c r="C483" s="93"/>
      <c r="D483" s="93"/>
      <c r="E483" s="93"/>
      <c r="F483" s="93"/>
      <c r="G483" s="93"/>
      <c r="H483" s="94"/>
      <c r="I483" s="94"/>
      <c r="J483" s="94"/>
      <c r="K483" s="94"/>
      <c r="L483" s="94"/>
      <c r="M483" s="94"/>
      <c r="N483" s="94"/>
    </row>
    <row r="484" spans="2:14">
      <c r="B484" s="93"/>
      <c r="C484" s="93"/>
      <c r="D484" s="93"/>
      <c r="E484" s="93"/>
      <c r="F484" s="93"/>
      <c r="G484" s="93"/>
      <c r="H484" s="94"/>
      <c r="I484" s="94"/>
      <c r="J484" s="94"/>
      <c r="K484" s="94"/>
      <c r="L484" s="94"/>
      <c r="M484" s="94"/>
      <c r="N484" s="94"/>
    </row>
    <row r="485" spans="2:14">
      <c r="B485" s="93"/>
      <c r="C485" s="93"/>
      <c r="D485" s="93"/>
      <c r="E485" s="93"/>
      <c r="F485" s="93"/>
      <c r="G485" s="93"/>
      <c r="H485" s="94"/>
      <c r="I485" s="94"/>
      <c r="J485" s="94"/>
      <c r="K485" s="94"/>
      <c r="L485" s="94"/>
      <c r="M485" s="94"/>
      <c r="N485" s="94"/>
    </row>
    <row r="486" spans="2:14">
      <c r="B486" s="93"/>
      <c r="C486" s="93"/>
      <c r="D486" s="93"/>
      <c r="E486" s="93"/>
      <c r="F486" s="93"/>
      <c r="G486" s="93"/>
      <c r="H486" s="94"/>
      <c r="I486" s="94"/>
      <c r="J486" s="94"/>
      <c r="K486" s="94"/>
      <c r="L486" s="94"/>
      <c r="M486" s="94"/>
      <c r="N486" s="94"/>
    </row>
    <row r="487" spans="2:14">
      <c r="B487" s="93"/>
      <c r="C487" s="93"/>
      <c r="D487" s="93"/>
      <c r="E487" s="93"/>
      <c r="F487" s="93"/>
      <c r="G487" s="93"/>
      <c r="H487" s="94"/>
      <c r="I487" s="94"/>
      <c r="J487" s="94"/>
      <c r="K487" s="94"/>
      <c r="L487" s="94"/>
      <c r="M487" s="94"/>
      <c r="N487" s="94"/>
    </row>
    <row r="488" spans="2:14">
      <c r="B488" s="93"/>
      <c r="C488" s="93"/>
      <c r="D488" s="93"/>
      <c r="E488" s="93"/>
      <c r="F488" s="93"/>
      <c r="G488" s="93"/>
      <c r="H488" s="94"/>
      <c r="I488" s="94"/>
      <c r="J488" s="94"/>
      <c r="K488" s="94"/>
      <c r="L488" s="94"/>
      <c r="M488" s="94"/>
      <c r="N488" s="94"/>
    </row>
    <row r="489" spans="2:14">
      <c r="B489" s="93"/>
      <c r="C489" s="93"/>
      <c r="D489" s="93"/>
      <c r="E489" s="93"/>
      <c r="F489" s="93"/>
      <c r="G489" s="93"/>
      <c r="H489" s="94"/>
      <c r="I489" s="94"/>
      <c r="J489" s="94"/>
      <c r="K489" s="94"/>
      <c r="L489" s="94"/>
      <c r="M489" s="94"/>
      <c r="N489" s="94"/>
    </row>
    <row r="490" spans="2:14">
      <c r="B490" s="93"/>
      <c r="C490" s="93"/>
      <c r="D490" s="93"/>
      <c r="E490" s="93"/>
      <c r="F490" s="93"/>
      <c r="G490" s="93"/>
      <c r="H490" s="94"/>
      <c r="I490" s="94"/>
      <c r="J490" s="94"/>
      <c r="K490" s="94"/>
      <c r="L490" s="94"/>
      <c r="M490" s="94"/>
      <c r="N490" s="94"/>
    </row>
    <row r="491" spans="2:14">
      <c r="B491" s="93"/>
      <c r="C491" s="93"/>
      <c r="D491" s="93"/>
      <c r="E491" s="93"/>
      <c r="F491" s="93"/>
      <c r="G491" s="93"/>
      <c r="H491" s="94"/>
      <c r="I491" s="94"/>
      <c r="J491" s="94"/>
      <c r="K491" s="94"/>
      <c r="L491" s="94"/>
      <c r="M491" s="94"/>
      <c r="N491" s="94"/>
    </row>
    <row r="492" spans="2:14">
      <c r="B492" s="93"/>
      <c r="C492" s="93"/>
      <c r="D492" s="93"/>
      <c r="E492" s="93"/>
      <c r="F492" s="93"/>
      <c r="G492" s="93"/>
      <c r="H492" s="94"/>
      <c r="I492" s="94"/>
      <c r="J492" s="94"/>
      <c r="K492" s="94"/>
      <c r="L492" s="94"/>
      <c r="M492" s="94"/>
      <c r="N492" s="94"/>
    </row>
    <row r="493" spans="2:14">
      <c r="B493" s="93"/>
      <c r="C493" s="93"/>
      <c r="D493" s="93"/>
      <c r="E493" s="93"/>
      <c r="F493" s="93"/>
      <c r="G493" s="93"/>
      <c r="H493" s="94"/>
      <c r="I493" s="94"/>
      <c r="J493" s="94"/>
      <c r="K493" s="94"/>
      <c r="L493" s="94"/>
      <c r="M493" s="94"/>
      <c r="N493" s="94"/>
    </row>
    <row r="494" spans="2:14">
      <c r="B494" s="93"/>
      <c r="C494" s="93"/>
      <c r="D494" s="93"/>
      <c r="E494" s="93"/>
      <c r="F494" s="93"/>
      <c r="G494" s="93"/>
      <c r="H494" s="94"/>
      <c r="I494" s="94"/>
      <c r="J494" s="94"/>
      <c r="K494" s="94"/>
      <c r="L494" s="94"/>
      <c r="M494" s="94"/>
      <c r="N494" s="94"/>
    </row>
    <row r="495" spans="2:14">
      <c r="B495" s="93"/>
      <c r="C495" s="93"/>
      <c r="D495" s="93"/>
      <c r="E495" s="93"/>
      <c r="F495" s="93"/>
      <c r="G495" s="93"/>
      <c r="H495" s="94"/>
      <c r="I495" s="94"/>
      <c r="J495" s="94"/>
      <c r="K495" s="94"/>
      <c r="L495" s="94"/>
      <c r="M495" s="94"/>
      <c r="N495" s="94"/>
    </row>
    <row r="496" spans="2:14">
      <c r="B496" s="93"/>
      <c r="C496" s="93"/>
      <c r="D496" s="93"/>
      <c r="E496" s="93"/>
      <c r="F496" s="93"/>
      <c r="G496" s="93"/>
      <c r="H496" s="94"/>
      <c r="I496" s="94"/>
      <c r="J496" s="94"/>
      <c r="K496" s="94"/>
      <c r="L496" s="94"/>
      <c r="M496" s="94"/>
      <c r="N496" s="94"/>
    </row>
    <row r="497" spans="2:14">
      <c r="B497" s="93"/>
      <c r="C497" s="93"/>
      <c r="D497" s="93"/>
      <c r="E497" s="93"/>
      <c r="F497" s="93"/>
      <c r="G497" s="93"/>
      <c r="H497" s="94"/>
      <c r="I497" s="94"/>
      <c r="J497" s="94"/>
      <c r="K497" s="94"/>
      <c r="L497" s="94"/>
      <c r="M497" s="94"/>
      <c r="N497" s="94"/>
    </row>
    <row r="498" spans="2:14">
      <c r="B498" s="93"/>
      <c r="C498" s="93"/>
      <c r="D498" s="93"/>
      <c r="E498" s="93"/>
      <c r="F498" s="93"/>
      <c r="G498" s="93"/>
      <c r="H498" s="94"/>
      <c r="I498" s="94"/>
      <c r="J498" s="94"/>
      <c r="K498" s="94"/>
      <c r="L498" s="94"/>
      <c r="M498" s="94"/>
      <c r="N498" s="94"/>
    </row>
    <row r="499" spans="2:14">
      <c r="B499" s="93"/>
      <c r="C499" s="93"/>
      <c r="D499" s="93"/>
      <c r="E499" s="93"/>
      <c r="F499" s="93"/>
      <c r="G499" s="93"/>
      <c r="H499" s="94"/>
      <c r="I499" s="94"/>
      <c r="J499" s="94"/>
      <c r="K499" s="94"/>
      <c r="L499" s="94"/>
      <c r="M499" s="94"/>
      <c r="N499" s="94"/>
    </row>
    <row r="500" spans="2:14">
      <c r="B500" s="93"/>
      <c r="C500" s="93"/>
      <c r="D500" s="93"/>
      <c r="E500" s="93"/>
      <c r="F500" s="93"/>
      <c r="G500" s="93"/>
      <c r="H500" s="94"/>
      <c r="I500" s="94"/>
      <c r="J500" s="94"/>
      <c r="K500" s="94"/>
      <c r="L500" s="94"/>
      <c r="M500" s="94"/>
      <c r="N500" s="94"/>
    </row>
    <row r="501" spans="2:14">
      <c r="B501" s="93"/>
      <c r="C501" s="93"/>
      <c r="D501" s="93"/>
      <c r="E501" s="93"/>
      <c r="F501" s="93"/>
      <c r="G501" s="93"/>
      <c r="H501" s="94"/>
      <c r="I501" s="94"/>
      <c r="J501" s="94"/>
      <c r="K501" s="94"/>
      <c r="L501" s="94"/>
      <c r="M501" s="94"/>
      <c r="N501" s="94"/>
    </row>
    <row r="502" spans="2:14">
      <c r="B502" s="93"/>
      <c r="C502" s="93"/>
      <c r="D502" s="93"/>
      <c r="E502" s="93"/>
      <c r="F502" s="93"/>
      <c r="G502" s="93"/>
      <c r="H502" s="94"/>
      <c r="I502" s="94"/>
      <c r="J502" s="94"/>
      <c r="K502" s="94"/>
      <c r="L502" s="94"/>
      <c r="M502" s="94"/>
      <c r="N502" s="94"/>
    </row>
    <row r="503" spans="2:14">
      <c r="B503" s="93"/>
      <c r="C503" s="93"/>
      <c r="D503" s="93"/>
      <c r="E503" s="93"/>
      <c r="F503" s="93"/>
      <c r="G503" s="93"/>
      <c r="H503" s="94"/>
      <c r="I503" s="94"/>
      <c r="J503" s="94"/>
      <c r="K503" s="94"/>
      <c r="L503" s="94"/>
      <c r="M503" s="94"/>
      <c r="N503" s="94"/>
    </row>
    <row r="504" spans="2:14">
      <c r="B504" s="93"/>
      <c r="C504" s="93"/>
      <c r="D504" s="93"/>
      <c r="E504" s="93"/>
      <c r="F504" s="93"/>
      <c r="G504" s="93"/>
      <c r="H504" s="94"/>
      <c r="I504" s="94"/>
      <c r="J504" s="94"/>
      <c r="K504" s="94"/>
      <c r="L504" s="94"/>
      <c r="M504" s="94"/>
      <c r="N504" s="94"/>
    </row>
    <row r="505" spans="2:14">
      <c r="B505" s="93"/>
      <c r="C505" s="93"/>
      <c r="D505" s="93"/>
      <c r="E505" s="93"/>
      <c r="F505" s="93"/>
      <c r="G505" s="93"/>
      <c r="H505" s="94"/>
      <c r="I505" s="94"/>
      <c r="J505" s="94"/>
      <c r="K505" s="94"/>
      <c r="L505" s="94"/>
      <c r="M505" s="94"/>
      <c r="N505" s="94"/>
    </row>
    <row r="506" spans="2:14">
      <c r="B506" s="93"/>
      <c r="C506" s="93"/>
      <c r="D506" s="93"/>
      <c r="E506" s="93"/>
      <c r="F506" s="93"/>
      <c r="G506" s="93"/>
      <c r="H506" s="94"/>
      <c r="I506" s="94"/>
      <c r="J506" s="94"/>
      <c r="K506" s="94"/>
      <c r="L506" s="94"/>
      <c r="M506" s="94"/>
      <c r="N506" s="94"/>
    </row>
    <row r="507" spans="2:14">
      <c r="B507" s="93"/>
      <c r="C507" s="93"/>
      <c r="D507" s="93"/>
      <c r="E507" s="93"/>
      <c r="F507" s="93"/>
      <c r="G507" s="93"/>
      <c r="H507" s="94"/>
      <c r="I507" s="94"/>
      <c r="J507" s="94"/>
      <c r="K507" s="94"/>
      <c r="L507" s="94"/>
      <c r="M507" s="94"/>
      <c r="N507" s="94"/>
    </row>
    <row r="508" spans="2:14">
      <c r="B508" s="93"/>
      <c r="C508" s="93"/>
      <c r="D508" s="93"/>
      <c r="E508" s="93"/>
      <c r="F508" s="93"/>
      <c r="G508" s="93"/>
      <c r="H508" s="94"/>
      <c r="I508" s="94"/>
      <c r="J508" s="94"/>
      <c r="K508" s="94"/>
      <c r="L508" s="94"/>
      <c r="M508" s="94"/>
      <c r="N508" s="94"/>
    </row>
    <row r="509" spans="2:14">
      <c r="B509" s="93"/>
      <c r="C509" s="93"/>
      <c r="D509" s="93"/>
      <c r="E509" s="93"/>
      <c r="F509" s="93"/>
      <c r="G509" s="93"/>
      <c r="H509" s="94"/>
      <c r="I509" s="94"/>
      <c r="J509" s="94"/>
      <c r="K509" s="94"/>
      <c r="L509" s="94"/>
      <c r="M509" s="94"/>
      <c r="N509" s="94"/>
    </row>
    <row r="510" spans="2:14">
      <c r="B510" s="93"/>
      <c r="C510" s="93"/>
      <c r="D510" s="93"/>
      <c r="E510" s="93"/>
      <c r="F510" s="93"/>
      <c r="G510" s="93"/>
      <c r="H510" s="94"/>
      <c r="I510" s="94"/>
      <c r="J510" s="94"/>
      <c r="K510" s="94"/>
      <c r="L510" s="94"/>
      <c r="M510" s="94"/>
      <c r="N510" s="94"/>
    </row>
    <row r="511" spans="2:14">
      <c r="B511" s="93"/>
      <c r="C511" s="93"/>
      <c r="D511" s="93"/>
      <c r="E511" s="93"/>
      <c r="F511" s="93"/>
      <c r="G511" s="93"/>
      <c r="H511" s="94"/>
      <c r="I511" s="94"/>
      <c r="J511" s="94"/>
      <c r="K511" s="94"/>
      <c r="L511" s="94"/>
      <c r="M511" s="94"/>
      <c r="N511" s="94"/>
    </row>
    <row r="512" spans="2:14">
      <c r="B512" s="93"/>
      <c r="C512" s="93"/>
      <c r="D512" s="93"/>
      <c r="E512" s="93"/>
      <c r="F512" s="93"/>
      <c r="G512" s="93"/>
      <c r="H512" s="94"/>
      <c r="I512" s="94"/>
      <c r="J512" s="94"/>
      <c r="K512" s="94"/>
      <c r="L512" s="94"/>
      <c r="M512" s="94"/>
      <c r="N512" s="94"/>
    </row>
    <row r="513" spans="2:14">
      <c r="B513" s="93"/>
      <c r="C513" s="93"/>
      <c r="D513" s="93"/>
      <c r="E513" s="93"/>
      <c r="F513" s="93"/>
      <c r="G513" s="93"/>
      <c r="H513" s="94"/>
      <c r="I513" s="94"/>
      <c r="J513" s="94"/>
      <c r="K513" s="94"/>
      <c r="L513" s="94"/>
      <c r="M513" s="94"/>
      <c r="N513" s="94"/>
    </row>
    <row r="514" spans="2:14">
      <c r="B514" s="93"/>
      <c r="C514" s="93"/>
      <c r="D514" s="93"/>
      <c r="E514" s="93"/>
      <c r="F514" s="93"/>
      <c r="G514" s="93"/>
      <c r="H514" s="94"/>
      <c r="I514" s="94"/>
      <c r="J514" s="94"/>
      <c r="K514" s="94"/>
      <c r="L514" s="94"/>
      <c r="M514" s="94"/>
      <c r="N514" s="94"/>
    </row>
    <row r="515" spans="2:14">
      <c r="B515" s="93"/>
      <c r="C515" s="93"/>
      <c r="D515" s="93"/>
      <c r="E515" s="93"/>
      <c r="F515" s="93"/>
      <c r="G515" s="93"/>
      <c r="H515" s="94"/>
      <c r="I515" s="94"/>
      <c r="J515" s="94"/>
      <c r="K515" s="94"/>
      <c r="L515" s="94"/>
      <c r="M515" s="94"/>
      <c r="N515" s="94"/>
    </row>
    <row r="516" spans="2:14">
      <c r="B516" s="93"/>
      <c r="C516" s="93"/>
      <c r="D516" s="93"/>
      <c r="E516" s="93"/>
      <c r="F516" s="93"/>
      <c r="G516" s="93"/>
      <c r="H516" s="94"/>
      <c r="I516" s="94"/>
      <c r="J516" s="94"/>
      <c r="K516" s="94"/>
      <c r="L516" s="94"/>
      <c r="M516" s="94"/>
      <c r="N516" s="94"/>
    </row>
    <row r="517" spans="2:14">
      <c r="B517" s="93"/>
      <c r="C517" s="93"/>
      <c r="D517" s="93"/>
      <c r="E517" s="93"/>
      <c r="F517" s="93"/>
      <c r="G517" s="93"/>
      <c r="H517" s="94"/>
      <c r="I517" s="94"/>
      <c r="J517" s="94"/>
      <c r="K517" s="94"/>
      <c r="L517" s="94"/>
      <c r="M517" s="94"/>
      <c r="N517" s="94"/>
    </row>
    <row r="518" spans="2:14">
      <c r="B518" s="93"/>
      <c r="C518" s="93"/>
      <c r="D518" s="93"/>
      <c r="E518" s="93"/>
      <c r="F518" s="93"/>
      <c r="G518" s="93"/>
      <c r="H518" s="94"/>
      <c r="I518" s="94"/>
      <c r="J518" s="94"/>
      <c r="K518" s="94"/>
      <c r="L518" s="94"/>
      <c r="M518" s="94"/>
      <c r="N518" s="94"/>
    </row>
    <row r="519" spans="2:14">
      <c r="B519" s="93"/>
      <c r="C519" s="93"/>
      <c r="D519" s="93"/>
      <c r="E519" s="93"/>
      <c r="F519" s="93"/>
      <c r="G519" s="93"/>
      <c r="H519" s="94"/>
      <c r="I519" s="94"/>
      <c r="J519" s="94"/>
      <c r="K519" s="94"/>
      <c r="L519" s="94"/>
      <c r="M519" s="94"/>
      <c r="N519" s="94"/>
    </row>
    <row r="520" spans="2:14">
      <c r="B520" s="93"/>
      <c r="C520" s="93"/>
      <c r="D520" s="93"/>
      <c r="E520" s="93"/>
      <c r="F520" s="93"/>
      <c r="G520" s="93"/>
      <c r="H520" s="94"/>
      <c r="I520" s="94"/>
      <c r="J520" s="94"/>
      <c r="K520" s="94"/>
      <c r="L520" s="94"/>
      <c r="M520" s="94"/>
      <c r="N520" s="94"/>
    </row>
    <row r="521" spans="2:14">
      <c r="B521" s="93"/>
      <c r="C521" s="93"/>
      <c r="D521" s="93"/>
      <c r="E521" s="93"/>
      <c r="F521" s="93"/>
      <c r="G521" s="93"/>
      <c r="H521" s="94"/>
      <c r="I521" s="94"/>
      <c r="J521" s="94"/>
      <c r="K521" s="94"/>
      <c r="L521" s="94"/>
      <c r="M521" s="94"/>
      <c r="N521" s="94"/>
    </row>
    <row r="522" spans="2:14">
      <c r="B522" s="93"/>
      <c r="C522" s="93"/>
      <c r="D522" s="93"/>
      <c r="E522" s="93"/>
      <c r="F522" s="93"/>
      <c r="G522" s="93"/>
      <c r="H522" s="94"/>
      <c r="I522" s="94"/>
      <c r="J522" s="94"/>
      <c r="K522" s="94"/>
      <c r="L522" s="94"/>
      <c r="M522" s="94"/>
      <c r="N522" s="94"/>
    </row>
    <row r="523" spans="2:14">
      <c r="B523" s="93"/>
      <c r="C523" s="93"/>
      <c r="D523" s="93"/>
      <c r="E523" s="93"/>
      <c r="F523" s="93"/>
      <c r="G523" s="93"/>
      <c r="H523" s="94"/>
      <c r="I523" s="94"/>
      <c r="J523" s="94"/>
      <c r="K523" s="94"/>
      <c r="L523" s="94"/>
      <c r="M523" s="94"/>
      <c r="N523" s="94"/>
    </row>
    <row r="524" spans="2:14">
      <c r="B524" s="93"/>
      <c r="C524" s="93"/>
      <c r="D524" s="93"/>
      <c r="E524" s="93"/>
      <c r="F524" s="93"/>
      <c r="G524" s="93"/>
      <c r="H524" s="94"/>
      <c r="I524" s="94"/>
      <c r="J524" s="94"/>
      <c r="K524" s="94"/>
      <c r="L524" s="94"/>
      <c r="M524" s="94"/>
      <c r="N524" s="94"/>
    </row>
    <row r="525" spans="2:14">
      <c r="B525" s="93"/>
      <c r="C525" s="93"/>
      <c r="D525" s="93"/>
      <c r="E525" s="93"/>
      <c r="F525" s="93"/>
      <c r="G525" s="93"/>
      <c r="H525" s="94"/>
      <c r="I525" s="94"/>
      <c r="J525" s="94"/>
      <c r="K525" s="94"/>
      <c r="L525" s="94"/>
      <c r="M525" s="94"/>
      <c r="N525" s="94"/>
    </row>
    <row r="526" spans="2:14">
      <c r="B526" s="93"/>
      <c r="C526" s="93"/>
      <c r="D526" s="93"/>
      <c r="E526" s="93"/>
      <c r="F526" s="93"/>
      <c r="G526" s="93"/>
      <c r="H526" s="94"/>
      <c r="I526" s="94"/>
      <c r="J526" s="94"/>
      <c r="K526" s="94"/>
      <c r="L526" s="94"/>
      <c r="M526" s="94"/>
      <c r="N526" s="94"/>
    </row>
    <row r="527" spans="2:14">
      <c r="B527" s="93"/>
      <c r="C527" s="93"/>
      <c r="D527" s="93"/>
      <c r="E527" s="93"/>
      <c r="F527" s="93"/>
      <c r="G527" s="93"/>
      <c r="H527" s="94"/>
      <c r="I527" s="94"/>
      <c r="J527" s="94"/>
      <c r="K527" s="94"/>
      <c r="L527" s="94"/>
      <c r="M527" s="94"/>
      <c r="N527" s="94"/>
    </row>
    <row r="528" spans="2:14">
      <c r="B528" s="93"/>
      <c r="C528" s="93"/>
      <c r="D528" s="93"/>
      <c r="E528" s="93"/>
      <c r="F528" s="93"/>
      <c r="G528" s="93"/>
      <c r="H528" s="94"/>
      <c r="I528" s="94"/>
      <c r="J528" s="94"/>
      <c r="K528" s="94"/>
      <c r="L528" s="94"/>
      <c r="M528" s="94"/>
      <c r="N528" s="94"/>
    </row>
    <row r="529" spans="2:14">
      <c r="B529" s="93"/>
      <c r="C529" s="93"/>
      <c r="D529" s="93"/>
      <c r="E529" s="93"/>
      <c r="F529" s="93"/>
      <c r="G529" s="93"/>
      <c r="H529" s="94"/>
      <c r="I529" s="94"/>
      <c r="J529" s="94"/>
      <c r="K529" s="94"/>
      <c r="L529" s="94"/>
      <c r="M529" s="94"/>
      <c r="N529" s="94"/>
    </row>
    <row r="530" spans="2:14">
      <c r="B530" s="93"/>
      <c r="C530" s="93"/>
      <c r="D530" s="93"/>
      <c r="E530" s="93"/>
      <c r="F530" s="93"/>
      <c r="G530" s="93"/>
      <c r="H530" s="94"/>
      <c r="I530" s="94"/>
      <c r="J530" s="94"/>
      <c r="K530" s="94"/>
      <c r="L530" s="94"/>
      <c r="M530" s="94"/>
      <c r="N530" s="94"/>
    </row>
    <row r="531" spans="2:14">
      <c r="B531" s="93"/>
      <c r="C531" s="93"/>
      <c r="D531" s="93"/>
      <c r="E531" s="93"/>
      <c r="F531" s="93"/>
      <c r="G531" s="93"/>
      <c r="H531" s="94"/>
      <c r="I531" s="94"/>
      <c r="J531" s="94"/>
      <c r="K531" s="94"/>
      <c r="L531" s="94"/>
      <c r="M531" s="94"/>
      <c r="N531" s="94"/>
    </row>
    <row r="532" spans="2:14">
      <c r="B532" s="93"/>
      <c r="C532" s="93"/>
      <c r="D532" s="93"/>
      <c r="E532" s="93"/>
      <c r="F532" s="93"/>
      <c r="G532" s="93"/>
      <c r="H532" s="94"/>
      <c r="I532" s="94"/>
      <c r="J532" s="94"/>
      <c r="K532" s="94"/>
      <c r="L532" s="94"/>
      <c r="M532" s="94"/>
      <c r="N532" s="94"/>
    </row>
    <row r="533" spans="2:14">
      <c r="B533" s="93"/>
      <c r="C533" s="93"/>
      <c r="D533" s="93"/>
      <c r="E533" s="93"/>
      <c r="F533" s="93"/>
      <c r="G533" s="93"/>
      <c r="H533" s="94"/>
      <c r="I533" s="94"/>
      <c r="J533" s="94"/>
      <c r="K533" s="94"/>
      <c r="L533" s="94"/>
      <c r="M533" s="94"/>
      <c r="N533" s="94"/>
    </row>
    <row r="534" spans="2:14">
      <c r="B534" s="93"/>
      <c r="C534" s="93"/>
      <c r="D534" s="93"/>
      <c r="E534" s="93"/>
      <c r="F534" s="93"/>
      <c r="G534" s="93"/>
      <c r="H534" s="94"/>
      <c r="I534" s="94"/>
      <c r="J534" s="94"/>
      <c r="K534" s="94"/>
      <c r="L534" s="94"/>
      <c r="M534" s="94"/>
      <c r="N534" s="94"/>
    </row>
    <row r="535" spans="2:14">
      <c r="B535" s="93"/>
      <c r="C535" s="93"/>
      <c r="D535" s="93"/>
      <c r="E535" s="93"/>
      <c r="F535" s="93"/>
      <c r="G535" s="93"/>
      <c r="H535" s="94"/>
      <c r="I535" s="94"/>
      <c r="J535" s="94"/>
      <c r="K535" s="94"/>
      <c r="L535" s="94"/>
      <c r="M535" s="94"/>
      <c r="N535" s="94"/>
    </row>
    <row r="536" spans="2:14">
      <c r="B536" s="93"/>
      <c r="C536" s="93"/>
      <c r="D536" s="93"/>
      <c r="E536" s="93"/>
      <c r="F536" s="93"/>
      <c r="G536" s="93"/>
      <c r="H536" s="94"/>
      <c r="I536" s="94"/>
      <c r="J536" s="94"/>
      <c r="K536" s="94"/>
      <c r="L536" s="94"/>
      <c r="M536" s="94"/>
      <c r="N536" s="94"/>
    </row>
    <row r="537" spans="2:14">
      <c r="B537" s="93"/>
      <c r="C537" s="93"/>
      <c r="D537" s="93"/>
      <c r="E537" s="93"/>
      <c r="F537" s="93"/>
      <c r="G537" s="93"/>
      <c r="H537" s="94"/>
      <c r="I537" s="94"/>
      <c r="J537" s="94"/>
      <c r="K537" s="94"/>
      <c r="L537" s="94"/>
      <c r="M537" s="94"/>
      <c r="N537" s="94"/>
    </row>
    <row r="538" spans="2:14">
      <c r="B538" s="93"/>
      <c r="C538" s="93"/>
      <c r="D538" s="93"/>
      <c r="E538" s="93"/>
      <c r="F538" s="93"/>
      <c r="G538" s="93"/>
      <c r="H538" s="94"/>
      <c r="I538" s="94"/>
      <c r="J538" s="94"/>
      <c r="K538" s="94"/>
      <c r="L538" s="94"/>
      <c r="M538" s="94"/>
      <c r="N538" s="94"/>
    </row>
    <row r="539" spans="2:14">
      <c r="B539" s="93"/>
      <c r="C539" s="93"/>
      <c r="D539" s="93"/>
      <c r="E539" s="93"/>
      <c r="F539" s="93"/>
      <c r="G539" s="93"/>
      <c r="H539" s="94"/>
      <c r="I539" s="94"/>
      <c r="J539" s="94"/>
      <c r="K539" s="94"/>
      <c r="L539" s="94"/>
      <c r="M539" s="94"/>
      <c r="N539" s="94"/>
    </row>
    <row r="540" spans="2:14">
      <c r="B540" s="93"/>
      <c r="C540" s="93"/>
      <c r="D540" s="93"/>
      <c r="E540" s="93"/>
      <c r="F540" s="93"/>
      <c r="G540" s="93"/>
      <c r="H540" s="94"/>
      <c r="I540" s="94"/>
      <c r="J540" s="94"/>
      <c r="K540" s="94"/>
      <c r="L540" s="94"/>
      <c r="M540" s="94"/>
      <c r="N540" s="94"/>
    </row>
    <row r="541" spans="2:14">
      <c r="B541" s="93"/>
      <c r="C541" s="93"/>
      <c r="D541" s="93"/>
      <c r="E541" s="93"/>
      <c r="F541" s="93"/>
      <c r="G541" s="93"/>
      <c r="H541" s="94"/>
      <c r="I541" s="94"/>
      <c r="J541" s="94"/>
      <c r="K541" s="94"/>
      <c r="L541" s="94"/>
      <c r="M541" s="94"/>
      <c r="N541" s="94"/>
    </row>
    <row r="542" spans="2:14">
      <c r="B542" s="93"/>
      <c r="C542" s="93"/>
      <c r="D542" s="93"/>
      <c r="E542" s="93"/>
      <c r="F542" s="93"/>
      <c r="G542" s="93"/>
      <c r="H542" s="94"/>
      <c r="I542" s="94"/>
      <c r="J542" s="94"/>
      <c r="K542" s="94"/>
      <c r="L542" s="94"/>
      <c r="M542" s="94"/>
      <c r="N542" s="94"/>
    </row>
    <row r="543" spans="2:14">
      <c r="B543" s="93"/>
      <c r="C543" s="93"/>
      <c r="D543" s="93"/>
      <c r="E543" s="93"/>
      <c r="F543" s="93"/>
      <c r="G543" s="93"/>
      <c r="H543" s="94"/>
      <c r="I543" s="94"/>
      <c r="J543" s="94"/>
      <c r="K543" s="94"/>
      <c r="L543" s="94"/>
      <c r="M543" s="94"/>
      <c r="N543" s="94"/>
    </row>
    <row r="544" spans="2:14">
      <c r="B544" s="93"/>
      <c r="C544" s="93"/>
      <c r="D544" s="93"/>
      <c r="E544" s="93"/>
      <c r="F544" s="93"/>
      <c r="G544" s="93"/>
      <c r="H544" s="94"/>
      <c r="I544" s="94"/>
      <c r="J544" s="94"/>
      <c r="K544" s="94"/>
      <c r="L544" s="94"/>
      <c r="M544" s="94"/>
      <c r="N544" s="94"/>
    </row>
    <row r="545" spans="2:14">
      <c r="B545" s="93"/>
      <c r="C545" s="93"/>
      <c r="D545" s="93"/>
      <c r="E545" s="93"/>
      <c r="F545" s="93"/>
      <c r="G545" s="93"/>
      <c r="H545" s="94"/>
      <c r="I545" s="94"/>
      <c r="J545" s="94"/>
      <c r="K545" s="94"/>
      <c r="L545" s="94"/>
      <c r="M545" s="94"/>
      <c r="N545" s="94"/>
    </row>
    <row r="546" spans="2:14">
      <c r="B546" s="93"/>
      <c r="C546" s="93"/>
      <c r="D546" s="93"/>
      <c r="E546" s="93"/>
      <c r="F546" s="93"/>
      <c r="G546" s="93"/>
      <c r="H546" s="94"/>
      <c r="I546" s="94"/>
      <c r="J546" s="94"/>
      <c r="K546" s="94"/>
      <c r="L546" s="94"/>
      <c r="M546" s="94"/>
      <c r="N546" s="94"/>
    </row>
    <row r="547" spans="2:14">
      <c r="B547" s="93"/>
      <c r="C547" s="93"/>
      <c r="D547" s="93"/>
      <c r="E547" s="93"/>
      <c r="F547" s="93"/>
      <c r="G547" s="93"/>
      <c r="H547" s="94"/>
      <c r="I547" s="94"/>
      <c r="J547" s="94"/>
      <c r="K547" s="94"/>
      <c r="L547" s="94"/>
      <c r="M547" s="94"/>
      <c r="N547" s="94"/>
    </row>
    <row r="548" spans="2:14">
      <c r="B548" s="93"/>
      <c r="C548" s="93"/>
      <c r="D548" s="93"/>
      <c r="E548" s="93"/>
      <c r="F548" s="93"/>
      <c r="G548" s="93"/>
      <c r="H548" s="94"/>
      <c r="I548" s="94"/>
      <c r="J548" s="94"/>
      <c r="K548" s="94"/>
      <c r="L548" s="94"/>
      <c r="M548" s="94"/>
      <c r="N548" s="94"/>
    </row>
    <row r="549" spans="2:14">
      <c r="B549" s="93"/>
      <c r="C549" s="93"/>
      <c r="D549" s="93"/>
      <c r="E549" s="93"/>
      <c r="F549" s="93"/>
      <c r="G549" s="93"/>
      <c r="H549" s="94"/>
      <c r="I549" s="94"/>
      <c r="J549" s="94"/>
      <c r="K549" s="94"/>
      <c r="L549" s="94"/>
      <c r="M549" s="94"/>
      <c r="N549" s="94"/>
    </row>
    <row r="550" spans="2:14">
      <c r="B550" s="93"/>
      <c r="C550" s="93"/>
      <c r="D550" s="93"/>
      <c r="E550" s="93"/>
      <c r="F550" s="93"/>
      <c r="G550" s="93"/>
      <c r="H550" s="94"/>
      <c r="I550" s="94"/>
      <c r="J550" s="94"/>
      <c r="K550" s="94"/>
      <c r="L550" s="94"/>
      <c r="M550" s="94"/>
      <c r="N550" s="94"/>
    </row>
    <row r="551" spans="2:14">
      <c r="B551" s="93"/>
      <c r="C551" s="93"/>
      <c r="D551" s="93"/>
      <c r="E551" s="93"/>
      <c r="F551" s="93"/>
      <c r="G551" s="93"/>
      <c r="H551" s="94"/>
      <c r="I551" s="94"/>
      <c r="J551" s="94"/>
      <c r="K551" s="94"/>
      <c r="L551" s="94"/>
      <c r="M551" s="94"/>
      <c r="N551" s="94"/>
    </row>
    <row r="552" spans="2:14">
      <c r="B552" s="93"/>
      <c r="C552" s="93"/>
      <c r="D552" s="93"/>
      <c r="E552" s="93"/>
      <c r="F552" s="93"/>
      <c r="G552" s="93"/>
      <c r="H552" s="94"/>
      <c r="I552" s="94"/>
      <c r="J552" s="94"/>
      <c r="K552" s="94"/>
      <c r="L552" s="94"/>
      <c r="M552" s="94"/>
      <c r="N552" s="94"/>
    </row>
    <row r="553" spans="2:14">
      <c r="B553" s="93"/>
      <c r="C553" s="93"/>
      <c r="D553" s="93"/>
      <c r="E553" s="93"/>
      <c r="F553" s="93"/>
      <c r="G553" s="93"/>
      <c r="H553" s="94"/>
      <c r="I553" s="94"/>
      <c r="J553" s="94"/>
      <c r="K553" s="94"/>
      <c r="L553" s="94"/>
      <c r="M553" s="94"/>
      <c r="N553" s="94"/>
    </row>
    <row r="554" spans="2:14">
      <c r="B554" s="93"/>
      <c r="C554" s="93"/>
      <c r="D554" s="93"/>
      <c r="E554" s="93"/>
      <c r="F554" s="93"/>
      <c r="G554" s="93"/>
      <c r="H554" s="94"/>
      <c r="I554" s="94"/>
      <c r="J554" s="94"/>
      <c r="K554" s="94"/>
      <c r="L554" s="94"/>
      <c r="M554" s="94"/>
      <c r="N554" s="94"/>
    </row>
    <row r="555" spans="2:14">
      <c r="B555" s="93"/>
      <c r="C555" s="93"/>
      <c r="D555" s="93"/>
      <c r="E555" s="93"/>
      <c r="F555" s="93"/>
      <c r="G555" s="93"/>
      <c r="H555" s="94"/>
      <c r="I555" s="94"/>
      <c r="J555" s="94"/>
      <c r="K555" s="94"/>
      <c r="L555" s="94"/>
      <c r="M555" s="94"/>
      <c r="N555" s="94"/>
    </row>
    <row r="556" spans="2:14">
      <c r="B556" s="93"/>
      <c r="C556" s="93"/>
      <c r="D556" s="93"/>
      <c r="E556" s="93"/>
      <c r="F556" s="93"/>
      <c r="G556" s="93"/>
      <c r="H556" s="94"/>
      <c r="I556" s="94"/>
      <c r="J556" s="94"/>
      <c r="K556" s="94"/>
      <c r="L556" s="94"/>
      <c r="M556" s="94"/>
      <c r="N556" s="94"/>
    </row>
    <row r="557" spans="2:14">
      <c r="B557" s="93"/>
      <c r="C557" s="93"/>
      <c r="D557" s="93"/>
      <c r="E557" s="93"/>
      <c r="F557" s="93"/>
      <c r="G557" s="93"/>
      <c r="H557" s="94"/>
      <c r="I557" s="94"/>
      <c r="J557" s="94"/>
      <c r="K557" s="94"/>
      <c r="L557" s="94"/>
      <c r="M557" s="94"/>
      <c r="N557" s="94"/>
    </row>
    <row r="558" spans="2:14">
      <c r="B558" s="93"/>
      <c r="C558" s="93"/>
      <c r="D558" s="93"/>
      <c r="E558" s="93"/>
      <c r="F558" s="93"/>
      <c r="G558" s="93"/>
      <c r="H558" s="94"/>
      <c r="I558" s="94"/>
      <c r="J558" s="94"/>
      <c r="K558" s="94"/>
      <c r="L558" s="94"/>
      <c r="M558" s="94"/>
      <c r="N558" s="94"/>
    </row>
    <row r="559" spans="2:14">
      <c r="B559" s="93"/>
      <c r="C559" s="93"/>
      <c r="D559" s="93"/>
      <c r="E559" s="93"/>
      <c r="F559" s="93"/>
      <c r="G559" s="93"/>
      <c r="H559" s="94"/>
      <c r="I559" s="94"/>
      <c r="J559" s="94"/>
      <c r="K559" s="94"/>
      <c r="L559" s="94"/>
      <c r="M559" s="94"/>
      <c r="N559" s="94"/>
    </row>
    <row r="560" spans="2:14">
      <c r="B560" s="93"/>
      <c r="C560" s="93"/>
      <c r="D560" s="93"/>
      <c r="E560" s="93"/>
      <c r="F560" s="93"/>
      <c r="G560" s="93"/>
      <c r="H560" s="94"/>
      <c r="I560" s="94"/>
      <c r="J560" s="94"/>
      <c r="K560" s="94"/>
      <c r="L560" s="94"/>
      <c r="M560" s="94"/>
      <c r="N560" s="94"/>
    </row>
    <row r="561" spans="2:14">
      <c r="B561" s="93"/>
      <c r="C561" s="93"/>
      <c r="D561" s="93"/>
      <c r="E561" s="93"/>
      <c r="F561" s="93"/>
      <c r="G561" s="93"/>
      <c r="H561" s="94"/>
      <c r="I561" s="94"/>
      <c r="J561" s="94"/>
      <c r="K561" s="94"/>
      <c r="L561" s="94"/>
      <c r="M561" s="94"/>
      <c r="N561" s="94"/>
    </row>
    <row r="562" spans="2:14">
      <c r="B562" s="93"/>
      <c r="C562" s="93"/>
      <c r="D562" s="93"/>
      <c r="E562" s="93"/>
      <c r="F562" s="93"/>
      <c r="G562" s="93"/>
      <c r="H562" s="94"/>
      <c r="I562" s="94"/>
      <c r="J562" s="94"/>
      <c r="K562" s="94"/>
      <c r="L562" s="94"/>
      <c r="M562" s="94"/>
      <c r="N562" s="94"/>
    </row>
    <row r="563" spans="2:14">
      <c r="B563" s="93"/>
      <c r="C563" s="93"/>
      <c r="D563" s="93"/>
      <c r="E563" s="93"/>
      <c r="F563" s="93"/>
      <c r="G563" s="93"/>
      <c r="H563" s="94"/>
      <c r="I563" s="94"/>
      <c r="J563" s="94"/>
      <c r="K563" s="94"/>
      <c r="L563" s="94"/>
      <c r="M563" s="94"/>
      <c r="N563" s="94"/>
    </row>
    <row r="564" spans="2:14">
      <c r="B564" s="93"/>
      <c r="C564" s="93"/>
      <c r="D564" s="93"/>
      <c r="E564" s="93"/>
      <c r="F564" s="93"/>
      <c r="G564" s="93"/>
      <c r="H564" s="94"/>
      <c r="I564" s="94"/>
      <c r="J564" s="94"/>
      <c r="K564" s="94"/>
      <c r="L564" s="94"/>
      <c r="M564" s="94"/>
      <c r="N564" s="94"/>
    </row>
    <row r="565" spans="2:14">
      <c r="B565" s="93"/>
      <c r="C565" s="93"/>
      <c r="D565" s="93"/>
      <c r="E565" s="93"/>
      <c r="F565" s="93"/>
      <c r="G565" s="93"/>
      <c r="H565" s="94"/>
      <c r="I565" s="94"/>
      <c r="J565" s="94"/>
      <c r="K565" s="94"/>
      <c r="L565" s="94"/>
      <c r="M565" s="94"/>
      <c r="N565" s="94"/>
    </row>
    <row r="566" spans="2:14">
      <c r="B566" s="93"/>
      <c r="C566" s="93"/>
      <c r="D566" s="93"/>
      <c r="E566" s="93"/>
      <c r="F566" s="93"/>
      <c r="G566" s="93"/>
      <c r="H566" s="94"/>
      <c r="I566" s="94"/>
      <c r="J566" s="94"/>
      <c r="K566" s="94"/>
      <c r="L566" s="94"/>
      <c r="M566" s="94"/>
      <c r="N566" s="94"/>
    </row>
    <row r="567" spans="2:14">
      <c r="B567" s="93"/>
      <c r="C567" s="93"/>
      <c r="D567" s="93"/>
      <c r="E567" s="93"/>
      <c r="F567" s="93"/>
      <c r="G567" s="93"/>
      <c r="H567" s="94"/>
      <c r="I567" s="94"/>
      <c r="J567" s="94"/>
      <c r="K567" s="94"/>
      <c r="L567" s="94"/>
      <c r="M567" s="94"/>
      <c r="N567" s="94"/>
    </row>
    <row r="568" spans="2:14">
      <c r="B568" s="93"/>
      <c r="C568" s="93"/>
      <c r="D568" s="93"/>
      <c r="E568" s="93"/>
      <c r="F568" s="93"/>
      <c r="G568" s="93"/>
      <c r="H568" s="94"/>
      <c r="I568" s="94"/>
      <c r="J568" s="94"/>
      <c r="K568" s="94"/>
      <c r="L568" s="94"/>
      <c r="M568" s="94"/>
      <c r="N568" s="94"/>
    </row>
    <row r="569" spans="2:14">
      <c r="B569" s="93"/>
      <c r="C569" s="93"/>
      <c r="D569" s="93"/>
      <c r="E569" s="93"/>
      <c r="F569" s="93"/>
      <c r="G569" s="93"/>
      <c r="H569" s="94"/>
      <c r="I569" s="94"/>
      <c r="J569" s="94"/>
      <c r="K569" s="94"/>
      <c r="L569" s="94"/>
      <c r="M569" s="94"/>
      <c r="N569" s="94"/>
    </row>
    <row r="570" spans="2:14">
      <c r="B570" s="93"/>
      <c r="C570" s="93"/>
      <c r="D570" s="93"/>
      <c r="E570" s="93"/>
      <c r="F570" s="93"/>
      <c r="G570" s="93"/>
      <c r="H570" s="94"/>
      <c r="I570" s="94"/>
      <c r="J570" s="94"/>
      <c r="K570" s="94"/>
      <c r="L570" s="94"/>
      <c r="M570" s="94"/>
      <c r="N570" s="94"/>
    </row>
    <row r="571" spans="2:14">
      <c r="B571" s="93"/>
      <c r="C571" s="93"/>
      <c r="D571" s="93"/>
      <c r="E571" s="93"/>
      <c r="F571" s="93"/>
      <c r="G571" s="93"/>
      <c r="H571" s="94"/>
      <c r="I571" s="94"/>
      <c r="J571" s="94"/>
      <c r="K571" s="94"/>
      <c r="L571" s="94"/>
      <c r="M571" s="94"/>
      <c r="N571" s="94"/>
    </row>
    <row r="572" spans="2:14">
      <c r="B572" s="93"/>
      <c r="C572" s="93"/>
      <c r="D572" s="93"/>
      <c r="E572" s="93"/>
      <c r="F572" s="93"/>
      <c r="G572" s="93"/>
      <c r="H572" s="94"/>
      <c r="I572" s="94"/>
      <c r="J572" s="94"/>
      <c r="K572" s="94"/>
      <c r="L572" s="94"/>
      <c r="M572" s="94"/>
      <c r="N572" s="94"/>
    </row>
    <row r="573" spans="2:14">
      <c r="B573" s="93"/>
      <c r="C573" s="93"/>
      <c r="D573" s="93"/>
      <c r="E573" s="93"/>
      <c r="F573" s="93"/>
      <c r="G573" s="93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45:B1048576 D1:I1048576 B1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>
      <selection activeCell="J25" sqref="J25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34.42578125" style="2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7.28515625" style="1" bestFit="1" customWidth="1"/>
    <col min="11" max="11" width="11.85546875" style="1" bestFit="1" customWidth="1"/>
    <col min="12" max="12" width="6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134</v>
      </c>
      <c r="C1" s="46" t="s" vm="1">
        <v>207</v>
      </c>
    </row>
    <row r="2" spans="2:15">
      <c r="B2" s="46" t="s">
        <v>133</v>
      </c>
      <c r="C2" s="46" t="s">
        <v>208</v>
      </c>
    </row>
    <row r="3" spans="2:15">
      <c r="B3" s="46" t="s">
        <v>135</v>
      </c>
      <c r="C3" s="46" t="s">
        <v>209</v>
      </c>
    </row>
    <row r="4" spans="2:15">
      <c r="B4" s="46" t="s">
        <v>136</v>
      </c>
      <c r="C4" s="46">
        <v>2148</v>
      </c>
    </row>
    <row r="6" spans="2:15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ht="26.25" customHeight="1">
      <c r="B7" s="138" t="s">
        <v>85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40"/>
    </row>
    <row r="8" spans="2:15" s="3" customFormat="1" ht="63">
      <c r="B8" s="21" t="s">
        <v>107</v>
      </c>
      <c r="C8" s="29" t="s">
        <v>43</v>
      </c>
      <c r="D8" s="29" t="s">
        <v>111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95</v>
      </c>
      <c r="J8" s="29" t="s">
        <v>185</v>
      </c>
      <c r="K8" s="29" t="s">
        <v>184</v>
      </c>
      <c r="L8" s="29" t="s">
        <v>57</v>
      </c>
      <c r="M8" s="29" t="s">
        <v>54</v>
      </c>
      <c r="N8" s="29" t="s">
        <v>137</v>
      </c>
      <c r="O8" s="19" t="s">
        <v>139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192</v>
      </c>
      <c r="K9" s="31"/>
      <c r="L9" s="31" t="s">
        <v>188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30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53.920679883000005</v>
      </c>
      <c r="M11" s="91"/>
      <c r="N11" s="91">
        <f>IFERROR(L11/$L$11,0)</f>
        <v>1</v>
      </c>
      <c r="O11" s="91">
        <f>L11/'סכום נכסי הקרן'!$C$42</f>
        <v>1.1892130202486034E-2</v>
      </c>
    </row>
    <row r="12" spans="2:15" s="4" customFormat="1" ht="18" customHeight="1">
      <c r="B12" s="114" t="s">
        <v>179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53.920679882999998</v>
      </c>
      <c r="M12" s="91"/>
      <c r="N12" s="91">
        <f t="shared" ref="N12:N20" si="0">IFERROR(L12/$L$11,0)</f>
        <v>0.99999999999999989</v>
      </c>
      <c r="O12" s="91">
        <f>L12/'סכום נכסי הקרן'!$C$42</f>
        <v>1.1892130202486032E-2</v>
      </c>
    </row>
    <row r="13" spans="2:15">
      <c r="B13" s="85" t="s">
        <v>48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53.920679882999998</v>
      </c>
      <c r="M13" s="84"/>
      <c r="N13" s="84">
        <f t="shared" si="0"/>
        <v>0.99999999999999989</v>
      </c>
      <c r="O13" s="84">
        <f>L13/'סכום נכסי הקרן'!$C$42</f>
        <v>1.1892130202486032E-2</v>
      </c>
    </row>
    <row r="14" spans="2:15">
      <c r="B14" s="86" t="s">
        <v>1199</v>
      </c>
      <c r="C14" s="87" t="s">
        <v>1200</v>
      </c>
      <c r="D14" s="88" t="s">
        <v>28</v>
      </c>
      <c r="E14" s="87"/>
      <c r="F14" s="88" t="s">
        <v>1175</v>
      </c>
      <c r="G14" s="87" t="s">
        <v>892</v>
      </c>
      <c r="H14" s="87" t="s">
        <v>893</v>
      </c>
      <c r="I14" s="88" t="s">
        <v>122</v>
      </c>
      <c r="J14" s="90">
        <v>0.99729599999999996</v>
      </c>
      <c r="K14" s="102">
        <v>96640.960399999996</v>
      </c>
      <c r="L14" s="90">
        <v>3.6171281049999999</v>
      </c>
      <c r="M14" s="91">
        <v>3.2001376445733514E-6</v>
      </c>
      <c r="N14" s="91">
        <f t="shared" si="0"/>
        <v>6.7082390519715984E-2</v>
      </c>
      <c r="O14" s="91">
        <f>L14/'סכום נכסי הקרן'!$C$42</f>
        <v>7.9775252235447726E-4</v>
      </c>
    </row>
    <row r="15" spans="2:15">
      <c r="B15" s="86" t="s">
        <v>1201</v>
      </c>
      <c r="C15" s="87" t="s">
        <v>1202</v>
      </c>
      <c r="D15" s="88" t="s">
        <v>28</v>
      </c>
      <c r="E15" s="87"/>
      <c r="F15" s="88" t="s">
        <v>1175</v>
      </c>
      <c r="G15" s="87" t="s">
        <v>901</v>
      </c>
      <c r="H15" s="87" t="s">
        <v>893</v>
      </c>
      <c r="I15" s="88" t="s">
        <v>120</v>
      </c>
      <c r="J15" s="90">
        <v>0.16936699999999999</v>
      </c>
      <c r="K15" s="102">
        <v>1001982</v>
      </c>
      <c r="L15" s="90">
        <v>5.9718483410000003</v>
      </c>
      <c r="M15" s="91">
        <v>1.19174873220024E-6</v>
      </c>
      <c r="N15" s="91">
        <f t="shared" si="0"/>
        <v>0.11075246740133912</v>
      </c>
      <c r="O15" s="91">
        <f>L15/'סכום נכסי הקרן'!$C$42</f>
        <v>1.3170827625833149E-3</v>
      </c>
    </row>
    <row r="16" spans="2:15">
      <c r="B16" s="86" t="s">
        <v>1203</v>
      </c>
      <c r="C16" s="87" t="s">
        <v>1204</v>
      </c>
      <c r="D16" s="88" t="s">
        <v>28</v>
      </c>
      <c r="E16" s="87"/>
      <c r="F16" s="88" t="s">
        <v>1175</v>
      </c>
      <c r="G16" s="87" t="s">
        <v>909</v>
      </c>
      <c r="H16" s="87" t="s">
        <v>893</v>
      </c>
      <c r="I16" s="88" t="s">
        <v>120</v>
      </c>
      <c r="J16" s="90">
        <v>6.1800649999999999</v>
      </c>
      <c r="K16" s="102">
        <v>32718.7</v>
      </c>
      <c r="L16" s="90">
        <v>7.1155483899999998</v>
      </c>
      <c r="M16" s="91">
        <v>6.1113455054479638E-7</v>
      </c>
      <c r="N16" s="91">
        <f t="shared" si="0"/>
        <v>0.13196325427349395</v>
      </c>
      <c r="O16" s="91">
        <f>L16/'סכום נכסי הקרן'!$C$42</f>
        <v>1.5693242017641616E-3</v>
      </c>
    </row>
    <row r="17" spans="2:15">
      <c r="B17" s="86" t="s">
        <v>1205</v>
      </c>
      <c r="C17" s="87" t="s">
        <v>1206</v>
      </c>
      <c r="D17" s="88" t="s">
        <v>28</v>
      </c>
      <c r="E17" s="87"/>
      <c r="F17" s="88" t="s">
        <v>1175</v>
      </c>
      <c r="G17" s="87" t="s">
        <v>1207</v>
      </c>
      <c r="H17" s="87" t="s">
        <v>893</v>
      </c>
      <c r="I17" s="88" t="s">
        <v>122</v>
      </c>
      <c r="J17" s="90">
        <v>0.95864099999999997</v>
      </c>
      <c r="K17" s="102">
        <v>208552.1347</v>
      </c>
      <c r="L17" s="90">
        <v>7.5032492670000011</v>
      </c>
      <c r="M17" s="91">
        <v>3.68213996758969E-6</v>
      </c>
      <c r="N17" s="91">
        <f t="shared" si="0"/>
        <v>0.1391534617753514</v>
      </c>
      <c r="O17" s="91">
        <f>L17/'סכום נכסי הקרן'!$C$42</f>
        <v>1.6548310855591423E-3</v>
      </c>
    </row>
    <row r="18" spans="2:15">
      <c r="B18" s="86" t="s">
        <v>1208</v>
      </c>
      <c r="C18" s="87" t="s">
        <v>1209</v>
      </c>
      <c r="D18" s="88" t="s">
        <v>28</v>
      </c>
      <c r="E18" s="87"/>
      <c r="F18" s="88" t="s">
        <v>1175</v>
      </c>
      <c r="G18" s="87" t="s">
        <v>1207</v>
      </c>
      <c r="H18" s="87" t="s">
        <v>893</v>
      </c>
      <c r="I18" s="88" t="s">
        <v>120</v>
      </c>
      <c r="J18" s="90">
        <v>2.3509890000000002</v>
      </c>
      <c r="K18" s="102">
        <v>111070.1</v>
      </c>
      <c r="L18" s="90">
        <v>9.1889725249999987</v>
      </c>
      <c r="M18" s="91">
        <v>3.779386475952923E-6</v>
      </c>
      <c r="N18" s="91">
        <f t="shared" si="0"/>
        <v>0.17041648111519969</v>
      </c>
      <c r="O18" s="91">
        <f>L18/'סכום נכסי הקרן'!$C$42</f>
        <v>2.0266149820714571E-3</v>
      </c>
    </row>
    <row r="19" spans="2:15">
      <c r="B19" s="86" t="s">
        <v>1210</v>
      </c>
      <c r="C19" s="87" t="s">
        <v>1211</v>
      </c>
      <c r="D19" s="88" t="s">
        <v>28</v>
      </c>
      <c r="E19" s="87"/>
      <c r="F19" s="88" t="s">
        <v>1175</v>
      </c>
      <c r="G19" s="87" t="s">
        <v>1212</v>
      </c>
      <c r="H19" s="87" t="s">
        <v>893</v>
      </c>
      <c r="I19" s="88" t="s">
        <v>123</v>
      </c>
      <c r="J19" s="90">
        <v>539.59819900000002</v>
      </c>
      <c r="K19" s="102">
        <v>133.5</v>
      </c>
      <c r="L19" s="90">
        <v>3.0526127710000002</v>
      </c>
      <c r="M19" s="91">
        <v>3.779386475952923E-6</v>
      </c>
      <c r="N19" s="91">
        <f t="shared" si="0"/>
        <v>5.6613024494938192E-2</v>
      </c>
      <c r="O19" s="91">
        <f>L19/'סכום נכסי הקרן'!$C$42</f>
        <v>6.7324945845033608E-4</v>
      </c>
    </row>
    <row r="20" spans="2:15">
      <c r="B20" s="86" t="s">
        <v>1213</v>
      </c>
      <c r="C20" s="87" t="s">
        <v>1214</v>
      </c>
      <c r="D20" s="88" t="s">
        <v>28</v>
      </c>
      <c r="E20" s="87"/>
      <c r="F20" s="88" t="s">
        <v>1175</v>
      </c>
      <c r="G20" s="87" t="s">
        <v>661</v>
      </c>
      <c r="H20" s="87"/>
      <c r="I20" s="88" t="s">
        <v>123</v>
      </c>
      <c r="J20" s="90">
        <v>25.545970999999998</v>
      </c>
      <c r="K20" s="102">
        <v>16139.25</v>
      </c>
      <c r="L20" s="90">
        <v>17.471320484</v>
      </c>
      <c r="M20" s="91">
        <v>1.2488685715714091E-5</v>
      </c>
      <c r="N20" s="91">
        <f t="shared" si="0"/>
        <v>0.32401892041996155</v>
      </c>
      <c r="O20" s="91">
        <f>L20/'סכום נכסי הקרן'!$C$42</f>
        <v>3.8532751897031431E-3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109" t="s">
        <v>200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109" t="s">
        <v>104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109" t="s">
        <v>183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109" t="s">
        <v>191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2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2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3"/>
      <c r="C337" s="93"/>
      <c r="D337" s="93"/>
      <c r="E337" s="93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3"/>
      <c r="C338" s="93"/>
      <c r="D338" s="93"/>
      <c r="E338" s="93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3"/>
      <c r="C339" s="93"/>
      <c r="D339" s="93"/>
      <c r="E339" s="93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3"/>
      <c r="C340" s="93"/>
      <c r="D340" s="93"/>
      <c r="E340" s="93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3"/>
      <c r="C341" s="93"/>
      <c r="D341" s="93"/>
      <c r="E341" s="93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3"/>
      <c r="C342" s="93"/>
      <c r="D342" s="93"/>
      <c r="E342" s="93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3"/>
      <c r="C343" s="93"/>
      <c r="D343" s="93"/>
      <c r="E343" s="93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3"/>
      <c r="C344" s="93"/>
      <c r="D344" s="93"/>
      <c r="E344" s="93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3"/>
      <c r="C345" s="93"/>
      <c r="D345" s="93"/>
      <c r="E345" s="93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3"/>
      <c r="C346" s="93"/>
      <c r="D346" s="93"/>
      <c r="E346" s="93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3"/>
      <c r="C347" s="93"/>
      <c r="D347" s="93"/>
      <c r="E347" s="93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3"/>
      <c r="C348" s="93"/>
      <c r="D348" s="93"/>
      <c r="E348" s="93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3"/>
      <c r="C349" s="93"/>
      <c r="D349" s="93"/>
      <c r="E349" s="93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3"/>
      <c r="C350" s="93"/>
      <c r="D350" s="93"/>
      <c r="E350" s="93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3"/>
      <c r="C351" s="93"/>
      <c r="D351" s="93"/>
      <c r="E351" s="93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3"/>
      <c r="C352" s="93"/>
      <c r="D352" s="93"/>
      <c r="E352" s="93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3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3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3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3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3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3"/>
      <c r="C358" s="93"/>
      <c r="D358" s="93"/>
      <c r="E358" s="93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3"/>
      <c r="C359" s="93"/>
      <c r="D359" s="93"/>
      <c r="E359" s="93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3"/>
      <c r="C360" s="93"/>
      <c r="D360" s="93"/>
      <c r="E360" s="93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3"/>
      <c r="C369" s="93"/>
      <c r="D369" s="93"/>
      <c r="E369" s="93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3"/>
      <c r="C370" s="93"/>
      <c r="D370" s="93"/>
      <c r="E370" s="93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3"/>
      <c r="C371" s="93"/>
      <c r="D371" s="93"/>
      <c r="E371" s="93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3"/>
      <c r="C372" s="93"/>
      <c r="D372" s="93"/>
      <c r="E372" s="93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3"/>
      <c r="C373" s="93"/>
      <c r="D373" s="93"/>
      <c r="E373" s="93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3"/>
      <c r="C374" s="93"/>
      <c r="D374" s="93"/>
      <c r="E374" s="93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3"/>
      <c r="C375" s="93"/>
      <c r="D375" s="93"/>
      <c r="E375" s="93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3"/>
      <c r="C376" s="93"/>
      <c r="D376" s="93"/>
      <c r="E376" s="93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3"/>
      <c r="C377" s="93"/>
      <c r="D377" s="93"/>
      <c r="E377" s="93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3"/>
      <c r="C378" s="93"/>
      <c r="D378" s="93"/>
      <c r="E378" s="93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3"/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134</v>
      </c>
      <c r="C1" s="46" t="s" vm="1">
        <v>207</v>
      </c>
    </row>
    <row r="2" spans="2:12">
      <c r="B2" s="46" t="s">
        <v>133</v>
      </c>
      <c r="C2" s="46" t="s">
        <v>208</v>
      </c>
    </row>
    <row r="3" spans="2:12">
      <c r="B3" s="46" t="s">
        <v>135</v>
      </c>
      <c r="C3" s="46" t="s">
        <v>209</v>
      </c>
    </row>
    <row r="4" spans="2:12">
      <c r="B4" s="46" t="s">
        <v>136</v>
      </c>
      <c r="C4" s="46">
        <v>2148</v>
      </c>
    </row>
    <row r="6" spans="2:12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86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63">
      <c r="B8" s="21" t="s">
        <v>108</v>
      </c>
      <c r="C8" s="29" t="s">
        <v>43</v>
      </c>
      <c r="D8" s="29" t="s">
        <v>111</v>
      </c>
      <c r="E8" s="29" t="s">
        <v>61</v>
      </c>
      <c r="F8" s="29" t="s">
        <v>95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137</v>
      </c>
      <c r="L8" s="65" t="s">
        <v>139</v>
      </c>
    </row>
    <row r="9" spans="2:12" s="3" customFormat="1" ht="25.5"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6" t="s">
        <v>1703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s="4" customFormat="1" ht="18" customHeight="1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21:B1048576 C5:C1048576 B1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134</v>
      </c>
      <c r="C1" s="46" t="s" vm="1">
        <v>207</v>
      </c>
    </row>
    <row r="2" spans="2:13">
      <c r="B2" s="46" t="s">
        <v>133</v>
      </c>
      <c r="C2" s="46" t="s">
        <v>208</v>
      </c>
    </row>
    <row r="3" spans="2:13">
      <c r="B3" s="46" t="s">
        <v>135</v>
      </c>
      <c r="C3" s="46" t="s">
        <v>209</v>
      </c>
    </row>
    <row r="4" spans="2:13">
      <c r="B4" s="46" t="s">
        <v>136</v>
      </c>
      <c r="C4" s="46">
        <v>2148</v>
      </c>
    </row>
    <row r="6" spans="2:13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3" ht="26.25" customHeight="1">
      <c r="B7" s="138" t="s">
        <v>87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  <c r="M7" s="3"/>
    </row>
    <row r="8" spans="2:13" s="3" customFormat="1" ht="78.75">
      <c r="B8" s="21" t="s">
        <v>108</v>
      </c>
      <c r="C8" s="29" t="s">
        <v>43</v>
      </c>
      <c r="D8" s="29" t="s">
        <v>111</v>
      </c>
      <c r="E8" s="29" t="s">
        <v>61</v>
      </c>
      <c r="F8" s="29" t="s">
        <v>95</v>
      </c>
      <c r="G8" s="29" t="s">
        <v>185</v>
      </c>
      <c r="H8" s="29" t="s">
        <v>184</v>
      </c>
      <c r="I8" s="29" t="s">
        <v>57</v>
      </c>
      <c r="J8" s="29" t="s">
        <v>54</v>
      </c>
      <c r="K8" s="29" t="s">
        <v>137</v>
      </c>
      <c r="L8" s="30" t="s">
        <v>139</v>
      </c>
    </row>
    <row r="9" spans="2:13" s="3" customFormat="1">
      <c r="B9" s="14"/>
      <c r="C9" s="29"/>
      <c r="D9" s="29"/>
      <c r="E9" s="29"/>
      <c r="F9" s="29"/>
      <c r="G9" s="15" t="s">
        <v>192</v>
      </c>
      <c r="H9" s="15"/>
      <c r="I9" s="15" t="s">
        <v>188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6" t="s">
        <v>1704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3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3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3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3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3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3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3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3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3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3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3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3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3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3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3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3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3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3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3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3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3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51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9.570312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134</v>
      </c>
      <c r="C1" s="46" t="s" vm="1">
        <v>207</v>
      </c>
    </row>
    <row r="2" spans="1:11">
      <c r="B2" s="46" t="s">
        <v>133</v>
      </c>
      <c r="C2" s="46" t="s">
        <v>208</v>
      </c>
    </row>
    <row r="3" spans="1:11">
      <c r="B3" s="46" t="s">
        <v>135</v>
      </c>
      <c r="C3" s="46" t="s">
        <v>209</v>
      </c>
    </row>
    <row r="4" spans="1:11">
      <c r="B4" s="46" t="s">
        <v>136</v>
      </c>
      <c r="C4" s="46">
        <v>2148</v>
      </c>
    </row>
    <row r="6" spans="1:11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1:11" ht="26.25" customHeight="1">
      <c r="B7" s="138" t="s">
        <v>88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s="3" customFormat="1" ht="78.75">
      <c r="A8" s="2"/>
      <c r="B8" s="21" t="s">
        <v>108</v>
      </c>
      <c r="C8" s="29" t="s">
        <v>43</v>
      </c>
      <c r="D8" s="29" t="s">
        <v>111</v>
      </c>
      <c r="E8" s="29" t="s">
        <v>61</v>
      </c>
      <c r="F8" s="29" t="s">
        <v>95</v>
      </c>
      <c r="G8" s="29" t="s">
        <v>185</v>
      </c>
      <c r="H8" s="29" t="s">
        <v>184</v>
      </c>
      <c r="I8" s="29" t="s">
        <v>57</v>
      </c>
      <c r="J8" s="29" t="s">
        <v>137</v>
      </c>
      <c r="K8" s="30" t="s">
        <v>139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192</v>
      </c>
      <c r="H9" s="15"/>
      <c r="I9" s="15" t="s">
        <v>188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46</v>
      </c>
      <c r="C11" s="87"/>
      <c r="D11" s="88"/>
      <c r="E11" s="88"/>
      <c r="F11" s="88"/>
      <c r="G11" s="90"/>
      <c r="H11" s="102"/>
      <c r="I11" s="90">
        <v>-0.75674312999999993</v>
      </c>
      <c r="J11" s="91">
        <f>IFERROR(I11/$I$11,0)</f>
        <v>1</v>
      </c>
      <c r="K11" s="91">
        <f>I11/'סכום נכסי הקרן'!$C$42</f>
        <v>-1.6689863427768258E-4</v>
      </c>
    </row>
    <row r="12" spans="1:11">
      <c r="B12" s="114" t="s">
        <v>181</v>
      </c>
      <c r="C12" s="87"/>
      <c r="D12" s="88"/>
      <c r="E12" s="88"/>
      <c r="F12" s="88"/>
      <c r="G12" s="90"/>
      <c r="H12" s="102"/>
      <c r="I12" s="90">
        <v>-0.75674312999999993</v>
      </c>
      <c r="J12" s="91">
        <f t="shared" ref="J12:J13" si="0">IFERROR(I12/$I$11,0)</f>
        <v>1</v>
      </c>
      <c r="K12" s="91">
        <f>I12/'סכום נכסי הקרן'!$C$42</f>
        <v>-1.6689863427768258E-4</v>
      </c>
    </row>
    <row r="13" spans="1:11">
      <c r="B13" s="92" t="s">
        <v>1215</v>
      </c>
      <c r="C13" s="87" t="s">
        <v>1216</v>
      </c>
      <c r="D13" s="88" t="s">
        <v>28</v>
      </c>
      <c r="E13" s="88" t="s">
        <v>660</v>
      </c>
      <c r="F13" s="88" t="s">
        <v>120</v>
      </c>
      <c r="G13" s="90">
        <v>0.14144599999999999</v>
      </c>
      <c r="H13" s="102">
        <v>11828.125</v>
      </c>
      <c r="I13" s="90">
        <v>-0.75674312999999993</v>
      </c>
      <c r="J13" s="91">
        <f t="shared" si="0"/>
        <v>1</v>
      </c>
      <c r="K13" s="91">
        <f>I13/'סכום נכסי הקרן'!$C$42</f>
        <v>-1.6689863427768258E-4</v>
      </c>
    </row>
    <row r="14" spans="1:11">
      <c r="B14" s="102"/>
      <c r="C14" s="102"/>
      <c r="D14" s="102"/>
      <c r="E14" s="102"/>
      <c r="F14" s="102"/>
      <c r="G14" s="102"/>
      <c r="H14" s="102"/>
      <c r="I14" s="90"/>
      <c r="J14" s="91"/>
      <c r="K14" s="91"/>
    </row>
    <row r="15" spans="1:11">
      <c r="B15" s="114"/>
      <c r="C15" s="87"/>
      <c r="D15" s="87"/>
      <c r="E15" s="87"/>
      <c r="F15" s="87"/>
      <c r="G15" s="90"/>
      <c r="H15" s="102"/>
      <c r="I15" s="87"/>
      <c r="J15" s="91"/>
      <c r="K15" s="87"/>
    </row>
    <row r="16" spans="1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109" t="s">
        <v>200</v>
      </c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109" t="s">
        <v>104</v>
      </c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109" t="s">
        <v>183</v>
      </c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9" t="s">
        <v>191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93"/>
      <c r="C115" s="113"/>
      <c r="D115" s="113"/>
      <c r="E115" s="113"/>
      <c r="F115" s="113"/>
      <c r="G115" s="113"/>
      <c r="H115" s="113"/>
      <c r="I115" s="94"/>
      <c r="J115" s="94"/>
      <c r="K115" s="113"/>
    </row>
    <row r="116" spans="2:11">
      <c r="B116" s="93"/>
      <c r="C116" s="113"/>
      <c r="D116" s="113"/>
      <c r="E116" s="113"/>
      <c r="F116" s="113"/>
      <c r="G116" s="113"/>
      <c r="H116" s="113"/>
      <c r="I116" s="94"/>
      <c r="J116" s="94"/>
      <c r="K116" s="113"/>
    </row>
    <row r="117" spans="2:11">
      <c r="B117" s="93"/>
      <c r="C117" s="113"/>
      <c r="D117" s="113"/>
      <c r="E117" s="113"/>
      <c r="F117" s="113"/>
      <c r="G117" s="113"/>
      <c r="H117" s="113"/>
      <c r="I117" s="94"/>
      <c r="J117" s="94"/>
      <c r="K117" s="113"/>
    </row>
    <row r="118" spans="2:11">
      <c r="B118" s="93"/>
      <c r="C118" s="113"/>
      <c r="D118" s="113"/>
      <c r="E118" s="113"/>
      <c r="F118" s="113"/>
      <c r="G118" s="113"/>
      <c r="H118" s="113"/>
      <c r="I118" s="94"/>
      <c r="J118" s="94"/>
      <c r="K118" s="113"/>
    </row>
    <row r="119" spans="2:11">
      <c r="B119" s="93"/>
      <c r="C119" s="113"/>
      <c r="D119" s="113"/>
      <c r="E119" s="113"/>
      <c r="F119" s="113"/>
      <c r="G119" s="113"/>
      <c r="H119" s="113"/>
      <c r="I119" s="94"/>
      <c r="J119" s="94"/>
      <c r="K119" s="113"/>
    </row>
    <row r="120" spans="2:11">
      <c r="B120" s="93"/>
      <c r="C120" s="113"/>
      <c r="D120" s="113"/>
      <c r="E120" s="113"/>
      <c r="F120" s="113"/>
      <c r="G120" s="113"/>
      <c r="H120" s="113"/>
      <c r="I120" s="94"/>
      <c r="J120" s="94"/>
      <c r="K120" s="113"/>
    </row>
    <row r="121" spans="2:11">
      <c r="B121" s="93"/>
      <c r="C121" s="113"/>
      <c r="D121" s="113"/>
      <c r="E121" s="113"/>
      <c r="F121" s="113"/>
      <c r="G121" s="113"/>
      <c r="H121" s="113"/>
      <c r="I121" s="94"/>
      <c r="J121" s="94"/>
      <c r="K121" s="113"/>
    </row>
    <row r="122" spans="2:11">
      <c r="B122" s="93"/>
      <c r="C122" s="113"/>
      <c r="D122" s="113"/>
      <c r="E122" s="113"/>
      <c r="F122" s="113"/>
      <c r="G122" s="113"/>
      <c r="H122" s="113"/>
      <c r="I122" s="94"/>
      <c r="J122" s="94"/>
      <c r="K122" s="113"/>
    </row>
    <row r="123" spans="2:11">
      <c r="B123" s="93"/>
      <c r="C123" s="113"/>
      <c r="D123" s="113"/>
      <c r="E123" s="113"/>
      <c r="F123" s="113"/>
      <c r="G123" s="113"/>
      <c r="H123" s="113"/>
      <c r="I123" s="94"/>
      <c r="J123" s="94"/>
      <c r="K123" s="113"/>
    </row>
    <row r="124" spans="2:11">
      <c r="B124" s="93"/>
      <c r="C124" s="113"/>
      <c r="D124" s="113"/>
      <c r="E124" s="113"/>
      <c r="F124" s="113"/>
      <c r="G124" s="113"/>
      <c r="H124" s="113"/>
      <c r="I124" s="94"/>
      <c r="J124" s="94"/>
      <c r="K124" s="113"/>
    </row>
    <row r="125" spans="2:11">
      <c r="B125" s="93"/>
      <c r="C125" s="113"/>
      <c r="D125" s="113"/>
      <c r="E125" s="113"/>
      <c r="F125" s="113"/>
      <c r="G125" s="113"/>
      <c r="H125" s="113"/>
      <c r="I125" s="94"/>
      <c r="J125" s="94"/>
      <c r="K125" s="113"/>
    </row>
    <row r="126" spans="2:11">
      <c r="B126" s="93"/>
      <c r="C126" s="113"/>
      <c r="D126" s="113"/>
      <c r="E126" s="113"/>
      <c r="F126" s="113"/>
      <c r="G126" s="113"/>
      <c r="H126" s="113"/>
      <c r="I126" s="94"/>
      <c r="J126" s="94"/>
      <c r="K126" s="113"/>
    </row>
    <row r="127" spans="2:11">
      <c r="B127" s="93"/>
      <c r="C127" s="113"/>
      <c r="D127" s="113"/>
      <c r="E127" s="113"/>
      <c r="F127" s="113"/>
      <c r="G127" s="113"/>
      <c r="H127" s="113"/>
      <c r="I127" s="94"/>
      <c r="J127" s="94"/>
      <c r="K127" s="113"/>
    </row>
    <row r="128" spans="2:11">
      <c r="B128" s="93"/>
      <c r="C128" s="113"/>
      <c r="D128" s="113"/>
      <c r="E128" s="113"/>
      <c r="F128" s="113"/>
      <c r="G128" s="113"/>
      <c r="H128" s="113"/>
      <c r="I128" s="94"/>
      <c r="J128" s="94"/>
      <c r="K128" s="113"/>
    </row>
    <row r="129" spans="2:11">
      <c r="B129" s="93"/>
      <c r="C129" s="113"/>
      <c r="D129" s="113"/>
      <c r="E129" s="113"/>
      <c r="F129" s="113"/>
      <c r="G129" s="113"/>
      <c r="H129" s="113"/>
      <c r="I129" s="94"/>
      <c r="J129" s="94"/>
      <c r="K129" s="113"/>
    </row>
    <row r="130" spans="2:11">
      <c r="B130" s="93"/>
      <c r="C130" s="113"/>
      <c r="D130" s="113"/>
      <c r="E130" s="113"/>
      <c r="F130" s="113"/>
      <c r="G130" s="113"/>
      <c r="H130" s="113"/>
      <c r="I130" s="94"/>
      <c r="J130" s="94"/>
      <c r="K130" s="113"/>
    </row>
    <row r="131" spans="2:11">
      <c r="B131" s="93"/>
      <c r="C131" s="113"/>
      <c r="D131" s="113"/>
      <c r="E131" s="113"/>
      <c r="F131" s="113"/>
      <c r="G131" s="113"/>
      <c r="H131" s="113"/>
      <c r="I131" s="94"/>
      <c r="J131" s="94"/>
      <c r="K131" s="113"/>
    </row>
    <row r="132" spans="2:11">
      <c r="B132" s="93"/>
      <c r="C132" s="113"/>
      <c r="D132" s="113"/>
      <c r="E132" s="113"/>
      <c r="F132" s="113"/>
      <c r="G132" s="113"/>
      <c r="H132" s="113"/>
      <c r="I132" s="94"/>
      <c r="J132" s="94"/>
      <c r="K132" s="113"/>
    </row>
    <row r="133" spans="2:11">
      <c r="B133" s="93"/>
      <c r="C133" s="113"/>
      <c r="D133" s="113"/>
      <c r="E133" s="113"/>
      <c r="F133" s="113"/>
      <c r="G133" s="113"/>
      <c r="H133" s="113"/>
      <c r="I133" s="94"/>
      <c r="J133" s="94"/>
      <c r="K133" s="113"/>
    </row>
    <row r="134" spans="2:11">
      <c r="B134" s="93"/>
      <c r="C134" s="113"/>
      <c r="D134" s="113"/>
      <c r="E134" s="113"/>
      <c r="F134" s="113"/>
      <c r="G134" s="113"/>
      <c r="H134" s="113"/>
      <c r="I134" s="94"/>
      <c r="J134" s="94"/>
      <c r="K134" s="113"/>
    </row>
    <row r="135" spans="2:11">
      <c r="B135" s="93"/>
      <c r="C135" s="113"/>
      <c r="D135" s="113"/>
      <c r="E135" s="113"/>
      <c r="F135" s="113"/>
      <c r="G135" s="113"/>
      <c r="H135" s="113"/>
      <c r="I135" s="94"/>
      <c r="J135" s="94"/>
      <c r="K135" s="113"/>
    </row>
    <row r="136" spans="2:11">
      <c r="B136" s="93"/>
      <c r="C136" s="113"/>
      <c r="D136" s="113"/>
      <c r="E136" s="113"/>
      <c r="F136" s="113"/>
      <c r="G136" s="113"/>
      <c r="H136" s="113"/>
      <c r="I136" s="94"/>
      <c r="J136" s="94"/>
      <c r="K136" s="113"/>
    </row>
    <row r="137" spans="2:11">
      <c r="B137" s="93"/>
      <c r="C137" s="113"/>
      <c r="D137" s="113"/>
      <c r="E137" s="113"/>
      <c r="F137" s="113"/>
      <c r="G137" s="113"/>
      <c r="H137" s="113"/>
      <c r="I137" s="94"/>
      <c r="J137" s="94"/>
      <c r="K137" s="113"/>
    </row>
    <row r="138" spans="2:11">
      <c r="B138" s="93"/>
      <c r="C138" s="113"/>
      <c r="D138" s="113"/>
      <c r="E138" s="113"/>
      <c r="F138" s="113"/>
      <c r="G138" s="113"/>
      <c r="H138" s="113"/>
      <c r="I138" s="94"/>
      <c r="J138" s="94"/>
      <c r="K138" s="113"/>
    </row>
    <row r="139" spans="2:11">
      <c r="B139" s="93"/>
      <c r="C139" s="113"/>
      <c r="D139" s="113"/>
      <c r="E139" s="113"/>
      <c r="F139" s="113"/>
      <c r="G139" s="113"/>
      <c r="H139" s="113"/>
      <c r="I139" s="94"/>
      <c r="J139" s="94"/>
      <c r="K139" s="113"/>
    </row>
    <row r="140" spans="2:11">
      <c r="B140" s="93"/>
      <c r="C140" s="113"/>
      <c r="D140" s="113"/>
      <c r="E140" s="113"/>
      <c r="F140" s="113"/>
      <c r="G140" s="113"/>
      <c r="H140" s="113"/>
      <c r="I140" s="94"/>
      <c r="J140" s="94"/>
      <c r="K140" s="113"/>
    </row>
    <row r="141" spans="2:11">
      <c r="B141" s="93"/>
      <c r="C141" s="113"/>
      <c r="D141" s="113"/>
      <c r="E141" s="113"/>
      <c r="F141" s="113"/>
      <c r="G141" s="113"/>
      <c r="H141" s="113"/>
      <c r="I141" s="94"/>
      <c r="J141" s="94"/>
      <c r="K141" s="113"/>
    </row>
    <row r="142" spans="2:11">
      <c r="B142" s="93"/>
      <c r="C142" s="113"/>
      <c r="D142" s="113"/>
      <c r="E142" s="113"/>
      <c r="F142" s="113"/>
      <c r="G142" s="113"/>
      <c r="H142" s="113"/>
      <c r="I142" s="94"/>
      <c r="J142" s="94"/>
      <c r="K142" s="113"/>
    </row>
    <row r="143" spans="2:11">
      <c r="B143" s="93"/>
      <c r="C143" s="113"/>
      <c r="D143" s="113"/>
      <c r="E143" s="113"/>
      <c r="F143" s="113"/>
      <c r="G143" s="113"/>
      <c r="H143" s="113"/>
      <c r="I143" s="94"/>
      <c r="J143" s="94"/>
      <c r="K143" s="113"/>
    </row>
    <row r="144" spans="2:11">
      <c r="B144" s="93"/>
      <c r="C144" s="113"/>
      <c r="D144" s="113"/>
      <c r="E144" s="113"/>
      <c r="F144" s="113"/>
      <c r="G144" s="113"/>
      <c r="H144" s="113"/>
      <c r="I144" s="94"/>
      <c r="J144" s="94"/>
      <c r="K144" s="113"/>
    </row>
    <row r="145" spans="2:11">
      <c r="B145" s="93"/>
      <c r="C145" s="113"/>
      <c r="D145" s="113"/>
      <c r="E145" s="113"/>
      <c r="F145" s="113"/>
      <c r="G145" s="113"/>
      <c r="H145" s="113"/>
      <c r="I145" s="94"/>
      <c r="J145" s="94"/>
      <c r="K145" s="113"/>
    </row>
    <row r="146" spans="2:11">
      <c r="B146" s="93"/>
      <c r="C146" s="113"/>
      <c r="D146" s="113"/>
      <c r="E146" s="113"/>
      <c r="F146" s="113"/>
      <c r="G146" s="113"/>
      <c r="H146" s="113"/>
      <c r="I146" s="94"/>
      <c r="J146" s="94"/>
      <c r="K146" s="113"/>
    </row>
    <row r="147" spans="2:11">
      <c r="B147" s="93"/>
      <c r="C147" s="113"/>
      <c r="D147" s="113"/>
      <c r="E147" s="113"/>
      <c r="F147" s="113"/>
      <c r="G147" s="113"/>
      <c r="H147" s="113"/>
      <c r="I147" s="94"/>
      <c r="J147" s="94"/>
      <c r="K147" s="113"/>
    </row>
    <row r="148" spans="2:11">
      <c r="B148" s="93"/>
      <c r="C148" s="113"/>
      <c r="D148" s="113"/>
      <c r="E148" s="113"/>
      <c r="F148" s="113"/>
      <c r="G148" s="113"/>
      <c r="H148" s="113"/>
      <c r="I148" s="94"/>
      <c r="J148" s="94"/>
      <c r="K148" s="113"/>
    </row>
    <row r="149" spans="2:11">
      <c r="B149" s="93"/>
      <c r="C149" s="113"/>
      <c r="D149" s="113"/>
      <c r="E149" s="113"/>
      <c r="F149" s="113"/>
      <c r="G149" s="113"/>
      <c r="H149" s="113"/>
      <c r="I149" s="94"/>
      <c r="J149" s="94"/>
      <c r="K149" s="113"/>
    </row>
    <row r="150" spans="2:11">
      <c r="B150" s="93"/>
      <c r="C150" s="113"/>
      <c r="D150" s="113"/>
      <c r="E150" s="113"/>
      <c r="F150" s="113"/>
      <c r="G150" s="113"/>
      <c r="H150" s="113"/>
      <c r="I150" s="94"/>
      <c r="J150" s="94"/>
      <c r="K150" s="113"/>
    </row>
    <row r="151" spans="2:11">
      <c r="B151" s="93"/>
      <c r="C151" s="113"/>
      <c r="D151" s="113"/>
      <c r="E151" s="113"/>
      <c r="F151" s="113"/>
      <c r="G151" s="113"/>
      <c r="H151" s="113"/>
      <c r="I151" s="94"/>
      <c r="J151" s="94"/>
      <c r="K151" s="113"/>
    </row>
    <row r="152" spans="2:11">
      <c r="B152" s="93"/>
      <c r="C152" s="113"/>
      <c r="D152" s="113"/>
      <c r="E152" s="113"/>
      <c r="F152" s="113"/>
      <c r="G152" s="113"/>
      <c r="H152" s="113"/>
      <c r="I152" s="94"/>
      <c r="J152" s="94"/>
      <c r="K152" s="113"/>
    </row>
    <row r="153" spans="2:11">
      <c r="B153" s="93"/>
      <c r="C153" s="113"/>
      <c r="D153" s="113"/>
      <c r="E153" s="113"/>
      <c r="F153" s="113"/>
      <c r="G153" s="113"/>
      <c r="H153" s="113"/>
      <c r="I153" s="94"/>
      <c r="J153" s="94"/>
      <c r="K153" s="113"/>
    </row>
    <row r="154" spans="2:11">
      <c r="B154" s="93"/>
      <c r="C154" s="113"/>
      <c r="D154" s="113"/>
      <c r="E154" s="113"/>
      <c r="F154" s="113"/>
      <c r="G154" s="113"/>
      <c r="H154" s="113"/>
      <c r="I154" s="94"/>
      <c r="J154" s="94"/>
      <c r="K154" s="113"/>
    </row>
    <row r="155" spans="2:11">
      <c r="B155" s="93"/>
      <c r="C155" s="113"/>
      <c r="D155" s="113"/>
      <c r="E155" s="113"/>
      <c r="F155" s="113"/>
      <c r="G155" s="113"/>
      <c r="H155" s="113"/>
      <c r="I155" s="94"/>
      <c r="J155" s="94"/>
      <c r="K155" s="113"/>
    </row>
    <row r="156" spans="2:11">
      <c r="B156" s="93"/>
      <c r="C156" s="113"/>
      <c r="D156" s="113"/>
      <c r="E156" s="113"/>
      <c r="F156" s="113"/>
      <c r="G156" s="113"/>
      <c r="H156" s="113"/>
      <c r="I156" s="94"/>
      <c r="J156" s="94"/>
      <c r="K156" s="113"/>
    </row>
    <row r="157" spans="2:11">
      <c r="B157" s="93"/>
      <c r="C157" s="113"/>
      <c r="D157" s="113"/>
      <c r="E157" s="113"/>
      <c r="F157" s="113"/>
      <c r="G157" s="113"/>
      <c r="H157" s="113"/>
      <c r="I157" s="94"/>
      <c r="J157" s="94"/>
      <c r="K157" s="113"/>
    </row>
    <row r="158" spans="2:11">
      <c r="B158" s="93"/>
      <c r="C158" s="113"/>
      <c r="D158" s="113"/>
      <c r="E158" s="113"/>
      <c r="F158" s="113"/>
      <c r="G158" s="113"/>
      <c r="H158" s="113"/>
      <c r="I158" s="94"/>
      <c r="J158" s="94"/>
      <c r="K158" s="113"/>
    </row>
    <row r="159" spans="2:11">
      <c r="B159" s="93"/>
      <c r="C159" s="113"/>
      <c r="D159" s="113"/>
      <c r="E159" s="113"/>
      <c r="F159" s="113"/>
      <c r="G159" s="113"/>
      <c r="H159" s="113"/>
      <c r="I159" s="94"/>
      <c r="J159" s="94"/>
      <c r="K159" s="113"/>
    </row>
    <row r="160" spans="2:11">
      <c r="B160" s="93"/>
      <c r="C160" s="113"/>
      <c r="D160" s="113"/>
      <c r="E160" s="113"/>
      <c r="F160" s="113"/>
      <c r="G160" s="113"/>
      <c r="H160" s="113"/>
      <c r="I160" s="94"/>
      <c r="J160" s="94"/>
      <c r="K160" s="113"/>
    </row>
    <row r="161" spans="2:11">
      <c r="B161" s="93"/>
      <c r="C161" s="113"/>
      <c r="D161" s="113"/>
      <c r="E161" s="113"/>
      <c r="F161" s="113"/>
      <c r="G161" s="113"/>
      <c r="H161" s="113"/>
      <c r="I161" s="94"/>
      <c r="J161" s="94"/>
      <c r="K161" s="113"/>
    </row>
    <row r="162" spans="2:11">
      <c r="B162" s="93"/>
      <c r="C162" s="113"/>
      <c r="D162" s="113"/>
      <c r="E162" s="113"/>
      <c r="F162" s="113"/>
      <c r="G162" s="113"/>
      <c r="H162" s="113"/>
      <c r="I162" s="94"/>
      <c r="J162" s="94"/>
      <c r="K162" s="113"/>
    </row>
    <row r="163" spans="2:11">
      <c r="B163" s="93"/>
      <c r="C163" s="113"/>
      <c r="D163" s="113"/>
      <c r="E163" s="113"/>
      <c r="F163" s="113"/>
      <c r="G163" s="113"/>
      <c r="H163" s="113"/>
      <c r="I163" s="94"/>
      <c r="J163" s="94"/>
      <c r="K163" s="113"/>
    </row>
    <row r="164" spans="2:11">
      <c r="B164" s="93"/>
      <c r="C164" s="113"/>
      <c r="D164" s="113"/>
      <c r="E164" s="113"/>
      <c r="F164" s="113"/>
      <c r="G164" s="113"/>
      <c r="H164" s="113"/>
      <c r="I164" s="94"/>
      <c r="J164" s="94"/>
      <c r="K164" s="113"/>
    </row>
    <row r="165" spans="2:11">
      <c r="B165" s="93"/>
      <c r="C165" s="113"/>
      <c r="D165" s="113"/>
      <c r="E165" s="113"/>
      <c r="F165" s="113"/>
      <c r="G165" s="113"/>
      <c r="H165" s="113"/>
      <c r="I165" s="94"/>
      <c r="J165" s="94"/>
      <c r="K165" s="113"/>
    </row>
    <row r="166" spans="2:11">
      <c r="B166" s="93"/>
      <c r="C166" s="113"/>
      <c r="D166" s="113"/>
      <c r="E166" s="113"/>
      <c r="F166" s="113"/>
      <c r="G166" s="113"/>
      <c r="H166" s="113"/>
      <c r="I166" s="94"/>
      <c r="J166" s="94"/>
      <c r="K166" s="113"/>
    </row>
    <row r="167" spans="2:11">
      <c r="B167" s="93"/>
      <c r="C167" s="113"/>
      <c r="D167" s="113"/>
      <c r="E167" s="113"/>
      <c r="F167" s="113"/>
      <c r="G167" s="113"/>
      <c r="H167" s="113"/>
      <c r="I167" s="94"/>
      <c r="J167" s="94"/>
      <c r="K167" s="113"/>
    </row>
    <row r="168" spans="2:11">
      <c r="B168" s="93"/>
      <c r="C168" s="113"/>
      <c r="D168" s="113"/>
      <c r="E168" s="113"/>
      <c r="F168" s="113"/>
      <c r="G168" s="113"/>
      <c r="H168" s="113"/>
      <c r="I168" s="94"/>
      <c r="J168" s="94"/>
      <c r="K168" s="113"/>
    </row>
    <row r="169" spans="2:11">
      <c r="B169" s="93"/>
      <c r="C169" s="113"/>
      <c r="D169" s="113"/>
      <c r="E169" s="113"/>
      <c r="F169" s="113"/>
      <c r="G169" s="113"/>
      <c r="H169" s="113"/>
      <c r="I169" s="94"/>
      <c r="J169" s="94"/>
      <c r="K169" s="113"/>
    </row>
    <row r="170" spans="2:11">
      <c r="B170" s="93"/>
      <c r="C170" s="113"/>
      <c r="D170" s="113"/>
      <c r="E170" s="113"/>
      <c r="F170" s="113"/>
      <c r="G170" s="113"/>
      <c r="H170" s="113"/>
      <c r="I170" s="94"/>
      <c r="J170" s="94"/>
      <c r="K170" s="113"/>
    </row>
    <row r="171" spans="2:11">
      <c r="B171" s="93"/>
      <c r="C171" s="113"/>
      <c r="D171" s="113"/>
      <c r="E171" s="113"/>
      <c r="F171" s="113"/>
      <c r="G171" s="113"/>
      <c r="H171" s="113"/>
      <c r="I171" s="94"/>
      <c r="J171" s="94"/>
      <c r="K171" s="113"/>
    </row>
    <row r="172" spans="2:11">
      <c r="B172" s="93"/>
      <c r="C172" s="113"/>
      <c r="D172" s="113"/>
      <c r="E172" s="113"/>
      <c r="F172" s="113"/>
      <c r="G172" s="113"/>
      <c r="H172" s="113"/>
      <c r="I172" s="94"/>
      <c r="J172" s="94"/>
      <c r="K172" s="113"/>
    </row>
    <row r="173" spans="2:11">
      <c r="B173" s="93"/>
      <c r="C173" s="113"/>
      <c r="D173" s="113"/>
      <c r="E173" s="113"/>
      <c r="F173" s="113"/>
      <c r="G173" s="113"/>
      <c r="H173" s="113"/>
      <c r="I173" s="94"/>
      <c r="J173" s="94"/>
      <c r="K173" s="113"/>
    </row>
    <row r="174" spans="2:11">
      <c r="B174" s="93"/>
      <c r="C174" s="113"/>
      <c r="D174" s="113"/>
      <c r="E174" s="113"/>
      <c r="F174" s="113"/>
      <c r="G174" s="113"/>
      <c r="H174" s="113"/>
      <c r="I174" s="94"/>
      <c r="J174" s="94"/>
      <c r="K174" s="113"/>
    </row>
    <row r="175" spans="2:11">
      <c r="B175" s="93"/>
      <c r="C175" s="113"/>
      <c r="D175" s="113"/>
      <c r="E175" s="113"/>
      <c r="F175" s="113"/>
      <c r="G175" s="113"/>
      <c r="H175" s="113"/>
      <c r="I175" s="94"/>
      <c r="J175" s="94"/>
      <c r="K175" s="113"/>
    </row>
    <row r="176" spans="2:11">
      <c r="B176" s="93"/>
      <c r="C176" s="113"/>
      <c r="D176" s="113"/>
      <c r="E176" s="113"/>
      <c r="F176" s="113"/>
      <c r="G176" s="113"/>
      <c r="H176" s="113"/>
      <c r="I176" s="94"/>
      <c r="J176" s="94"/>
      <c r="K176" s="113"/>
    </row>
    <row r="177" spans="2:11">
      <c r="B177" s="93"/>
      <c r="C177" s="113"/>
      <c r="D177" s="113"/>
      <c r="E177" s="113"/>
      <c r="F177" s="113"/>
      <c r="G177" s="113"/>
      <c r="H177" s="113"/>
      <c r="I177" s="94"/>
      <c r="J177" s="94"/>
      <c r="K177" s="113"/>
    </row>
    <row r="178" spans="2:11">
      <c r="B178" s="93"/>
      <c r="C178" s="113"/>
      <c r="D178" s="113"/>
      <c r="E178" s="113"/>
      <c r="F178" s="113"/>
      <c r="G178" s="113"/>
      <c r="H178" s="113"/>
      <c r="I178" s="94"/>
      <c r="J178" s="94"/>
      <c r="K178" s="113"/>
    </row>
    <row r="179" spans="2:11">
      <c r="B179" s="93"/>
      <c r="C179" s="113"/>
      <c r="D179" s="113"/>
      <c r="E179" s="113"/>
      <c r="F179" s="113"/>
      <c r="G179" s="113"/>
      <c r="H179" s="113"/>
      <c r="I179" s="94"/>
      <c r="J179" s="94"/>
      <c r="K179" s="113"/>
    </row>
    <row r="180" spans="2:11">
      <c r="B180" s="93"/>
      <c r="C180" s="113"/>
      <c r="D180" s="113"/>
      <c r="E180" s="113"/>
      <c r="F180" s="113"/>
      <c r="G180" s="113"/>
      <c r="H180" s="113"/>
      <c r="I180" s="94"/>
      <c r="J180" s="94"/>
      <c r="K180" s="113"/>
    </row>
    <row r="181" spans="2:11">
      <c r="B181" s="93"/>
      <c r="C181" s="113"/>
      <c r="D181" s="113"/>
      <c r="E181" s="113"/>
      <c r="F181" s="113"/>
      <c r="G181" s="113"/>
      <c r="H181" s="113"/>
      <c r="I181" s="94"/>
      <c r="J181" s="94"/>
      <c r="K181" s="113"/>
    </row>
    <row r="182" spans="2:11">
      <c r="B182" s="93"/>
      <c r="C182" s="113"/>
      <c r="D182" s="113"/>
      <c r="E182" s="113"/>
      <c r="F182" s="113"/>
      <c r="G182" s="113"/>
      <c r="H182" s="113"/>
      <c r="I182" s="94"/>
      <c r="J182" s="94"/>
      <c r="K182" s="113"/>
    </row>
    <row r="183" spans="2:11">
      <c r="B183" s="93"/>
      <c r="C183" s="113"/>
      <c r="D183" s="113"/>
      <c r="E183" s="113"/>
      <c r="F183" s="113"/>
      <c r="G183" s="113"/>
      <c r="H183" s="113"/>
      <c r="I183" s="94"/>
      <c r="J183" s="94"/>
      <c r="K183" s="113"/>
    </row>
    <row r="184" spans="2:11">
      <c r="B184" s="93"/>
      <c r="C184" s="113"/>
      <c r="D184" s="113"/>
      <c r="E184" s="113"/>
      <c r="F184" s="113"/>
      <c r="G184" s="113"/>
      <c r="H184" s="113"/>
      <c r="I184" s="94"/>
      <c r="J184" s="94"/>
      <c r="K184" s="113"/>
    </row>
    <row r="185" spans="2:11">
      <c r="B185" s="93"/>
      <c r="C185" s="113"/>
      <c r="D185" s="113"/>
      <c r="E185" s="113"/>
      <c r="F185" s="113"/>
      <c r="G185" s="113"/>
      <c r="H185" s="113"/>
      <c r="I185" s="94"/>
      <c r="J185" s="94"/>
      <c r="K185" s="113"/>
    </row>
    <row r="186" spans="2:11">
      <c r="B186" s="93"/>
      <c r="C186" s="113"/>
      <c r="D186" s="113"/>
      <c r="E186" s="113"/>
      <c r="F186" s="113"/>
      <c r="G186" s="113"/>
      <c r="H186" s="113"/>
      <c r="I186" s="94"/>
      <c r="J186" s="94"/>
      <c r="K186" s="113"/>
    </row>
    <row r="187" spans="2:11">
      <c r="B187" s="93"/>
      <c r="C187" s="113"/>
      <c r="D187" s="113"/>
      <c r="E187" s="113"/>
      <c r="F187" s="113"/>
      <c r="G187" s="113"/>
      <c r="H187" s="113"/>
      <c r="I187" s="94"/>
      <c r="J187" s="94"/>
      <c r="K187" s="113"/>
    </row>
    <row r="188" spans="2:11">
      <c r="B188" s="93"/>
      <c r="C188" s="113"/>
      <c r="D188" s="113"/>
      <c r="E188" s="113"/>
      <c r="F188" s="113"/>
      <c r="G188" s="113"/>
      <c r="H188" s="113"/>
      <c r="I188" s="94"/>
      <c r="J188" s="94"/>
      <c r="K188" s="113"/>
    </row>
    <row r="189" spans="2:11">
      <c r="B189" s="93"/>
      <c r="C189" s="113"/>
      <c r="D189" s="113"/>
      <c r="E189" s="113"/>
      <c r="F189" s="113"/>
      <c r="G189" s="113"/>
      <c r="H189" s="113"/>
      <c r="I189" s="94"/>
      <c r="J189" s="94"/>
      <c r="K189" s="113"/>
    </row>
    <row r="190" spans="2:11">
      <c r="B190" s="93"/>
      <c r="C190" s="113"/>
      <c r="D190" s="113"/>
      <c r="E190" s="113"/>
      <c r="F190" s="113"/>
      <c r="G190" s="113"/>
      <c r="H190" s="113"/>
      <c r="I190" s="94"/>
      <c r="J190" s="94"/>
      <c r="K190" s="113"/>
    </row>
    <row r="191" spans="2:11">
      <c r="B191" s="93"/>
      <c r="C191" s="113"/>
      <c r="D191" s="113"/>
      <c r="E191" s="113"/>
      <c r="F191" s="113"/>
      <c r="G191" s="113"/>
      <c r="H191" s="113"/>
      <c r="I191" s="94"/>
      <c r="J191" s="94"/>
      <c r="K191" s="113"/>
    </row>
    <row r="192" spans="2:11">
      <c r="B192" s="93"/>
      <c r="C192" s="113"/>
      <c r="D192" s="113"/>
      <c r="E192" s="113"/>
      <c r="F192" s="113"/>
      <c r="G192" s="113"/>
      <c r="H192" s="113"/>
      <c r="I192" s="94"/>
      <c r="J192" s="94"/>
      <c r="K192" s="113"/>
    </row>
    <row r="193" spans="2:11">
      <c r="B193" s="93"/>
      <c r="C193" s="113"/>
      <c r="D193" s="113"/>
      <c r="E193" s="113"/>
      <c r="F193" s="113"/>
      <c r="G193" s="113"/>
      <c r="H193" s="113"/>
      <c r="I193" s="94"/>
      <c r="J193" s="94"/>
      <c r="K193" s="113"/>
    </row>
    <row r="194" spans="2:11">
      <c r="B194" s="93"/>
      <c r="C194" s="113"/>
      <c r="D194" s="113"/>
      <c r="E194" s="113"/>
      <c r="F194" s="113"/>
      <c r="G194" s="113"/>
      <c r="H194" s="113"/>
      <c r="I194" s="94"/>
      <c r="J194" s="94"/>
      <c r="K194" s="113"/>
    </row>
    <row r="195" spans="2:11">
      <c r="B195" s="93"/>
      <c r="C195" s="113"/>
      <c r="D195" s="113"/>
      <c r="E195" s="113"/>
      <c r="F195" s="113"/>
      <c r="G195" s="113"/>
      <c r="H195" s="113"/>
      <c r="I195" s="94"/>
      <c r="J195" s="94"/>
      <c r="K195" s="113"/>
    </row>
    <row r="196" spans="2:11">
      <c r="B196" s="93"/>
      <c r="C196" s="113"/>
      <c r="D196" s="113"/>
      <c r="E196" s="113"/>
      <c r="F196" s="113"/>
      <c r="G196" s="113"/>
      <c r="H196" s="113"/>
      <c r="I196" s="94"/>
      <c r="J196" s="94"/>
      <c r="K196" s="113"/>
    </row>
    <row r="197" spans="2:11">
      <c r="B197" s="93"/>
      <c r="C197" s="113"/>
      <c r="D197" s="113"/>
      <c r="E197" s="113"/>
      <c r="F197" s="113"/>
      <c r="G197" s="113"/>
      <c r="H197" s="113"/>
      <c r="I197" s="94"/>
      <c r="J197" s="94"/>
      <c r="K197" s="113"/>
    </row>
    <row r="198" spans="2:11">
      <c r="B198" s="93"/>
      <c r="C198" s="113"/>
      <c r="D198" s="113"/>
      <c r="E198" s="113"/>
      <c r="F198" s="113"/>
      <c r="G198" s="113"/>
      <c r="H198" s="113"/>
      <c r="I198" s="94"/>
      <c r="J198" s="94"/>
      <c r="K198" s="113"/>
    </row>
    <row r="199" spans="2:11">
      <c r="B199" s="93"/>
      <c r="C199" s="113"/>
      <c r="D199" s="113"/>
      <c r="E199" s="113"/>
      <c r="F199" s="113"/>
      <c r="G199" s="113"/>
      <c r="H199" s="113"/>
      <c r="I199" s="94"/>
      <c r="J199" s="94"/>
      <c r="K199" s="113"/>
    </row>
    <row r="200" spans="2:11">
      <c r="B200" s="93"/>
      <c r="C200" s="113"/>
      <c r="D200" s="113"/>
      <c r="E200" s="113"/>
      <c r="F200" s="113"/>
      <c r="G200" s="113"/>
      <c r="H200" s="113"/>
      <c r="I200" s="94"/>
      <c r="J200" s="94"/>
      <c r="K200" s="113"/>
    </row>
    <row r="201" spans="2:11">
      <c r="B201" s="93"/>
      <c r="C201" s="113"/>
      <c r="D201" s="113"/>
      <c r="E201" s="113"/>
      <c r="F201" s="113"/>
      <c r="G201" s="113"/>
      <c r="H201" s="113"/>
      <c r="I201" s="94"/>
      <c r="J201" s="94"/>
      <c r="K201" s="113"/>
    </row>
    <row r="202" spans="2:11">
      <c r="B202" s="93"/>
      <c r="C202" s="113"/>
      <c r="D202" s="113"/>
      <c r="E202" s="113"/>
      <c r="F202" s="113"/>
      <c r="G202" s="113"/>
      <c r="H202" s="113"/>
      <c r="I202" s="94"/>
      <c r="J202" s="94"/>
      <c r="K202" s="113"/>
    </row>
    <row r="203" spans="2:11">
      <c r="B203" s="93"/>
      <c r="C203" s="113"/>
      <c r="D203" s="113"/>
      <c r="E203" s="113"/>
      <c r="F203" s="113"/>
      <c r="G203" s="113"/>
      <c r="H203" s="113"/>
      <c r="I203" s="94"/>
      <c r="J203" s="94"/>
      <c r="K203" s="113"/>
    </row>
    <row r="204" spans="2:11">
      <c r="B204" s="93"/>
      <c r="C204" s="113"/>
      <c r="D204" s="113"/>
      <c r="E204" s="113"/>
      <c r="F204" s="113"/>
      <c r="G204" s="113"/>
      <c r="H204" s="113"/>
      <c r="I204" s="94"/>
      <c r="J204" s="94"/>
      <c r="K204" s="113"/>
    </row>
    <row r="205" spans="2:11">
      <c r="B205" s="93"/>
      <c r="C205" s="113"/>
      <c r="D205" s="113"/>
      <c r="E205" s="113"/>
      <c r="F205" s="113"/>
      <c r="G205" s="113"/>
      <c r="H205" s="113"/>
      <c r="I205" s="94"/>
      <c r="J205" s="94"/>
      <c r="K205" s="113"/>
    </row>
    <row r="206" spans="2:11">
      <c r="B206" s="93"/>
      <c r="C206" s="113"/>
      <c r="D206" s="113"/>
      <c r="E206" s="113"/>
      <c r="F206" s="113"/>
      <c r="G206" s="113"/>
      <c r="H206" s="113"/>
      <c r="I206" s="94"/>
      <c r="J206" s="94"/>
      <c r="K206" s="113"/>
    </row>
    <row r="207" spans="2:11">
      <c r="B207" s="93"/>
      <c r="C207" s="113"/>
      <c r="D207" s="113"/>
      <c r="E207" s="113"/>
      <c r="F207" s="113"/>
      <c r="G207" s="113"/>
      <c r="H207" s="113"/>
      <c r="I207" s="94"/>
      <c r="J207" s="94"/>
      <c r="K207" s="113"/>
    </row>
    <row r="208" spans="2:11">
      <c r="B208" s="93"/>
      <c r="C208" s="113"/>
      <c r="D208" s="113"/>
      <c r="E208" s="113"/>
      <c r="F208" s="113"/>
      <c r="G208" s="113"/>
      <c r="H208" s="113"/>
      <c r="I208" s="94"/>
      <c r="J208" s="94"/>
      <c r="K208" s="113"/>
    </row>
    <row r="209" spans="2:11">
      <c r="B209" s="93"/>
      <c r="C209" s="113"/>
      <c r="D209" s="113"/>
      <c r="E209" s="113"/>
      <c r="F209" s="113"/>
      <c r="G209" s="113"/>
      <c r="H209" s="113"/>
      <c r="I209" s="94"/>
      <c r="J209" s="94"/>
      <c r="K209" s="113"/>
    </row>
    <row r="210" spans="2:11">
      <c r="B210" s="93"/>
      <c r="C210" s="113"/>
      <c r="D210" s="113"/>
      <c r="E210" s="113"/>
      <c r="F210" s="113"/>
      <c r="G210" s="113"/>
      <c r="H210" s="113"/>
      <c r="I210" s="94"/>
      <c r="J210" s="94"/>
      <c r="K210" s="113"/>
    </row>
    <row r="211" spans="2:11">
      <c r="B211" s="93"/>
      <c r="C211" s="113"/>
      <c r="D211" s="113"/>
      <c r="E211" s="113"/>
      <c r="F211" s="113"/>
      <c r="G211" s="113"/>
      <c r="H211" s="113"/>
      <c r="I211" s="94"/>
      <c r="J211" s="94"/>
      <c r="K211" s="113"/>
    </row>
    <row r="212" spans="2:11">
      <c r="B212" s="93"/>
      <c r="C212" s="113"/>
      <c r="D212" s="113"/>
      <c r="E212" s="113"/>
      <c r="F212" s="113"/>
      <c r="G212" s="113"/>
      <c r="H212" s="113"/>
      <c r="I212" s="94"/>
      <c r="J212" s="94"/>
      <c r="K212" s="113"/>
    </row>
    <row r="213" spans="2:11">
      <c r="B213" s="93"/>
      <c r="C213" s="113"/>
      <c r="D213" s="113"/>
      <c r="E213" s="113"/>
      <c r="F213" s="113"/>
      <c r="G213" s="113"/>
      <c r="H213" s="113"/>
      <c r="I213" s="94"/>
      <c r="J213" s="94"/>
      <c r="K213" s="113"/>
    </row>
    <row r="214" spans="2:11">
      <c r="B214" s="93"/>
      <c r="C214" s="113"/>
      <c r="D214" s="113"/>
      <c r="E214" s="113"/>
      <c r="F214" s="113"/>
      <c r="G214" s="113"/>
      <c r="H214" s="113"/>
      <c r="I214" s="94"/>
      <c r="J214" s="94"/>
      <c r="K214" s="113"/>
    </row>
    <row r="215" spans="2:11">
      <c r="B215" s="93"/>
      <c r="C215" s="113"/>
      <c r="D215" s="113"/>
      <c r="E215" s="113"/>
      <c r="F215" s="113"/>
      <c r="G215" s="113"/>
      <c r="H215" s="113"/>
      <c r="I215" s="94"/>
      <c r="J215" s="94"/>
      <c r="K215" s="113"/>
    </row>
    <row r="216" spans="2:11">
      <c r="B216" s="93"/>
      <c r="C216" s="113"/>
      <c r="D216" s="113"/>
      <c r="E216" s="113"/>
      <c r="F216" s="113"/>
      <c r="G216" s="113"/>
      <c r="H216" s="113"/>
      <c r="I216" s="94"/>
      <c r="J216" s="94"/>
      <c r="K216" s="113"/>
    </row>
    <row r="217" spans="2:11">
      <c r="B217" s="93"/>
      <c r="C217" s="113"/>
      <c r="D217" s="113"/>
      <c r="E217" s="113"/>
      <c r="F217" s="113"/>
      <c r="G217" s="113"/>
      <c r="H217" s="113"/>
      <c r="I217" s="94"/>
      <c r="J217" s="94"/>
      <c r="K217" s="113"/>
    </row>
    <row r="218" spans="2:11">
      <c r="B218" s="93"/>
      <c r="C218" s="113"/>
      <c r="D218" s="113"/>
      <c r="E218" s="113"/>
      <c r="F218" s="113"/>
      <c r="G218" s="113"/>
      <c r="H218" s="113"/>
      <c r="I218" s="94"/>
      <c r="J218" s="94"/>
      <c r="K218" s="113"/>
    </row>
    <row r="219" spans="2:11">
      <c r="B219" s="93"/>
      <c r="C219" s="113"/>
      <c r="D219" s="113"/>
      <c r="E219" s="113"/>
      <c r="F219" s="113"/>
      <c r="G219" s="113"/>
      <c r="H219" s="113"/>
      <c r="I219" s="94"/>
      <c r="J219" s="94"/>
      <c r="K219" s="113"/>
    </row>
    <row r="220" spans="2:11">
      <c r="B220" s="93"/>
      <c r="C220" s="113"/>
      <c r="D220" s="113"/>
      <c r="E220" s="113"/>
      <c r="F220" s="113"/>
      <c r="G220" s="113"/>
      <c r="H220" s="113"/>
      <c r="I220" s="94"/>
      <c r="J220" s="94"/>
      <c r="K220" s="113"/>
    </row>
    <row r="221" spans="2:11">
      <c r="B221" s="93"/>
      <c r="C221" s="113"/>
      <c r="D221" s="113"/>
      <c r="E221" s="113"/>
      <c r="F221" s="113"/>
      <c r="G221" s="113"/>
      <c r="H221" s="113"/>
      <c r="I221" s="94"/>
      <c r="J221" s="94"/>
      <c r="K221" s="113"/>
    </row>
    <row r="222" spans="2:11">
      <c r="B222" s="93"/>
      <c r="C222" s="113"/>
      <c r="D222" s="113"/>
      <c r="E222" s="113"/>
      <c r="F222" s="113"/>
      <c r="G222" s="113"/>
      <c r="H222" s="113"/>
      <c r="I222" s="94"/>
      <c r="J222" s="94"/>
      <c r="K222" s="113"/>
    </row>
    <row r="223" spans="2:11">
      <c r="B223" s="93"/>
      <c r="C223" s="113"/>
      <c r="D223" s="113"/>
      <c r="E223" s="113"/>
      <c r="F223" s="113"/>
      <c r="G223" s="113"/>
      <c r="H223" s="113"/>
      <c r="I223" s="94"/>
      <c r="J223" s="94"/>
      <c r="K223" s="113"/>
    </row>
    <row r="224" spans="2:11">
      <c r="B224" s="93"/>
      <c r="C224" s="113"/>
      <c r="D224" s="113"/>
      <c r="E224" s="113"/>
      <c r="F224" s="113"/>
      <c r="G224" s="113"/>
      <c r="H224" s="113"/>
      <c r="I224" s="94"/>
      <c r="J224" s="94"/>
      <c r="K224" s="113"/>
    </row>
    <row r="225" spans="2:11">
      <c r="B225" s="93"/>
      <c r="C225" s="113"/>
      <c r="D225" s="113"/>
      <c r="E225" s="113"/>
      <c r="F225" s="113"/>
      <c r="G225" s="113"/>
      <c r="H225" s="113"/>
      <c r="I225" s="94"/>
      <c r="J225" s="94"/>
      <c r="K225" s="113"/>
    </row>
    <row r="226" spans="2:11">
      <c r="B226" s="93"/>
      <c r="C226" s="113"/>
      <c r="D226" s="113"/>
      <c r="E226" s="113"/>
      <c r="F226" s="113"/>
      <c r="G226" s="113"/>
      <c r="H226" s="113"/>
      <c r="I226" s="94"/>
      <c r="J226" s="94"/>
      <c r="K226" s="113"/>
    </row>
    <row r="227" spans="2:11">
      <c r="B227" s="93"/>
      <c r="C227" s="113"/>
      <c r="D227" s="113"/>
      <c r="E227" s="113"/>
      <c r="F227" s="113"/>
      <c r="G227" s="113"/>
      <c r="H227" s="113"/>
      <c r="I227" s="94"/>
      <c r="J227" s="94"/>
      <c r="K227" s="113"/>
    </row>
    <row r="228" spans="2:11">
      <c r="B228" s="93"/>
      <c r="C228" s="113"/>
      <c r="D228" s="113"/>
      <c r="E228" s="113"/>
      <c r="F228" s="113"/>
      <c r="G228" s="113"/>
      <c r="H228" s="113"/>
      <c r="I228" s="94"/>
      <c r="J228" s="94"/>
      <c r="K228" s="113"/>
    </row>
    <row r="229" spans="2:11">
      <c r="B229" s="93"/>
      <c r="C229" s="113"/>
      <c r="D229" s="113"/>
      <c r="E229" s="113"/>
      <c r="F229" s="113"/>
      <c r="G229" s="113"/>
      <c r="H229" s="113"/>
      <c r="I229" s="94"/>
      <c r="J229" s="94"/>
      <c r="K229" s="113"/>
    </row>
    <row r="230" spans="2:11">
      <c r="B230" s="93"/>
      <c r="C230" s="113"/>
      <c r="D230" s="113"/>
      <c r="E230" s="113"/>
      <c r="F230" s="113"/>
      <c r="G230" s="113"/>
      <c r="H230" s="113"/>
      <c r="I230" s="94"/>
      <c r="J230" s="94"/>
      <c r="K230" s="113"/>
    </row>
    <row r="231" spans="2:11">
      <c r="B231" s="93"/>
      <c r="C231" s="113"/>
      <c r="D231" s="113"/>
      <c r="E231" s="113"/>
      <c r="F231" s="113"/>
      <c r="G231" s="113"/>
      <c r="H231" s="113"/>
      <c r="I231" s="94"/>
      <c r="J231" s="94"/>
      <c r="K231" s="113"/>
    </row>
    <row r="232" spans="2:11">
      <c r="B232" s="93"/>
      <c r="C232" s="113"/>
      <c r="D232" s="113"/>
      <c r="E232" s="113"/>
      <c r="F232" s="113"/>
      <c r="G232" s="113"/>
      <c r="H232" s="113"/>
      <c r="I232" s="94"/>
      <c r="J232" s="94"/>
      <c r="K232" s="113"/>
    </row>
    <row r="233" spans="2:11">
      <c r="B233" s="93"/>
      <c r="C233" s="113"/>
      <c r="D233" s="113"/>
      <c r="E233" s="113"/>
      <c r="F233" s="113"/>
      <c r="G233" s="113"/>
      <c r="H233" s="113"/>
      <c r="I233" s="94"/>
      <c r="J233" s="94"/>
      <c r="K233" s="113"/>
    </row>
    <row r="234" spans="2:11">
      <c r="B234" s="93"/>
      <c r="C234" s="113"/>
      <c r="D234" s="113"/>
      <c r="E234" s="113"/>
      <c r="F234" s="113"/>
      <c r="G234" s="113"/>
      <c r="H234" s="113"/>
      <c r="I234" s="94"/>
      <c r="J234" s="94"/>
      <c r="K234" s="113"/>
    </row>
    <row r="235" spans="2:11">
      <c r="B235" s="93"/>
      <c r="C235" s="113"/>
      <c r="D235" s="113"/>
      <c r="E235" s="113"/>
      <c r="F235" s="113"/>
      <c r="G235" s="113"/>
      <c r="H235" s="113"/>
      <c r="I235" s="94"/>
      <c r="J235" s="94"/>
      <c r="K235" s="113"/>
    </row>
    <row r="236" spans="2:11">
      <c r="B236" s="93"/>
      <c r="C236" s="113"/>
      <c r="D236" s="113"/>
      <c r="E236" s="113"/>
      <c r="F236" s="113"/>
      <c r="G236" s="113"/>
      <c r="H236" s="113"/>
      <c r="I236" s="94"/>
      <c r="J236" s="94"/>
      <c r="K236" s="113"/>
    </row>
    <row r="237" spans="2:11">
      <c r="B237" s="93"/>
      <c r="C237" s="113"/>
      <c r="D237" s="113"/>
      <c r="E237" s="113"/>
      <c r="F237" s="113"/>
      <c r="G237" s="113"/>
      <c r="H237" s="113"/>
      <c r="I237" s="94"/>
      <c r="J237" s="94"/>
      <c r="K237" s="113"/>
    </row>
    <row r="238" spans="2:11">
      <c r="B238" s="93"/>
      <c r="C238" s="113"/>
      <c r="D238" s="113"/>
      <c r="E238" s="113"/>
      <c r="F238" s="113"/>
      <c r="G238" s="113"/>
      <c r="H238" s="113"/>
      <c r="I238" s="94"/>
      <c r="J238" s="94"/>
      <c r="K238" s="113"/>
    </row>
    <row r="239" spans="2:11">
      <c r="B239" s="93"/>
      <c r="C239" s="113"/>
      <c r="D239" s="113"/>
      <c r="E239" s="113"/>
      <c r="F239" s="113"/>
      <c r="G239" s="113"/>
      <c r="H239" s="113"/>
      <c r="I239" s="94"/>
      <c r="J239" s="94"/>
      <c r="K239" s="113"/>
    </row>
    <row r="240" spans="2:11">
      <c r="B240" s="93"/>
      <c r="C240" s="113"/>
      <c r="D240" s="113"/>
      <c r="E240" s="113"/>
      <c r="F240" s="113"/>
      <c r="G240" s="113"/>
      <c r="H240" s="113"/>
      <c r="I240" s="94"/>
      <c r="J240" s="94"/>
      <c r="K240" s="113"/>
    </row>
    <row r="241" spans="2:11">
      <c r="B241" s="93"/>
      <c r="C241" s="113"/>
      <c r="D241" s="113"/>
      <c r="E241" s="113"/>
      <c r="F241" s="113"/>
      <c r="G241" s="113"/>
      <c r="H241" s="113"/>
      <c r="I241" s="94"/>
      <c r="J241" s="94"/>
      <c r="K241" s="113"/>
    </row>
    <row r="242" spans="2:11">
      <c r="B242" s="93"/>
      <c r="C242" s="113"/>
      <c r="D242" s="113"/>
      <c r="E242" s="113"/>
      <c r="F242" s="113"/>
      <c r="G242" s="113"/>
      <c r="H242" s="113"/>
      <c r="I242" s="94"/>
      <c r="J242" s="94"/>
      <c r="K242" s="113"/>
    </row>
    <row r="243" spans="2:11">
      <c r="B243" s="93"/>
      <c r="C243" s="113"/>
      <c r="D243" s="113"/>
      <c r="E243" s="113"/>
      <c r="F243" s="113"/>
      <c r="G243" s="113"/>
      <c r="H243" s="113"/>
      <c r="I243" s="94"/>
      <c r="J243" s="94"/>
      <c r="K243" s="113"/>
    </row>
    <row r="244" spans="2:11">
      <c r="B244" s="93"/>
      <c r="C244" s="113"/>
      <c r="D244" s="113"/>
      <c r="E244" s="113"/>
      <c r="F244" s="113"/>
      <c r="G244" s="113"/>
      <c r="H244" s="113"/>
      <c r="I244" s="94"/>
      <c r="J244" s="94"/>
      <c r="K244" s="113"/>
    </row>
    <row r="245" spans="2:11">
      <c r="B245" s="93"/>
      <c r="C245" s="113"/>
      <c r="D245" s="113"/>
      <c r="E245" s="113"/>
      <c r="F245" s="113"/>
      <c r="G245" s="113"/>
      <c r="H245" s="113"/>
      <c r="I245" s="94"/>
      <c r="J245" s="94"/>
      <c r="K245" s="113"/>
    </row>
    <row r="246" spans="2:11">
      <c r="B246" s="93"/>
      <c r="C246" s="113"/>
      <c r="D246" s="113"/>
      <c r="E246" s="113"/>
      <c r="F246" s="113"/>
      <c r="G246" s="113"/>
      <c r="H246" s="113"/>
      <c r="I246" s="94"/>
      <c r="J246" s="94"/>
      <c r="K246" s="113"/>
    </row>
    <row r="247" spans="2:11">
      <c r="B247" s="93"/>
      <c r="C247" s="113"/>
      <c r="D247" s="113"/>
      <c r="E247" s="113"/>
      <c r="F247" s="113"/>
      <c r="G247" s="113"/>
      <c r="H247" s="113"/>
      <c r="I247" s="94"/>
      <c r="J247" s="94"/>
      <c r="K247" s="113"/>
    </row>
    <row r="248" spans="2:11">
      <c r="B248" s="93"/>
      <c r="C248" s="113"/>
      <c r="D248" s="113"/>
      <c r="E248" s="113"/>
      <c r="F248" s="113"/>
      <c r="G248" s="113"/>
      <c r="H248" s="113"/>
      <c r="I248" s="94"/>
      <c r="J248" s="94"/>
      <c r="K248" s="113"/>
    </row>
    <row r="249" spans="2:11">
      <c r="B249" s="93"/>
      <c r="C249" s="113"/>
      <c r="D249" s="113"/>
      <c r="E249" s="113"/>
      <c r="F249" s="113"/>
      <c r="G249" s="113"/>
      <c r="H249" s="113"/>
      <c r="I249" s="94"/>
      <c r="J249" s="94"/>
      <c r="K249" s="113"/>
    </row>
    <row r="250" spans="2:11">
      <c r="B250" s="93"/>
      <c r="C250" s="113"/>
      <c r="D250" s="113"/>
      <c r="E250" s="113"/>
      <c r="F250" s="113"/>
      <c r="G250" s="113"/>
      <c r="H250" s="113"/>
      <c r="I250" s="94"/>
      <c r="J250" s="94"/>
      <c r="K250" s="113"/>
    </row>
    <row r="251" spans="2:11">
      <c r="B251" s="93"/>
      <c r="C251" s="113"/>
      <c r="D251" s="113"/>
      <c r="E251" s="113"/>
      <c r="F251" s="113"/>
      <c r="G251" s="113"/>
      <c r="H251" s="113"/>
      <c r="I251" s="94"/>
      <c r="J251" s="94"/>
      <c r="K251" s="113"/>
    </row>
    <row r="252" spans="2:11">
      <c r="B252" s="93"/>
      <c r="C252" s="113"/>
      <c r="D252" s="113"/>
      <c r="E252" s="113"/>
      <c r="F252" s="113"/>
      <c r="G252" s="113"/>
      <c r="H252" s="113"/>
      <c r="I252" s="94"/>
      <c r="J252" s="94"/>
      <c r="K252" s="113"/>
    </row>
    <row r="253" spans="2:11">
      <c r="B253" s="93"/>
      <c r="C253" s="113"/>
      <c r="D253" s="113"/>
      <c r="E253" s="113"/>
      <c r="F253" s="113"/>
      <c r="G253" s="113"/>
      <c r="H253" s="113"/>
      <c r="I253" s="94"/>
      <c r="J253" s="94"/>
      <c r="K253" s="113"/>
    </row>
    <row r="254" spans="2:11">
      <c r="B254" s="93"/>
      <c r="C254" s="113"/>
      <c r="D254" s="113"/>
      <c r="E254" s="113"/>
      <c r="F254" s="113"/>
      <c r="G254" s="113"/>
      <c r="H254" s="113"/>
      <c r="I254" s="94"/>
      <c r="J254" s="94"/>
      <c r="K254" s="113"/>
    </row>
    <row r="255" spans="2:11">
      <c r="B255" s="93"/>
      <c r="C255" s="113"/>
      <c r="D255" s="113"/>
      <c r="E255" s="113"/>
      <c r="F255" s="113"/>
      <c r="G255" s="113"/>
      <c r="H255" s="113"/>
      <c r="I255" s="94"/>
      <c r="J255" s="94"/>
      <c r="K255" s="113"/>
    </row>
    <row r="256" spans="2:11">
      <c r="B256" s="93"/>
      <c r="C256" s="113"/>
      <c r="D256" s="113"/>
      <c r="E256" s="113"/>
      <c r="F256" s="113"/>
      <c r="G256" s="113"/>
      <c r="H256" s="113"/>
      <c r="I256" s="94"/>
      <c r="J256" s="94"/>
      <c r="K256" s="113"/>
    </row>
    <row r="257" spans="2:11">
      <c r="B257" s="93"/>
      <c r="C257" s="113"/>
      <c r="D257" s="113"/>
      <c r="E257" s="113"/>
      <c r="F257" s="113"/>
      <c r="G257" s="113"/>
      <c r="H257" s="113"/>
      <c r="I257" s="94"/>
      <c r="J257" s="94"/>
      <c r="K257" s="113"/>
    </row>
    <row r="258" spans="2:11">
      <c r="B258" s="93"/>
      <c r="C258" s="113"/>
      <c r="D258" s="113"/>
      <c r="E258" s="113"/>
      <c r="F258" s="113"/>
      <c r="G258" s="113"/>
      <c r="H258" s="113"/>
      <c r="I258" s="94"/>
      <c r="J258" s="94"/>
      <c r="K258" s="113"/>
    </row>
    <row r="259" spans="2:11">
      <c r="B259" s="93"/>
      <c r="C259" s="113"/>
      <c r="D259" s="113"/>
      <c r="E259" s="113"/>
      <c r="F259" s="113"/>
      <c r="G259" s="113"/>
      <c r="H259" s="113"/>
      <c r="I259" s="94"/>
      <c r="J259" s="94"/>
      <c r="K259" s="113"/>
    </row>
    <row r="260" spans="2:11">
      <c r="B260" s="93"/>
      <c r="C260" s="113"/>
      <c r="D260" s="113"/>
      <c r="E260" s="113"/>
      <c r="F260" s="113"/>
      <c r="G260" s="113"/>
      <c r="H260" s="113"/>
      <c r="I260" s="94"/>
      <c r="J260" s="94"/>
      <c r="K260" s="113"/>
    </row>
    <row r="261" spans="2:11">
      <c r="B261" s="93"/>
      <c r="C261" s="113"/>
      <c r="D261" s="113"/>
      <c r="E261" s="113"/>
      <c r="F261" s="113"/>
      <c r="G261" s="113"/>
      <c r="H261" s="113"/>
      <c r="I261" s="94"/>
      <c r="J261" s="94"/>
      <c r="K261" s="113"/>
    </row>
    <row r="262" spans="2:11">
      <c r="B262" s="93"/>
      <c r="C262" s="113"/>
      <c r="D262" s="113"/>
      <c r="E262" s="113"/>
      <c r="F262" s="113"/>
      <c r="G262" s="113"/>
      <c r="H262" s="113"/>
      <c r="I262" s="94"/>
      <c r="J262" s="94"/>
      <c r="K262" s="113"/>
    </row>
    <row r="263" spans="2:11">
      <c r="B263" s="93"/>
      <c r="C263" s="113"/>
      <c r="D263" s="113"/>
      <c r="E263" s="113"/>
      <c r="F263" s="113"/>
      <c r="G263" s="113"/>
      <c r="H263" s="113"/>
      <c r="I263" s="94"/>
      <c r="J263" s="94"/>
      <c r="K263" s="113"/>
    </row>
    <row r="264" spans="2:11">
      <c r="B264" s="93"/>
      <c r="C264" s="113"/>
      <c r="D264" s="113"/>
      <c r="E264" s="113"/>
      <c r="F264" s="113"/>
      <c r="G264" s="113"/>
      <c r="H264" s="113"/>
      <c r="I264" s="94"/>
      <c r="J264" s="94"/>
      <c r="K264" s="113"/>
    </row>
    <row r="265" spans="2:11">
      <c r="B265" s="93"/>
      <c r="C265" s="113"/>
      <c r="D265" s="113"/>
      <c r="E265" s="113"/>
      <c r="F265" s="113"/>
      <c r="G265" s="113"/>
      <c r="H265" s="113"/>
      <c r="I265" s="94"/>
      <c r="J265" s="94"/>
      <c r="K265" s="113"/>
    </row>
    <row r="266" spans="2:11">
      <c r="B266" s="93"/>
      <c r="C266" s="113"/>
      <c r="D266" s="113"/>
      <c r="E266" s="113"/>
      <c r="F266" s="113"/>
      <c r="G266" s="113"/>
      <c r="H266" s="113"/>
      <c r="I266" s="94"/>
      <c r="J266" s="94"/>
      <c r="K266" s="113"/>
    </row>
    <row r="267" spans="2:11">
      <c r="B267" s="93"/>
      <c r="C267" s="113"/>
      <c r="D267" s="113"/>
      <c r="E267" s="113"/>
      <c r="F267" s="113"/>
      <c r="G267" s="113"/>
      <c r="H267" s="113"/>
      <c r="I267" s="94"/>
      <c r="J267" s="94"/>
      <c r="K267" s="113"/>
    </row>
    <row r="268" spans="2:11">
      <c r="B268" s="93"/>
      <c r="C268" s="113"/>
      <c r="D268" s="113"/>
      <c r="E268" s="113"/>
      <c r="F268" s="113"/>
      <c r="G268" s="113"/>
      <c r="H268" s="113"/>
      <c r="I268" s="94"/>
      <c r="J268" s="94"/>
      <c r="K268" s="113"/>
    </row>
    <row r="269" spans="2:11">
      <c r="B269" s="93"/>
      <c r="C269" s="113"/>
      <c r="D269" s="113"/>
      <c r="E269" s="113"/>
      <c r="F269" s="113"/>
      <c r="G269" s="113"/>
      <c r="H269" s="113"/>
      <c r="I269" s="94"/>
      <c r="J269" s="94"/>
      <c r="K269" s="113"/>
    </row>
    <row r="270" spans="2:11">
      <c r="B270" s="93"/>
      <c r="C270" s="113"/>
      <c r="D270" s="113"/>
      <c r="E270" s="113"/>
      <c r="F270" s="113"/>
      <c r="G270" s="113"/>
      <c r="H270" s="113"/>
      <c r="I270" s="94"/>
      <c r="J270" s="94"/>
      <c r="K270" s="113"/>
    </row>
    <row r="271" spans="2:11">
      <c r="B271" s="93"/>
      <c r="C271" s="113"/>
      <c r="D271" s="113"/>
      <c r="E271" s="113"/>
      <c r="F271" s="113"/>
      <c r="G271" s="113"/>
      <c r="H271" s="113"/>
      <c r="I271" s="94"/>
      <c r="J271" s="94"/>
      <c r="K271" s="113"/>
    </row>
    <row r="272" spans="2:11">
      <c r="B272" s="93"/>
      <c r="C272" s="113"/>
      <c r="D272" s="113"/>
      <c r="E272" s="113"/>
      <c r="F272" s="113"/>
      <c r="G272" s="113"/>
      <c r="H272" s="113"/>
      <c r="I272" s="94"/>
      <c r="J272" s="94"/>
      <c r="K272" s="113"/>
    </row>
    <row r="273" spans="2:11">
      <c r="B273" s="93"/>
      <c r="C273" s="113"/>
      <c r="D273" s="113"/>
      <c r="E273" s="113"/>
      <c r="F273" s="113"/>
      <c r="G273" s="113"/>
      <c r="H273" s="113"/>
      <c r="I273" s="94"/>
      <c r="J273" s="94"/>
      <c r="K273" s="113"/>
    </row>
    <row r="274" spans="2:11">
      <c r="B274" s="93"/>
      <c r="C274" s="113"/>
      <c r="D274" s="113"/>
      <c r="E274" s="113"/>
      <c r="F274" s="113"/>
      <c r="G274" s="113"/>
      <c r="H274" s="113"/>
      <c r="I274" s="94"/>
      <c r="J274" s="94"/>
      <c r="K274" s="113"/>
    </row>
    <row r="275" spans="2:11">
      <c r="B275" s="93"/>
      <c r="C275" s="113"/>
      <c r="D275" s="113"/>
      <c r="E275" s="113"/>
      <c r="F275" s="113"/>
      <c r="G275" s="113"/>
      <c r="H275" s="113"/>
      <c r="I275" s="94"/>
      <c r="J275" s="94"/>
      <c r="K275" s="113"/>
    </row>
    <row r="276" spans="2:11">
      <c r="B276" s="93"/>
      <c r="C276" s="113"/>
      <c r="D276" s="113"/>
      <c r="E276" s="113"/>
      <c r="F276" s="113"/>
      <c r="G276" s="113"/>
      <c r="H276" s="113"/>
      <c r="I276" s="94"/>
      <c r="J276" s="94"/>
      <c r="K276" s="113"/>
    </row>
    <row r="277" spans="2:11">
      <c r="B277" s="93"/>
      <c r="C277" s="113"/>
      <c r="D277" s="113"/>
      <c r="E277" s="113"/>
      <c r="F277" s="113"/>
      <c r="G277" s="113"/>
      <c r="H277" s="113"/>
      <c r="I277" s="94"/>
      <c r="J277" s="94"/>
      <c r="K277" s="113"/>
    </row>
    <row r="278" spans="2:11">
      <c r="B278" s="93"/>
      <c r="C278" s="113"/>
      <c r="D278" s="113"/>
      <c r="E278" s="113"/>
      <c r="F278" s="113"/>
      <c r="G278" s="113"/>
      <c r="H278" s="113"/>
      <c r="I278" s="94"/>
      <c r="J278" s="94"/>
      <c r="K278" s="113"/>
    </row>
    <row r="279" spans="2:11">
      <c r="B279" s="93"/>
      <c r="C279" s="113"/>
      <c r="D279" s="113"/>
      <c r="E279" s="113"/>
      <c r="F279" s="113"/>
      <c r="G279" s="113"/>
      <c r="H279" s="113"/>
      <c r="I279" s="94"/>
      <c r="J279" s="94"/>
      <c r="K279" s="113"/>
    </row>
    <row r="280" spans="2:11">
      <c r="B280" s="93"/>
      <c r="C280" s="113"/>
      <c r="D280" s="113"/>
      <c r="E280" s="113"/>
      <c r="F280" s="113"/>
      <c r="G280" s="113"/>
      <c r="H280" s="113"/>
      <c r="I280" s="94"/>
      <c r="J280" s="94"/>
      <c r="K280" s="113"/>
    </row>
    <row r="281" spans="2:11">
      <c r="B281" s="93"/>
      <c r="C281" s="113"/>
      <c r="D281" s="113"/>
      <c r="E281" s="113"/>
      <c r="F281" s="113"/>
      <c r="G281" s="113"/>
      <c r="H281" s="113"/>
      <c r="I281" s="94"/>
      <c r="J281" s="94"/>
      <c r="K281" s="113"/>
    </row>
    <row r="282" spans="2:11">
      <c r="B282" s="93"/>
      <c r="C282" s="113"/>
      <c r="D282" s="113"/>
      <c r="E282" s="113"/>
      <c r="F282" s="113"/>
      <c r="G282" s="113"/>
      <c r="H282" s="113"/>
      <c r="I282" s="94"/>
      <c r="J282" s="94"/>
      <c r="K282" s="113"/>
    </row>
    <row r="283" spans="2:11">
      <c r="B283" s="93"/>
      <c r="C283" s="113"/>
      <c r="D283" s="113"/>
      <c r="E283" s="113"/>
      <c r="F283" s="113"/>
      <c r="G283" s="113"/>
      <c r="H283" s="113"/>
      <c r="I283" s="94"/>
      <c r="J283" s="94"/>
      <c r="K283" s="113"/>
    </row>
    <row r="284" spans="2:11">
      <c r="B284" s="93"/>
      <c r="C284" s="113"/>
      <c r="D284" s="113"/>
      <c r="E284" s="113"/>
      <c r="F284" s="113"/>
      <c r="G284" s="113"/>
      <c r="H284" s="113"/>
      <c r="I284" s="94"/>
      <c r="J284" s="94"/>
      <c r="K284" s="113"/>
    </row>
    <row r="285" spans="2:11">
      <c r="B285" s="93"/>
      <c r="C285" s="113"/>
      <c r="D285" s="113"/>
      <c r="E285" s="113"/>
      <c r="F285" s="113"/>
      <c r="G285" s="113"/>
      <c r="H285" s="113"/>
      <c r="I285" s="94"/>
      <c r="J285" s="94"/>
      <c r="K285" s="113"/>
    </row>
    <row r="286" spans="2:11">
      <c r="B286" s="93"/>
      <c r="C286" s="113"/>
      <c r="D286" s="113"/>
      <c r="E286" s="113"/>
      <c r="F286" s="113"/>
      <c r="G286" s="113"/>
      <c r="H286" s="113"/>
      <c r="I286" s="94"/>
      <c r="J286" s="94"/>
      <c r="K286" s="113"/>
    </row>
    <row r="287" spans="2:11">
      <c r="B287" s="93"/>
      <c r="C287" s="113"/>
      <c r="D287" s="113"/>
      <c r="E287" s="113"/>
      <c r="F287" s="113"/>
      <c r="G287" s="113"/>
      <c r="H287" s="113"/>
      <c r="I287" s="94"/>
      <c r="J287" s="94"/>
      <c r="K287" s="113"/>
    </row>
    <row r="288" spans="2:11">
      <c r="B288" s="93"/>
      <c r="C288" s="113"/>
      <c r="D288" s="113"/>
      <c r="E288" s="113"/>
      <c r="F288" s="113"/>
      <c r="G288" s="113"/>
      <c r="H288" s="113"/>
      <c r="I288" s="94"/>
      <c r="J288" s="94"/>
      <c r="K288" s="113"/>
    </row>
    <row r="289" spans="2:11">
      <c r="B289" s="93"/>
      <c r="C289" s="113"/>
      <c r="D289" s="113"/>
      <c r="E289" s="113"/>
      <c r="F289" s="113"/>
      <c r="G289" s="113"/>
      <c r="H289" s="113"/>
      <c r="I289" s="94"/>
      <c r="J289" s="94"/>
      <c r="K289" s="113"/>
    </row>
    <row r="290" spans="2:11">
      <c r="B290" s="93"/>
      <c r="C290" s="113"/>
      <c r="D290" s="113"/>
      <c r="E290" s="113"/>
      <c r="F290" s="113"/>
      <c r="G290" s="113"/>
      <c r="H290" s="113"/>
      <c r="I290" s="94"/>
      <c r="J290" s="94"/>
      <c r="K290" s="113"/>
    </row>
    <row r="291" spans="2:11">
      <c r="B291" s="93"/>
      <c r="C291" s="113"/>
      <c r="D291" s="113"/>
      <c r="E291" s="113"/>
      <c r="F291" s="113"/>
      <c r="G291" s="113"/>
      <c r="H291" s="113"/>
      <c r="I291" s="94"/>
      <c r="J291" s="94"/>
      <c r="K291" s="113"/>
    </row>
    <row r="292" spans="2:11">
      <c r="B292" s="93"/>
      <c r="C292" s="113"/>
      <c r="D292" s="113"/>
      <c r="E292" s="113"/>
      <c r="F292" s="113"/>
      <c r="G292" s="113"/>
      <c r="H292" s="113"/>
      <c r="I292" s="94"/>
      <c r="J292" s="94"/>
      <c r="K292" s="113"/>
    </row>
    <row r="293" spans="2:11">
      <c r="B293" s="93"/>
      <c r="C293" s="113"/>
      <c r="D293" s="113"/>
      <c r="E293" s="113"/>
      <c r="F293" s="113"/>
      <c r="G293" s="113"/>
      <c r="H293" s="113"/>
      <c r="I293" s="94"/>
      <c r="J293" s="94"/>
      <c r="K293" s="113"/>
    </row>
    <row r="294" spans="2:11">
      <c r="B294" s="93"/>
      <c r="C294" s="113"/>
      <c r="D294" s="113"/>
      <c r="E294" s="113"/>
      <c r="F294" s="113"/>
      <c r="G294" s="113"/>
      <c r="H294" s="113"/>
      <c r="I294" s="94"/>
      <c r="J294" s="94"/>
      <c r="K294" s="113"/>
    </row>
    <row r="295" spans="2:11">
      <c r="B295" s="93"/>
      <c r="C295" s="113"/>
      <c r="D295" s="113"/>
      <c r="E295" s="113"/>
      <c r="F295" s="113"/>
      <c r="G295" s="113"/>
      <c r="H295" s="113"/>
      <c r="I295" s="94"/>
      <c r="J295" s="94"/>
      <c r="K295" s="113"/>
    </row>
    <row r="296" spans="2:11">
      <c r="B296" s="93"/>
      <c r="C296" s="113"/>
      <c r="D296" s="113"/>
      <c r="E296" s="113"/>
      <c r="F296" s="113"/>
      <c r="G296" s="113"/>
      <c r="H296" s="113"/>
      <c r="I296" s="94"/>
      <c r="J296" s="94"/>
      <c r="K296" s="113"/>
    </row>
    <row r="297" spans="2:11">
      <c r="B297" s="93"/>
      <c r="C297" s="113"/>
      <c r="D297" s="113"/>
      <c r="E297" s="113"/>
      <c r="F297" s="113"/>
      <c r="G297" s="113"/>
      <c r="H297" s="113"/>
      <c r="I297" s="94"/>
      <c r="J297" s="94"/>
      <c r="K297" s="113"/>
    </row>
    <row r="298" spans="2:11">
      <c r="B298" s="93"/>
      <c r="C298" s="113"/>
      <c r="D298" s="113"/>
      <c r="E298" s="113"/>
      <c r="F298" s="113"/>
      <c r="G298" s="113"/>
      <c r="H298" s="113"/>
      <c r="I298" s="94"/>
      <c r="J298" s="94"/>
      <c r="K298" s="113"/>
    </row>
    <row r="299" spans="2:11">
      <c r="B299" s="93"/>
      <c r="C299" s="113"/>
      <c r="D299" s="113"/>
      <c r="E299" s="113"/>
      <c r="F299" s="113"/>
      <c r="G299" s="113"/>
      <c r="H299" s="113"/>
      <c r="I299" s="94"/>
      <c r="J299" s="94"/>
      <c r="K299" s="113"/>
    </row>
    <row r="300" spans="2:11">
      <c r="B300" s="93"/>
      <c r="C300" s="113"/>
      <c r="D300" s="113"/>
      <c r="E300" s="113"/>
      <c r="F300" s="113"/>
      <c r="G300" s="113"/>
      <c r="H300" s="113"/>
      <c r="I300" s="94"/>
      <c r="J300" s="94"/>
      <c r="K300" s="113"/>
    </row>
    <row r="301" spans="2:11">
      <c r="B301" s="93"/>
      <c r="C301" s="113"/>
      <c r="D301" s="113"/>
      <c r="E301" s="113"/>
      <c r="F301" s="113"/>
      <c r="G301" s="113"/>
      <c r="H301" s="113"/>
      <c r="I301" s="94"/>
      <c r="J301" s="94"/>
      <c r="K301" s="113"/>
    </row>
    <row r="302" spans="2:11">
      <c r="B302" s="93"/>
      <c r="C302" s="113"/>
      <c r="D302" s="113"/>
      <c r="E302" s="113"/>
      <c r="F302" s="113"/>
      <c r="G302" s="113"/>
      <c r="H302" s="113"/>
      <c r="I302" s="94"/>
      <c r="J302" s="94"/>
      <c r="K302" s="113"/>
    </row>
    <row r="303" spans="2:11">
      <c r="B303" s="93"/>
      <c r="C303" s="113"/>
      <c r="D303" s="113"/>
      <c r="E303" s="113"/>
      <c r="F303" s="113"/>
      <c r="G303" s="113"/>
      <c r="H303" s="113"/>
      <c r="I303" s="94"/>
      <c r="J303" s="94"/>
      <c r="K303" s="113"/>
    </row>
    <row r="304" spans="2:11">
      <c r="B304" s="93"/>
      <c r="C304" s="113"/>
      <c r="D304" s="113"/>
      <c r="E304" s="113"/>
      <c r="F304" s="113"/>
      <c r="G304" s="113"/>
      <c r="H304" s="113"/>
      <c r="I304" s="94"/>
      <c r="J304" s="94"/>
      <c r="K304" s="113"/>
    </row>
    <row r="305" spans="2:11">
      <c r="B305" s="93"/>
      <c r="C305" s="113"/>
      <c r="D305" s="113"/>
      <c r="E305" s="113"/>
      <c r="F305" s="113"/>
      <c r="G305" s="113"/>
      <c r="H305" s="113"/>
      <c r="I305" s="94"/>
      <c r="J305" s="94"/>
      <c r="K305" s="113"/>
    </row>
    <row r="306" spans="2:11">
      <c r="B306" s="93"/>
      <c r="C306" s="113"/>
      <c r="D306" s="113"/>
      <c r="E306" s="113"/>
      <c r="F306" s="113"/>
      <c r="G306" s="113"/>
      <c r="H306" s="113"/>
      <c r="I306" s="94"/>
      <c r="J306" s="94"/>
      <c r="K306" s="113"/>
    </row>
    <row r="307" spans="2:11">
      <c r="B307" s="93"/>
      <c r="C307" s="113"/>
      <c r="D307" s="113"/>
      <c r="E307" s="113"/>
      <c r="F307" s="113"/>
      <c r="G307" s="113"/>
      <c r="H307" s="113"/>
      <c r="I307" s="94"/>
      <c r="J307" s="94"/>
      <c r="K307" s="113"/>
    </row>
    <row r="308" spans="2:11">
      <c r="B308" s="93"/>
      <c r="C308" s="113"/>
      <c r="D308" s="113"/>
      <c r="E308" s="113"/>
      <c r="F308" s="113"/>
      <c r="G308" s="113"/>
      <c r="H308" s="113"/>
      <c r="I308" s="94"/>
      <c r="J308" s="94"/>
      <c r="K308" s="113"/>
    </row>
    <row r="309" spans="2:11">
      <c r="B309" s="93"/>
      <c r="C309" s="113"/>
      <c r="D309" s="113"/>
      <c r="E309" s="113"/>
      <c r="F309" s="113"/>
      <c r="G309" s="113"/>
      <c r="H309" s="113"/>
      <c r="I309" s="94"/>
      <c r="J309" s="94"/>
      <c r="K309" s="113"/>
    </row>
    <row r="310" spans="2:11">
      <c r="B310" s="93"/>
      <c r="C310" s="113"/>
      <c r="D310" s="113"/>
      <c r="E310" s="113"/>
      <c r="F310" s="113"/>
      <c r="G310" s="113"/>
      <c r="H310" s="113"/>
      <c r="I310" s="94"/>
      <c r="J310" s="94"/>
      <c r="K310" s="113"/>
    </row>
    <row r="311" spans="2:11">
      <c r="B311" s="93"/>
      <c r="C311" s="113"/>
      <c r="D311" s="113"/>
      <c r="E311" s="113"/>
      <c r="F311" s="113"/>
      <c r="G311" s="113"/>
      <c r="H311" s="113"/>
      <c r="I311" s="94"/>
      <c r="J311" s="94"/>
      <c r="K311" s="113"/>
    </row>
    <row r="312" spans="2:11">
      <c r="B312" s="93"/>
      <c r="C312" s="113"/>
      <c r="D312" s="113"/>
      <c r="E312" s="113"/>
      <c r="F312" s="113"/>
      <c r="G312" s="113"/>
      <c r="H312" s="113"/>
      <c r="I312" s="94"/>
      <c r="J312" s="94"/>
      <c r="K312" s="113"/>
    </row>
    <row r="313" spans="2:11">
      <c r="B313" s="93"/>
      <c r="C313" s="113"/>
      <c r="D313" s="113"/>
      <c r="E313" s="113"/>
      <c r="F313" s="113"/>
      <c r="G313" s="113"/>
      <c r="H313" s="113"/>
      <c r="I313" s="94"/>
      <c r="J313" s="94"/>
      <c r="K313" s="113"/>
    </row>
    <row r="314" spans="2:11">
      <c r="B314" s="93"/>
      <c r="C314" s="113"/>
      <c r="D314" s="113"/>
      <c r="E314" s="113"/>
      <c r="F314" s="113"/>
      <c r="G314" s="113"/>
      <c r="H314" s="113"/>
      <c r="I314" s="94"/>
      <c r="J314" s="94"/>
      <c r="K314" s="113"/>
    </row>
    <row r="315" spans="2:11">
      <c r="B315" s="93"/>
      <c r="C315" s="113"/>
      <c r="D315" s="113"/>
      <c r="E315" s="113"/>
      <c r="F315" s="113"/>
      <c r="G315" s="113"/>
      <c r="H315" s="113"/>
      <c r="I315" s="94"/>
      <c r="J315" s="94"/>
      <c r="K315" s="113"/>
    </row>
    <row r="316" spans="2:11">
      <c r="B316" s="93"/>
      <c r="C316" s="113"/>
      <c r="D316" s="113"/>
      <c r="E316" s="113"/>
      <c r="F316" s="113"/>
      <c r="G316" s="113"/>
      <c r="H316" s="113"/>
      <c r="I316" s="94"/>
      <c r="J316" s="94"/>
      <c r="K316" s="113"/>
    </row>
    <row r="317" spans="2:11">
      <c r="B317" s="93"/>
      <c r="C317" s="113"/>
      <c r="D317" s="113"/>
      <c r="E317" s="113"/>
      <c r="F317" s="113"/>
      <c r="G317" s="113"/>
      <c r="H317" s="113"/>
      <c r="I317" s="94"/>
      <c r="J317" s="94"/>
      <c r="K317" s="113"/>
    </row>
    <row r="318" spans="2:11">
      <c r="B318" s="93"/>
      <c r="C318" s="113"/>
      <c r="D318" s="113"/>
      <c r="E318" s="113"/>
      <c r="F318" s="113"/>
      <c r="G318" s="113"/>
      <c r="H318" s="113"/>
      <c r="I318" s="94"/>
      <c r="J318" s="94"/>
      <c r="K318" s="113"/>
    </row>
    <row r="319" spans="2:11">
      <c r="B319" s="93"/>
      <c r="C319" s="113"/>
      <c r="D319" s="113"/>
      <c r="E319" s="113"/>
      <c r="F319" s="113"/>
      <c r="G319" s="113"/>
      <c r="H319" s="113"/>
      <c r="I319" s="94"/>
      <c r="J319" s="94"/>
      <c r="K319" s="113"/>
    </row>
    <row r="320" spans="2:11">
      <c r="B320" s="93"/>
      <c r="C320" s="113"/>
      <c r="D320" s="113"/>
      <c r="E320" s="113"/>
      <c r="F320" s="113"/>
      <c r="G320" s="113"/>
      <c r="H320" s="113"/>
      <c r="I320" s="94"/>
      <c r="J320" s="94"/>
      <c r="K320" s="113"/>
    </row>
    <row r="321" spans="2:11">
      <c r="B321" s="93"/>
      <c r="C321" s="113"/>
      <c r="D321" s="113"/>
      <c r="E321" s="113"/>
      <c r="F321" s="113"/>
      <c r="G321" s="113"/>
      <c r="H321" s="113"/>
      <c r="I321" s="94"/>
      <c r="J321" s="94"/>
      <c r="K321" s="113"/>
    </row>
    <row r="322" spans="2:11">
      <c r="B322" s="93"/>
      <c r="C322" s="113"/>
      <c r="D322" s="113"/>
      <c r="E322" s="113"/>
      <c r="F322" s="113"/>
      <c r="G322" s="113"/>
      <c r="H322" s="113"/>
      <c r="I322" s="94"/>
      <c r="J322" s="94"/>
      <c r="K322" s="113"/>
    </row>
    <row r="323" spans="2:11">
      <c r="B323" s="93"/>
      <c r="C323" s="113"/>
      <c r="D323" s="113"/>
      <c r="E323" s="113"/>
      <c r="F323" s="113"/>
      <c r="G323" s="113"/>
      <c r="H323" s="113"/>
      <c r="I323" s="94"/>
      <c r="J323" s="94"/>
      <c r="K323" s="113"/>
    </row>
    <row r="324" spans="2:11">
      <c r="B324" s="93"/>
      <c r="C324" s="113"/>
      <c r="D324" s="113"/>
      <c r="E324" s="113"/>
      <c r="F324" s="113"/>
      <c r="G324" s="113"/>
      <c r="H324" s="113"/>
      <c r="I324" s="94"/>
      <c r="J324" s="94"/>
      <c r="K324" s="113"/>
    </row>
    <row r="325" spans="2:11">
      <c r="B325" s="93"/>
      <c r="C325" s="113"/>
      <c r="D325" s="113"/>
      <c r="E325" s="113"/>
      <c r="F325" s="113"/>
      <c r="G325" s="113"/>
      <c r="H325" s="113"/>
      <c r="I325" s="94"/>
      <c r="J325" s="94"/>
      <c r="K325" s="113"/>
    </row>
    <row r="326" spans="2:11">
      <c r="B326" s="93"/>
      <c r="C326" s="113"/>
      <c r="D326" s="113"/>
      <c r="E326" s="113"/>
      <c r="F326" s="113"/>
      <c r="G326" s="113"/>
      <c r="H326" s="113"/>
      <c r="I326" s="94"/>
      <c r="J326" s="94"/>
      <c r="K326" s="113"/>
    </row>
    <row r="327" spans="2:11">
      <c r="B327" s="93"/>
      <c r="C327" s="113"/>
      <c r="D327" s="113"/>
      <c r="E327" s="113"/>
      <c r="F327" s="113"/>
      <c r="G327" s="113"/>
      <c r="H327" s="113"/>
      <c r="I327" s="94"/>
      <c r="J327" s="94"/>
      <c r="K327" s="113"/>
    </row>
    <row r="328" spans="2:11">
      <c r="B328" s="93"/>
      <c r="C328" s="113"/>
      <c r="D328" s="113"/>
      <c r="E328" s="113"/>
      <c r="F328" s="113"/>
      <c r="G328" s="113"/>
      <c r="H328" s="113"/>
      <c r="I328" s="94"/>
      <c r="J328" s="94"/>
      <c r="K328" s="113"/>
    </row>
    <row r="329" spans="2:11">
      <c r="B329" s="93"/>
      <c r="C329" s="113"/>
      <c r="D329" s="113"/>
      <c r="E329" s="113"/>
      <c r="F329" s="113"/>
      <c r="G329" s="113"/>
      <c r="H329" s="113"/>
      <c r="I329" s="94"/>
      <c r="J329" s="94"/>
      <c r="K329" s="113"/>
    </row>
    <row r="330" spans="2:11">
      <c r="B330" s="93"/>
      <c r="C330" s="113"/>
      <c r="D330" s="113"/>
      <c r="E330" s="113"/>
      <c r="F330" s="113"/>
      <c r="G330" s="113"/>
      <c r="H330" s="113"/>
      <c r="I330" s="94"/>
      <c r="J330" s="94"/>
      <c r="K330" s="113"/>
    </row>
    <row r="331" spans="2:11">
      <c r="B331" s="93"/>
      <c r="C331" s="113"/>
      <c r="D331" s="113"/>
      <c r="E331" s="113"/>
      <c r="F331" s="113"/>
      <c r="G331" s="113"/>
      <c r="H331" s="113"/>
      <c r="I331" s="94"/>
      <c r="J331" s="94"/>
      <c r="K331" s="113"/>
    </row>
    <row r="332" spans="2:11">
      <c r="B332" s="93"/>
      <c r="C332" s="113"/>
      <c r="D332" s="113"/>
      <c r="E332" s="113"/>
      <c r="F332" s="113"/>
      <c r="G332" s="113"/>
      <c r="H332" s="113"/>
      <c r="I332" s="94"/>
      <c r="J332" s="94"/>
      <c r="K332" s="113"/>
    </row>
    <row r="333" spans="2:11">
      <c r="B333" s="93"/>
      <c r="C333" s="113"/>
      <c r="D333" s="113"/>
      <c r="E333" s="113"/>
      <c r="F333" s="113"/>
      <c r="G333" s="113"/>
      <c r="H333" s="113"/>
      <c r="I333" s="94"/>
      <c r="J333" s="94"/>
      <c r="K333" s="113"/>
    </row>
    <row r="334" spans="2:11">
      <c r="B334" s="93"/>
      <c r="C334" s="113"/>
      <c r="D334" s="113"/>
      <c r="E334" s="113"/>
      <c r="F334" s="113"/>
      <c r="G334" s="113"/>
      <c r="H334" s="113"/>
      <c r="I334" s="94"/>
      <c r="J334" s="94"/>
      <c r="K334" s="113"/>
    </row>
    <row r="335" spans="2:11">
      <c r="B335" s="93"/>
      <c r="C335" s="113"/>
      <c r="D335" s="113"/>
      <c r="E335" s="113"/>
      <c r="F335" s="113"/>
      <c r="G335" s="113"/>
      <c r="H335" s="113"/>
      <c r="I335" s="94"/>
      <c r="J335" s="94"/>
      <c r="K335" s="113"/>
    </row>
    <row r="336" spans="2:11">
      <c r="B336" s="93"/>
      <c r="C336" s="113"/>
      <c r="D336" s="113"/>
      <c r="E336" s="113"/>
      <c r="F336" s="113"/>
      <c r="G336" s="113"/>
      <c r="H336" s="113"/>
      <c r="I336" s="94"/>
      <c r="J336" s="94"/>
      <c r="K336" s="113"/>
    </row>
    <row r="337" spans="2:11">
      <c r="B337" s="93"/>
      <c r="C337" s="113"/>
      <c r="D337" s="113"/>
      <c r="E337" s="113"/>
      <c r="F337" s="113"/>
      <c r="G337" s="113"/>
      <c r="H337" s="113"/>
      <c r="I337" s="94"/>
      <c r="J337" s="94"/>
      <c r="K337" s="113"/>
    </row>
    <row r="338" spans="2:11">
      <c r="B338" s="93"/>
      <c r="C338" s="113"/>
      <c r="D338" s="113"/>
      <c r="E338" s="113"/>
      <c r="F338" s="113"/>
      <c r="G338" s="113"/>
      <c r="H338" s="113"/>
      <c r="I338" s="94"/>
      <c r="J338" s="94"/>
      <c r="K338" s="113"/>
    </row>
    <row r="339" spans="2:11">
      <c r="B339" s="93"/>
      <c r="C339" s="113"/>
      <c r="D339" s="113"/>
      <c r="E339" s="113"/>
      <c r="F339" s="113"/>
      <c r="G339" s="113"/>
      <c r="H339" s="113"/>
      <c r="I339" s="94"/>
      <c r="J339" s="94"/>
      <c r="K339" s="113"/>
    </row>
    <row r="340" spans="2:11">
      <c r="B340" s="93"/>
      <c r="C340" s="113"/>
      <c r="D340" s="113"/>
      <c r="E340" s="113"/>
      <c r="F340" s="113"/>
      <c r="G340" s="113"/>
      <c r="H340" s="113"/>
      <c r="I340" s="94"/>
      <c r="J340" s="94"/>
      <c r="K340" s="113"/>
    </row>
    <row r="341" spans="2:11">
      <c r="B341" s="93"/>
      <c r="C341" s="113"/>
      <c r="D341" s="113"/>
      <c r="E341" s="113"/>
      <c r="F341" s="113"/>
      <c r="G341" s="113"/>
      <c r="H341" s="113"/>
      <c r="I341" s="94"/>
      <c r="J341" s="94"/>
      <c r="K341" s="113"/>
    </row>
    <row r="342" spans="2:11">
      <c r="B342" s="93"/>
      <c r="C342" s="113"/>
      <c r="D342" s="113"/>
      <c r="E342" s="113"/>
      <c r="F342" s="113"/>
      <c r="G342" s="113"/>
      <c r="H342" s="113"/>
      <c r="I342" s="94"/>
      <c r="J342" s="94"/>
      <c r="K342" s="113"/>
    </row>
    <row r="343" spans="2:11">
      <c r="B343" s="93"/>
      <c r="C343" s="113"/>
      <c r="D343" s="113"/>
      <c r="E343" s="113"/>
      <c r="F343" s="113"/>
      <c r="G343" s="113"/>
      <c r="H343" s="113"/>
      <c r="I343" s="94"/>
      <c r="J343" s="94"/>
      <c r="K343" s="113"/>
    </row>
    <row r="344" spans="2:11">
      <c r="B344" s="93"/>
      <c r="C344" s="113"/>
      <c r="D344" s="113"/>
      <c r="E344" s="113"/>
      <c r="F344" s="113"/>
      <c r="G344" s="113"/>
      <c r="H344" s="113"/>
      <c r="I344" s="94"/>
      <c r="J344" s="94"/>
      <c r="K344" s="113"/>
    </row>
    <row r="345" spans="2:11">
      <c r="B345" s="93"/>
      <c r="C345" s="113"/>
      <c r="D345" s="113"/>
      <c r="E345" s="113"/>
      <c r="F345" s="113"/>
      <c r="G345" s="113"/>
      <c r="H345" s="113"/>
      <c r="I345" s="94"/>
      <c r="J345" s="94"/>
      <c r="K345" s="113"/>
    </row>
    <row r="346" spans="2:11">
      <c r="B346" s="93"/>
      <c r="C346" s="113"/>
      <c r="D346" s="113"/>
      <c r="E346" s="113"/>
      <c r="F346" s="113"/>
      <c r="G346" s="113"/>
      <c r="H346" s="113"/>
      <c r="I346" s="94"/>
      <c r="J346" s="94"/>
      <c r="K346" s="113"/>
    </row>
    <row r="347" spans="2:11">
      <c r="B347" s="93"/>
      <c r="C347" s="113"/>
      <c r="D347" s="113"/>
      <c r="E347" s="113"/>
      <c r="F347" s="113"/>
      <c r="G347" s="113"/>
      <c r="H347" s="113"/>
      <c r="I347" s="94"/>
      <c r="J347" s="94"/>
      <c r="K347" s="113"/>
    </row>
    <row r="348" spans="2:11">
      <c r="B348" s="93"/>
      <c r="C348" s="113"/>
      <c r="D348" s="113"/>
      <c r="E348" s="113"/>
      <c r="F348" s="113"/>
      <c r="G348" s="113"/>
      <c r="H348" s="113"/>
      <c r="I348" s="94"/>
      <c r="J348" s="94"/>
      <c r="K348" s="113"/>
    </row>
    <row r="349" spans="2:11">
      <c r="B349" s="93"/>
      <c r="C349" s="113"/>
      <c r="D349" s="113"/>
      <c r="E349" s="113"/>
      <c r="F349" s="113"/>
      <c r="G349" s="113"/>
      <c r="H349" s="113"/>
      <c r="I349" s="94"/>
      <c r="J349" s="94"/>
      <c r="K349" s="113"/>
    </row>
    <row r="350" spans="2:11">
      <c r="B350" s="93"/>
      <c r="C350" s="113"/>
      <c r="D350" s="113"/>
      <c r="E350" s="113"/>
      <c r="F350" s="113"/>
      <c r="G350" s="113"/>
      <c r="H350" s="113"/>
      <c r="I350" s="94"/>
      <c r="J350" s="94"/>
      <c r="K350" s="113"/>
    </row>
    <row r="351" spans="2:11">
      <c r="B351" s="93"/>
      <c r="C351" s="113"/>
      <c r="D351" s="113"/>
      <c r="E351" s="113"/>
      <c r="F351" s="113"/>
      <c r="G351" s="113"/>
      <c r="H351" s="113"/>
      <c r="I351" s="94"/>
      <c r="J351" s="94"/>
      <c r="K351" s="113"/>
    </row>
    <row r="352" spans="2:11">
      <c r="B352" s="93"/>
      <c r="C352" s="113"/>
      <c r="D352" s="113"/>
      <c r="E352" s="113"/>
      <c r="F352" s="113"/>
      <c r="G352" s="113"/>
      <c r="H352" s="113"/>
      <c r="I352" s="94"/>
      <c r="J352" s="94"/>
      <c r="K352" s="113"/>
    </row>
    <row r="353" spans="2:11">
      <c r="B353" s="93"/>
      <c r="C353" s="113"/>
      <c r="D353" s="113"/>
      <c r="E353" s="113"/>
      <c r="F353" s="113"/>
      <c r="G353" s="113"/>
      <c r="H353" s="113"/>
      <c r="I353" s="94"/>
      <c r="J353" s="94"/>
      <c r="K353" s="113"/>
    </row>
    <row r="354" spans="2:11">
      <c r="B354" s="93"/>
      <c r="C354" s="113"/>
      <c r="D354" s="113"/>
      <c r="E354" s="113"/>
      <c r="F354" s="113"/>
      <c r="G354" s="113"/>
      <c r="H354" s="113"/>
      <c r="I354" s="94"/>
      <c r="J354" s="94"/>
      <c r="K354" s="113"/>
    </row>
    <row r="355" spans="2:11">
      <c r="B355" s="93"/>
      <c r="C355" s="113"/>
      <c r="D355" s="113"/>
      <c r="E355" s="113"/>
      <c r="F355" s="113"/>
      <c r="G355" s="113"/>
      <c r="H355" s="113"/>
      <c r="I355" s="94"/>
      <c r="J355" s="94"/>
      <c r="K355" s="113"/>
    </row>
    <row r="356" spans="2:11">
      <c r="B356" s="93"/>
      <c r="C356" s="113"/>
      <c r="D356" s="113"/>
      <c r="E356" s="113"/>
      <c r="F356" s="113"/>
      <c r="G356" s="113"/>
      <c r="H356" s="113"/>
      <c r="I356" s="94"/>
      <c r="J356" s="94"/>
      <c r="K356" s="113"/>
    </row>
    <row r="357" spans="2:11">
      <c r="B357" s="93"/>
      <c r="C357" s="113"/>
      <c r="D357" s="113"/>
      <c r="E357" s="113"/>
      <c r="F357" s="113"/>
      <c r="G357" s="113"/>
      <c r="H357" s="113"/>
      <c r="I357" s="94"/>
      <c r="J357" s="94"/>
      <c r="K357" s="113"/>
    </row>
    <row r="358" spans="2:11">
      <c r="B358" s="93"/>
      <c r="C358" s="113"/>
      <c r="D358" s="113"/>
      <c r="E358" s="113"/>
      <c r="F358" s="113"/>
      <c r="G358" s="113"/>
      <c r="H358" s="113"/>
      <c r="I358" s="94"/>
      <c r="J358" s="94"/>
      <c r="K358" s="113"/>
    </row>
    <row r="359" spans="2:11">
      <c r="B359" s="93"/>
      <c r="C359" s="113"/>
      <c r="D359" s="113"/>
      <c r="E359" s="113"/>
      <c r="F359" s="113"/>
      <c r="G359" s="113"/>
      <c r="H359" s="113"/>
      <c r="I359" s="94"/>
      <c r="J359" s="94"/>
      <c r="K359" s="113"/>
    </row>
    <row r="360" spans="2:11">
      <c r="B360" s="93"/>
      <c r="C360" s="113"/>
      <c r="D360" s="113"/>
      <c r="E360" s="113"/>
      <c r="F360" s="113"/>
      <c r="G360" s="113"/>
      <c r="H360" s="113"/>
      <c r="I360" s="94"/>
      <c r="J360" s="94"/>
      <c r="K360" s="113"/>
    </row>
    <row r="361" spans="2:11">
      <c r="B361" s="93"/>
      <c r="C361" s="113"/>
      <c r="D361" s="113"/>
      <c r="E361" s="113"/>
      <c r="F361" s="113"/>
      <c r="G361" s="113"/>
      <c r="H361" s="113"/>
      <c r="I361" s="94"/>
      <c r="J361" s="94"/>
      <c r="K361" s="113"/>
    </row>
    <row r="362" spans="2:11">
      <c r="B362" s="93"/>
      <c r="C362" s="113"/>
      <c r="D362" s="113"/>
      <c r="E362" s="113"/>
      <c r="F362" s="113"/>
      <c r="G362" s="113"/>
      <c r="H362" s="113"/>
      <c r="I362" s="94"/>
      <c r="J362" s="94"/>
      <c r="K362" s="113"/>
    </row>
    <row r="363" spans="2:11">
      <c r="B363" s="93"/>
      <c r="C363" s="113"/>
      <c r="D363" s="113"/>
      <c r="E363" s="113"/>
      <c r="F363" s="113"/>
      <c r="G363" s="113"/>
      <c r="H363" s="113"/>
      <c r="I363" s="94"/>
      <c r="J363" s="94"/>
      <c r="K363" s="113"/>
    </row>
    <row r="364" spans="2:11">
      <c r="B364" s="93"/>
      <c r="C364" s="113"/>
      <c r="D364" s="113"/>
      <c r="E364" s="113"/>
      <c r="F364" s="113"/>
      <c r="G364" s="113"/>
      <c r="H364" s="113"/>
      <c r="I364" s="94"/>
      <c r="J364" s="94"/>
      <c r="K364" s="113"/>
    </row>
    <row r="365" spans="2:11">
      <c r="B365" s="93"/>
      <c r="C365" s="113"/>
      <c r="D365" s="113"/>
      <c r="E365" s="113"/>
      <c r="F365" s="113"/>
      <c r="G365" s="113"/>
      <c r="H365" s="113"/>
      <c r="I365" s="94"/>
      <c r="J365" s="94"/>
      <c r="K365" s="113"/>
    </row>
    <row r="366" spans="2:11">
      <c r="B366" s="93"/>
      <c r="C366" s="113"/>
      <c r="D366" s="113"/>
      <c r="E366" s="113"/>
      <c r="F366" s="113"/>
      <c r="G366" s="113"/>
      <c r="H366" s="113"/>
      <c r="I366" s="94"/>
      <c r="J366" s="94"/>
      <c r="K366" s="113"/>
    </row>
    <row r="367" spans="2:11">
      <c r="B367" s="93"/>
      <c r="C367" s="113"/>
      <c r="D367" s="113"/>
      <c r="E367" s="113"/>
      <c r="F367" s="113"/>
      <c r="G367" s="113"/>
      <c r="H367" s="113"/>
      <c r="I367" s="94"/>
      <c r="J367" s="94"/>
      <c r="K367" s="113"/>
    </row>
    <row r="368" spans="2:11">
      <c r="B368" s="93"/>
      <c r="C368" s="113"/>
      <c r="D368" s="113"/>
      <c r="E368" s="113"/>
      <c r="F368" s="113"/>
      <c r="G368" s="113"/>
      <c r="H368" s="113"/>
      <c r="I368" s="94"/>
      <c r="J368" s="94"/>
      <c r="K368" s="113"/>
    </row>
    <row r="369" spans="2:11">
      <c r="B369" s="93"/>
      <c r="C369" s="113"/>
      <c r="D369" s="113"/>
      <c r="E369" s="113"/>
      <c r="F369" s="113"/>
      <c r="G369" s="113"/>
      <c r="H369" s="113"/>
      <c r="I369" s="94"/>
      <c r="J369" s="94"/>
      <c r="K369" s="113"/>
    </row>
    <row r="370" spans="2:11">
      <c r="B370" s="93"/>
      <c r="C370" s="113"/>
      <c r="D370" s="113"/>
      <c r="E370" s="113"/>
      <c r="F370" s="113"/>
      <c r="G370" s="113"/>
      <c r="H370" s="113"/>
      <c r="I370" s="94"/>
      <c r="J370" s="94"/>
      <c r="K370" s="113"/>
    </row>
    <row r="371" spans="2:11">
      <c r="B371" s="93"/>
      <c r="C371" s="113"/>
      <c r="D371" s="113"/>
      <c r="E371" s="113"/>
      <c r="F371" s="113"/>
      <c r="G371" s="113"/>
      <c r="H371" s="113"/>
      <c r="I371" s="94"/>
      <c r="J371" s="94"/>
      <c r="K371" s="113"/>
    </row>
    <row r="372" spans="2:11">
      <c r="B372" s="93"/>
      <c r="C372" s="113"/>
      <c r="D372" s="113"/>
      <c r="E372" s="113"/>
      <c r="F372" s="113"/>
      <c r="G372" s="113"/>
      <c r="H372" s="113"/>
      <c r="I372" s="94"/>
      <c r="J372" s="94"/>
      <c r="K372" s="113"/>
    </row>
    <row r="373" spans="2:11">
      <c r="B373" s="93"/>
      <c r="C373" s="113"/>
      <c r="D373" s="113"/>
      <c r="E373" s="113"/>
      <c r="F373" s="113"/>
      <c r="G373" s="113"/>
      <c r="H373" s="113"/>
      <c r="I373" s="94"/>
      <c r="J373" s="94"/>
      <c r="K373" s="113"/>
    </row>
    <row r="374" spans="2:11">
      <c r="B374" s="93"/>
      <c r="C374" s="113"/>
      <c r="D374" s="113"/>
      <c r="E374" s="113"/>
      <c r="F374" s="113"/>
      <c r="G374" s="113"/>
      <c r="H374" s="113"/>
      <c r="I374" s="94"/>
      <c r="J374" s="94"/>
      <c r="K374" s="113"/>
    </row>
    <row r="375" spans="2:11">
      <c r="B375" s="93"/>
      <c r="C375" s="113"/>
      <c r="D375" s="113"/>
      <c r="E375" s="113"/>
      <c r="F375" s="113"/>
      <c r="G375" s="113"/>
      <c r="H375" s="113"/>
      <c r="I375" s="94"/>
      <c r="J375" s="94"/>
      <c r="K375" s="113"/>
    </row>
    <row r="376" spans="2:11">
      <c r="B376" s="93"/>
      <c r="C376" s="113"/>
      <c r="D376" s="113"/>
      <c r="E376" s="113"/>
      <c r="F376" s="113"/>
      <c r="G376" s="113"/>
      <c r="H376" s="113"/>
      <c r="I376" s="94"/>
      <c r="J376" s="94"/>
      <c r="K376" s="113"/>
    </row>
    <row r="377" spans="2:11">
      <c r="B377" s="93"/>
      <c r="C377" s="113"/>
      <c r="D377" s="113"/>
      <c r="E377" s="113"/>
      <c r="F377" s="113"/>
      <c r="G377" s="113"/>
      <c r="H377" s="113"/>
      <c r="I377" s="94"/>
      <c r="J377" s="94"/>
      <c r="K377" s="113"/>
    </row>
    <row r="378" spans="2:11">
      <c r="B378" s="93"/>
      <c r="C378" s="113"/>
      <c r="D378" s="113"/>
      <c r="E378" s="113"/>
      <c r="F378" s="113"/>
      <c r="G378" s="113"/>
      <c r="H378" s="113"/>
      <c r="I378" s="94"/>
      <c r="J378" s="94"/>
      <c r="K378" s="113"/>
    </row>
    <row r="379" spans="2:11">
      <c r="B379" s="93"/>
      <c r="C379" s="113"/>
      <c r="D379" s="113"/>
      <c r="E379" s="113"/>
      <c r="F379" s="113"/>
      <c r="G379" s="113"/>
      <c r="H379" s="113"/>
      <c r="I379" s="94"/>
      <c r="J379" s="94"/>
      <c r="K379" s="113"/>
    </row>
    <row r="380" spans="2:11">
      <c r="B380" s="93"/>
      <c r="C380" s="113"/>
      <c r="D380" s="113"/>
      <c r="E380" s="113"/>
      <c r="F380" s="113"/>
      <c r="G380" s="113"/>
      <c r="H380" s="113"/>
      <c r="I380" s="94"/>
      <c r="J380" s="94"/>
      <c r="K380" s="113"/>
    </row>
    <row r="381" spans="2:11">
      <c r="B381" s="93"/>
      <c r="C381" s="113"/>
      <c r="D381" s="113"/>
      <c r="E381" s="113"/>
      <c r="F381" s="113"/>
      <c r="G381" s="113"/>
      <c r="H381" s="113"/>
      <c r="I381" s="94"/>
      <c r="J381" s="94"/>
      <c r="K381" s="113"/>
    </row>
    <row r="382" spans="2:11">
      <c r="B382" s="93"/>
      <c r="C382" s="113"/>
      <c r="D382" s="113"/>
      <c r="E382" s="113"/>
      <c r="F382" s="113"/>
      <c r="G382" s="113"/>
      <c r="H382" s="113"/>
      <c r="I382" s="94"/>
      <c r="J382" s="94"/>
      <c r="K382" s="113"/>
    </row>
    <row r="383" spans="2:11">
      <c r="B383" s="93"/>
      <c r="C383" s="113"/>
      <c r="D383" s="113"/>
      <c r="E383" s="113"/>
      <c r="F383" s="113"/>
      <c r="G383" s="113"/>
      <c r="H383" s="113"/>
      <c r="I383" s="94"/>
      <c r="J383" s="94"/>
      <c r="K383" s="113"/>
    </row>
    <row r="384" spans="2:11">
      <c r="B384" s="93"/>
      <c r="C384" s="113"/>
      <c r="D384" s="113"/>
      <c r="E384" s="113"/>
      <c r="F384" s="113"/>
      <c r="G384" s="113"/>
      <c r="H384" s="113"/>
      <c r="I384" s="94"/>
      <c r="J384" s="94"/>
      <c r="K384" s="113"/>
    </row>
    <row r="385" spans="2:11">
      <c r="B385" s="93"/>
      <c r="C385" s="113"/>
      <c r="D385" s="113"/>
      <c r="E385" s="113"/>
      <c r="F385" s="113"/>
      <c r="G385" s="113"/>
      <c r="H385" s="113"/>
      <c r="I385" s="94"/>
      <c r="J385" s="94"/>
      <c r="K385" s="113"/>
    </row>
    <row r="386" spans="2:11">
      <c r="B386" s="93"/>
      <c r="C386" s="113"/>
      <c r="D386" s="113"/>
      <c r="E386" s="113"/>
      <c r="F386" s="113"/>
      <c r="G386" s="113"/>
      <c r="H386" s="113"/>
      <c r="I386" s="94"/>
      <c r="J386" s="94"/>
      <c r="K386" s="113"/>
    </row>
    <row r="387" spans="2:11">
      <c r="B387" s="93"/>
      <c r="C387" s="113"/>
      <c r="D387" s="113"/>
      <c r="E387" s="113"/>
      <c r="F387" s="113"/>
      <c r="G387" s="113"/>
      <c r="H387" s="113"/>
      <c r="I387" s="94"/>
      <c r="J387" s="94"/>
      <c r="K387" s="113"/>
    </row>
    <row r="388" spans="2:11">
      <c r="B388" s="93"/>
      <c r="C388" s="113"/>
      <c r="D388" s="113"/>
      <c r="E388" s="113"/>
      <c r="F388" s="113"/>
      <c r="G388" s="113"/>
      <c r="H388" s="113"/>
      <c r="I388" s="94"/>
      <c r="J388" s="94"/>
      <c r="K388" s="113"/>
    </row>
    <row r="389" spans="2:11">
      <c r="B389" s="93"/>
      <c r="C389" s="113"/>
      <c r="D389" s="113"/>
      <c r="E389" s="113"/>
      <c r="F389" s="113"/>
      <c r="G389" s="113"/>
      <c r="H389" s="113"/>
      <c r="I389" s="94"/>
      <c r="J389" s="94"/>
      <c r="K389" s="113"/>
    </row>
    <row r="390" spans="2:11">
      <c r="B390" s="93"/>
      <c r="C390" s="113"/>
      <c r="D390" s="113"/>
      <c r="E390" s="113"/>
      <c r="F390" s="113"/>
      <c r="G390" s="113"/>
      <c r="H390" s="113"/>
      <c r="I390" s="94"/>
      <c r="J390" s="94"/>
      <c r="K390" s="113"/>
    </row>
    <row r="391" spans="2:11">
      <c r="B391" s="93"/>
      <c r="C391" s="113"/>
      <c r="D391" s="113"/>
      <c r="E391" s="113"/>
      <c r="F391" s="113"/>
      <c r="G391" s="113"/>
      <c r="H391" s="113"/>
      <c r="I391" s="94"/>
      <c r="J391" s="94"/>
      <c r="K391" s="113"/>
    </row>
    <row r="392" spans="2:11">
      <c r="B392" s="93"/>
      <c r="C392" s="113"/>
      <c r="D392" s="113"/>
      <c r="E392" s="113"/>
      <c r="F392" s="113"/>
      <c r="G392" s="113"/>
      <c r="H392" s="113"/>
      <c r="I392" s="94"/>
      <c r="J392" s="94"/>
      <c r="K392" s="113"/>
    </row>
    <row r="393" spans="2:11">
      <c r="B393" s="93"/>
      <c r="C393" s="113"/>
      <c r="D393" s="113"/>
      <c r="E393" s="113"/>
      <c r="F393" s="113"/>
      <c r="G393" s="113"/>
      <c r="H393" s="113"/>
      <c r="I393" s="94"/>
      <c r="J393" s="94"/>
      <c r="K393" s="113"/>
    </row>
    <row r="394" spans="2:11">
      <c r="B394" s="93"/>
      <c r="C394" s="113"/>
      <c r="D394" s="113"/>
      <c r="E394" s="113"/>
      <c r="F394" s="113"/>
      <c r="G394" s="113"/>
      <c r="H394" s="113"/>
      <c r="I394" s="94"/>
      <c r="J394" s="94"/>
      <c r="K394" s="113"/>
    </row>
    <row r="395" spans="2:11">
      <c r="B395" s="93"/>
      <c r="C395" s="113"/>
      <c r="D395" s="113"/>
      <c r="E395" s="113"/>
      <c r="F395" s="113"/>
      <c r="G395" s="113"/>
      <c r="H395" s="113"/>
      <c r="I395" s="94"/>
      <c r="J395" s="94"/>
      <c r="K395" s="113"/>
    </row>
    <row r="396" spans="2:11">
      <c r="B396" s="93"/>
      <c r="C396" s="113"/>
      <c r="D396" s="113"/>
      <c r="E396" s="113"/>
      <c r="F396" s="113"/>
      <c r="G396" s="113"/>
      <c r="H396" s="113"/>
      <c r="I396" s="94"/>
      <c r="J396" s="94"/>
      <c r="K396" s="113"/>
    </row>
    <row r="397" spans="2:11">
      <c r="B397" s="93"/>
      <c r="C397" s="113"/>
      <c r="D397" s="113"/>
      <c r="E397" s="113"/>
      <c r="F397" s="113"/>
      <c r="G397" s="113"/>
      <c r="H397" s="113"/>
      <c r="I397" s="94"/>
      <c r="J397" s="94"/>
      <c r="K397" s="113"/>
    </row>
    <row r="398" spans="2:11">
      <c r="B398" s="93"/>
      <c r="C398" s="113"/>
      <c r="D398" s="113"/>
      <c r="E398" s="113"/>
      <c r="F398" s="113"/>
      <c r="G398" s="113"/>
      <c r="H398" s="113"/>
      <c r="I398" s="94"/>
      <c r="J398" s="94"/>
      <c r="K398" s="113"/>
    </row>
    <row r="399" spans="2:11">
      <c r="B399" s="93"/>
      <c r="C399" s="113"/>
      <c r="D399" s="113"/>
      <c r="E399" s="113"/>
      <c r="F399" s="113"/>
      <c r="G399" s="113"/>
      <c r="H399" s="113"/>
      <c r="I399" s="94"/>
      <c r="J399" s="94"/>
      <c r="K399" s="113"/>
    </row>
    <row r="400" spans="2:11">
      <c r="B400" s="93"/>
      <c r="C400" s="113"/>
      <c r="D400" s="113"/>
      <c r="E400" s="113"/>
      <c r="F400" s="113"/>
      <c r="G400" s="113"/>
      <c r="H400" s="113"/>
      <c r="I400" s="94"/>
      <c r="J400" s="94"/>
      <c r="K400" s="113"/>
    </row>
    <row r="401" spans="2:11">
      <c r="B401" s="93"/>
      <c r="C401" s="113"/>
      <c r="D401" s="113"/>
      <c r="E401" s="113"/>
      <c r="F401" s="113"/>
      <c r="G401" s="113"/>
      <c r="H401" s="113"/>
      <c r="I401" s="94"/>
      <c r="J401" s="94"/>
      <c r="K401" s="113"/>
    </row>
    <row r="402" spans="2:11">
      <c r="B402" s="93"/>
      <c r="C402" s="113"/>
      <c r="D402" s="113"/>
      <c r="E402" s="113"/>
      <c r="F402" s="113"/>
      <c r="G402" s="113"/>
      <c r="H402" s="113"/>
      <c r="I402" s="94"/>
      <c r="J402" s="94"/>
      <c r="K402" s="113"/>
    </row>
    <row r="403" spans="2:11">
      <c r="B403" s="93"/>
      <c r="C403" s="113"/>
      <c r="D403" s="113"/>
      <c r="E403" s="113"/>
      <c r="F403" s="113"/>
      <c r="G403" s="113"/>
      <c r="H403" s="113"/>
      <c r="I403" s="94"/>
      <c r="J403" s="94"/>
      <c r="K403" s="113"/>
    </row>
    <row r="404" spans="2:11">
      <c r="B404" s="93"/>
      <c r="C404" s="113"/>
      <c r="D404" s="113"/>
      <c r="E404" s="113"/>
      <c r="F404" s="113"/>
      <c r="G404" s="113"/>
      <c r="H404" s="113"/>
      <c r="I404" s="94"/>
      <c r="J404" s="94"/>
      <c r="K404" s="113"/>
    </row>
    <row r="405" spans="2:11">
      <c r="B405" s="93"/>
      <c r="C405" s="113"/>
      <c r="D405" s="113"/>
      <c r="E405" s="113"/>
      <c r="F405" s="113"/>
      <c r="G405" s="113"/>
      <c r="H405" s="113"/>
      <c r="I405" s="94"/>
      <c r="J405" s="94"/>
      <c r="K405" s="113"/>
    </row>
    <row r="406" spans="2:11">
      <c r="B406" s="93"/>
      <c r="C406" s="113"/>
      <c r="D406" s="113"/>
      <c r="E406" s="113"/>
      <c r="F406" s="113"/>
      <c r="G406" s="113"/>
      <c r="H406" s="113"/>
      <c r="I406" s="94"/>
      <c r="J406" s="94"/>
      <c r="K406" s="113"/>
    </row>
    <row r="407" spans="2:11">
      <c r="B407" s="93"/>
      <c r="C407" s="113"/>
      <c r="D407" s="113"/>
      <c r="E407" s="113"/>
      <c r="F407" s="113"/>
      <c r="G407" s="113"/>
      <c r="H407" s="113"/>
      <c r="I407" s="94"/>
      <c r="J407" s="94"/>
      <c r="K407" s="113"/>
    </row>
    <row r="408" spans="2:11">
      <c r="B408" s="93"/>
      <c r="C408" s="113"/>
      <c r="D408" s="113"/>
      <c r="E408" s="113"/>
      <c r="F408" s="113"/>
      <c r="G408" s="113"/>
      <c r="H408" s="113"/>
      <c r="I408" s="94"/>
      <c r="J408" s="94"/>
      <c r="K408" s="113"/>
    </row>
    <row r="409" spans="2:11">
      <c r="B409" s="93"/>
      <c r="C409" s="113"/>
      <c r="D409" s="113"/>
      <c r="E409" s="113"/>
      <c r="F409" s="113"/>
      <c r="G409" s="113"/>
      <c r="H409" s="113"/>
      <c r="I409" s="94"/>
      <c r="J409" s="94"/>
      <c r="K409" s="113"/>
    </row>
    <row r="410" spans="2:11">
      <c r="B410" s="93"/>
      <c r="C410" s="113"/>
      <c r="D410" s="113"/>
      <c r="E410" s="113"/>
      <c r="F410" s="113"/>
      <c r="G410" s="113"/>
      <c r="H410" s="113"/>
      <c r="I410" s="94"/>
      <c r="J410" s="94"/>
      <c r="K410" s="113"/>
    </row>
    <row r="411" spans="2:11">
      <c r="B411" s="93"/>
      <c r="C411" s="113"/>
      <c r="D411" s="113"/>
      <c r="E411" s="113"/>
      <c r="F411" s="113"/>
      <c r="G411" s="113"/>
      <c r="H411" s="113"/>
      <c r="I411" s="94"/>
      <c r="J411" s="94"/>
      <c r="K411" s="113"/>
    </row>
    <row r="412" spans="2:11">
      <c r="B412" s="93"/>
      <c r="C412" s="113"/>
      <c r="D412" s="113"/>
      <c r="E412" s="113"/>
      <c r="F412" s="113"/>
      <c r="G412" s="113"/>
      <c r="H412" s="113"/>
      <c r="I412" s="94"/>
      <c r="J412" s="94"/>
      <c r="K412" s="113"/>
    </row>
    <row r="413" spans="2:11">
      <c r="B413" s="93"/>
      <c r="C413" s="113"/>
      <c r="D413" s="113"/>
      <c r="E413" s="113"/>
      <c r="F413" s="113"/>
      <c r="G413" s="113"/>
      <c r="H413" s="113"/>
      <c r="I413" s="94"/>
      <c r="J413" s="94"/>
      <c r="K413" s="113"/>
    </row>
    <row r="414" spans="2:11">
      <c r="B414" s="93"/>
      <c r="C414" s="113"/>
      <c r="D414" s="113"/>
      <c r="E414" s="113"/>
      <c r="F414" s="113"/>
      <c r="G414" s="113"/>
      <c r="H414" s="113"/>
      <c r="I414" s="94"/>
      <c r="J414" s="94"/>
      <c r="K414" s="113"/>
    </row>
    <row r="415" spans="2:11">
      <c r="B415" s="93"/>
      <c r="C415" s="113"/>
      <c r="D415" s="113"/>
      <c r="E415" s="113"/>
      <c r="F415" s="113"/>
      <c r="G415" s="113"/>
      <c r="H415" s="113"/>
      <c r="I415" s="94"/>
      <c r="J415" s="94"/>
      <c r="K415" s="113"/>
    </row>
    <row r="416" spans="2:11">
      <c r="B416" s="93"/>
      <c r="C416" s="113"/>
      <c r="D416" s="113"/>
      <c r="E416" s="113"/>
      <c r="F416" s="113"/>
      <c r="G416" s="113"/>
      <c r="H416" s="113"/>
      <c r="I416" s="94"/>
      <c r="J416" s="94"/>
      <c r="K416" s="113"/>
    </row>
    <row r="417" spans="2:11">
      <c r="B417" s="93"/>
      <c r="C417" s="113"/>
      <c r="D417" s="113"/>
      <c r="E417" s="113"/>
      <c r="F417" s="113"/>
      <c r="G417" s="113"/>
      <c r="H417" s="113"/>
      <c r="I417" s="94"/>
      <c r="J417" s="94"/>
      <c r="K417" s="113"/>
    </row>
    <row r="418" spans="2:11">
      <c r="B418" s="93"/>
      <c r="C418" s="113"/>
      <c r="D418" s="113"/>
      <c r="E418" s="113"/>
      <c r="F418" s="113"/>
      <c r="G418" s="113"/>
      <c r="H418" s="113"/>
      <c r="I418" s="94"/>
      <c r="J418" s="94"/>
      <c r="K418" s="113"/>
    </row>
    <row r="419" spans="2:11">
      <c r="B419" s="93"/>
      <c r="C419" s="113"/>
      <c r="D419" s="113"/>
      <c r="E419" s="113"/>
      <c r="F419" s="113"/>
      <c r="G419" s="113"/>
      <c r="H419" s="113"/>
      <c r="I419" s="94"/>
      <c r="J419" s="94"/>
      <c r="K419" s="113"/>
    </row>
    <row r="420" spans="2:11">
      <c r="B420" s="93"/>
      <c r="C420" s="113"/>
      <c r="D420" s="113"/>
      <c r="E420" s="113"/>
      <c r="F420" s="113"/>
      <c r="G420" s="113"/>
      <c r="H420" s="113"/>
      <c r="I420" s="94"/>
      <c r="J420" s="94"/>
      <c r="K420" s="113"/>
    </row>
    <row r="421" spans="2:11">
      <c r="B421" s="93"/>
      <c r="C421" s="113"/>
      <c r="D421" s="113"/>
      <c r="E421" s="113"/>
      <c r="F421" s="113"/>
      <c r="G421" s="113"/>
      <c r="H421" s="113"/>
      <c r="I421" s="94"/>
      <c r="J421" s="94"/>
      <c r="K421" s="113"/>
    </row>
    <row r="422" spans="2:11">
      <c r="B422" s="93"/>
      <c r="C422" s="113"/>
      <c r="D422" s="113"/>
      <c r="E422" s="113"/>
      <c r="F422" s="113"/>
      <c r="G422" s="113"/>
      <c r="H422" s="113"/>
      <c r="I422" s="94"/>
      <c r="J422" s="94"/>
      <c r="K422" s="113"/>
    </row>
    <row r="423" spans="2:11">
      <c r="B423" s="93"/>
      <c r="C423" s="113"/>
      <c r="D423" s="113"/>
      <c r="E423" s="113"/>
      <c r="F423" s="113"/>
      <c r="G423" s="113"/>
      <c r="H423" s="113"/>
      <c r="I423" s="94"/>
      <c r="J423" s="94"/>
      <c r="K423" s="113"/>
    </row>
    <row r="424" spans="2:11">
      <c r="B424" s="93"/>
      <c r="C424" s="113"/>
      <c r="D424" s="113"/>
      <c r="E424" s="113"/>
      <c r="F424" s="113"/>
      <c r="G424" s="113"/>
      <c r="H424" s="113"/>
      <c r="I424" s="94"/>
      <c r="J424" s="94"/>
      <c r="K424" s="113"/>
    </row>
    <row r="425" spans="2:11">
      <c r="B425" s="93"/>
      <c r="C425" s="113"/>
      <c r="D425" s="113"/>
      <c r="E425" s="113"/>
      <c r="F425" s="113"/>
      <c r="G425" s="113"/>
      <c r="H425" s="113"/>
      <c r="I425" s="94"/>
      <c r="J425" s="94"/>
      <c r="K425" s="113"/>
    </row>
    <row r="426" spans="2:11">
      <c r="B426" s="93"/>
      <c r="C426" s="113"/>
      <c r="D426" s="113"/>
      <c r="E426" s="113"/>
      <c r="F426" s="113"/>
      <c r="G426" s="113"/>
      <c r="H426" s="113"/>
      <c r="I426" s="94"/>
      <c r="J426" s="94"/>
      <c r="K426" s="113"/>
    </row>
    <row r="427" spans="2:11">
      <c r="B427" s="93"/>
      <c r="C427" s="113"/>
      <c r="D427" s="113"/>
      <c r="E427" s="113"/>
      <c r="F427" s="113"/>
      <c r="G427" s="113"/>
      <c r="H427" s="113"/>
      <c r="I427" s="94"/>
      <c r="J427" s="94"/>
      <c r="K427" s="113"/>
    </row>
    <row r="428" spans="2:11">
      <c r="B428" s="93"/>
      <c r="C428" s="113"/>
      <c r="D428" s="113"/>
      <c r="E428" s="113"/>
      <c r="F428" s="113"/>
      <c r="G428" s="113"/>
      <c r="H428" s="113"/>
      <c r="I428" s="94"/>
      <c r="J428" s="94"/>
      <c r="K428" s="113"/>
    </row>
    <row r="429" spans="2:11">
      <c r="B429" s="93"/>
      <c r="C429" s="113"/>
      <c r="D429" s="113"/>
      <c r="E429" s="113"/>
      <c r="F429" s="113"/>
      <c r="G429" s="113"/>
      <c r="H429" s="113"/>
      <c r="I429" s="94"/>
      <c r="J429" s="94"/>
      <c r="K429" s="113"/>
    </row>
    <row r="430" spans="2:11">
      <c r="B430" s="93"/>
      <c r="C430" s="113"/>
      <c r="D430" s="113"/>
      <c r="E430" s="113"/>
      <c r="F430" s="113"/>
      <c r="G430" s="113"/>
      <c r="H430" s="113"/>
      <c r="I430" s="94"/>
      <c r="J430" s="94"/>
      <c r="K430" s="113"/>
    </row>
    <row r="431" spans="2:11">
      <c r="B431" s="93"/>
      <c r="C431" s="113"/>
      <c r="D431" s="113"/>
      <c r="E431" s="113"/>
      <c r="F431" s="113"/>
      <c r="G431" s="113"/>
      <c r="H431" s="113"/>
      <c r="I431" s="94"/>
      <c r="J431" s="94"/>
      <c r="K431" s="113"/>
    </row>
    <row r="432" spans="2:11">
      <c r="B432" s="93"/>
      <c r="C432" s="113"/>
      <c r="D432" s="113"/>
      <c r="E432" s="113"/>
      <c r="F432" s="113"/>
      <c r="G432" s="113"/>
      <c r="H432" s="113"/>
      <c r="I432" s="94"/>
      <c r="J432" s="94"/>
      <c r="K432" s="113"/>
    </row>
    <row r="433" spans="2:11">
      <c r="B433" s="93"/>
      <c r="C433" s="113"/>
      <c r="D433" s="113"/>
      <c r="E433" s="113"/>
      <c r="F433" s="113"/>
      <c r="G433" s="113"/>
      <c r="H433" s="113"/>
      <c r="I433" s="94"/>
      <c r="J433" s="94"/>
      <c r="K433" s="113"/>
    </row>
    <row r="434" spans="2:11">
      <c r="B434" s="93"/>
      <c r="C434" s="113"/>
      <c r="D434" s="113"/>
      <c r="E434" s="113"/>
      <c r="F434" s="113"/>
      <c r="G434" s="113"/>
      <c r="H434" s="113"/>
      <c r="I434" s="94"/>
      <c r="J434" s="94"/>
      <c r="K434" s="113"/>
    </row>
    <row r="435" spans="2:11">
      <c r="B435" s="93"/>
      <c r="C435" s="113"/>
      <c r="D435" s="113"/>
      <c r="E435" s="113"/>
      <c r="F435" s="113"/>
      <c r="G435" s="113"/>
      <c r="H435" s="113"/>
      <c r="I435" s="94"/>
      <c r="J435" s="94"/>
      <c r="K435" s="113"/>
    </row>
    <row r="436" spans="2:11">
      <c r="B436" s="93"/>
      <c r="C436" s="113"/>
      <c r="D436" s="113"/>
      <c r="E436" s="113"/>
      <c r="F436" s="113"/>
      <c r="G436" s="113"/>
      <c r="H436" s="113"/>
      <c r="I436" s="94"/>
      <c r="J436" s="94"/>
      <c r="K436" s="113"/>
    </row>
    <row r="437" spans="2:11">
      <c r="B437" s="93"/>
      <c r="C437" s="113"/>
      <c r="D437" s="113"/>
      <c r="E437" s="113"/>
      <c r="F437" s="113"/>
      <c r="G437" s="113"/>
      <c r="H437" s="113"/>
      <c r="I437" s="94"/>
      <c r="J437" s="94"/>
      <c r="K437" s="113"/>
    </row>
    <row r="438" spans="2:11">
      <c r="B438" s="93"/>
      <c r="C438" s="113"/>
      <c r="D438" s="113"/>
      <c r="E438" s="113"/>
      <c r="F438" s="113"/>
      <c r="G438" s="113"/>
      <c r="H438" s="113"/>
      <c r="I438" s="94"/>
      <c r="J438" s="94"/>
      <c r="K438" s="113"/>
    </row>
    <row r="439" spans="2:11">
      <c r="B439" s="93"/>
      <c r="C439" s="113"/>
      <c r="D439" s="113"/>
      <c r="E439" s="113"/>
      <c r="F439" s="113"/>
      <c r="G439" s="113"/>
      <c r="H439" s="113"/>
      <c r="I439" s="94"/>
      <c r="J439" s="94"/>
      <c r="K439" s="113"/>
    </row>
    <row r="440" spans="2:11">
      <c r="B440" s="93"/>
      <c r="C440" s="113"/>
      <c r="D440" s="113"/>
      <c r="E440" s="113"/>
      <c r="F440" s="113"/>
      <c r="G440" s="113"/>
      <c r="H440" s="113"/>
      <c r="I440" s="94"/>
      <c r="J440" s="94"/>
      <c r="K440" s="113"/>
    </row>
    <row r="441" spans="2:11">
      <c r="B441" s="93"/>
      <c r="C441" s="113"/>
      <c r="D441" s="113"/>
      <c r="E441" s="113"/>
      <c r="F441" s="113"/>
      <c r="G441" s="113"/>
      <c r="H441" s="113"/>
      <c r="I441" s="94"/>
      <c r="J441" s="94"/>
      <c r="K441" s="113"/>
    </row>
    <row r="442" spans="2:11">
      <c r="B442" s="93"/>
      <c r="C442" s="113"/>
      <c r="D442" s="113"/>
      <c r="E442" s="113"/>
      <c r="F442" s="113"/>
      <c r="G442" s="113"/>
      <c r="H442" s="113"/>
      <c r="I442" s="94"/>
      <c r="J442" s="94"/>
      <c r="K442" s="113"/>
    </row>
    <row r="443" spans="2:11">
      <c r="B443" s="93"/>
      <c r="C443" s="113"/>
      <c r="D443" s="113"/>
      <c r="E443" s="113"/>
      <c r="F443" s="113"/>
      <c r="G443" s="113"/>
      <c r="H443" s="113"/>
      <c r="I443" s="94"/>
      <c r="J443" s="94"/>
      <c r="K443" s="113"/>
    </row>
    <row r="444" spans="2:11">
      <c r="B444" s="93"/>
      <c r="C444" s="113"/>
      <c r="D444" s="113"/>
      <c r="E444" s="113"/>
      <c r="F444" s="113"/>
      <c r="G444" s="113"/>
      <c r="H444" s="113"/>
      <c r="I444" s="94"/>
      <c r="J444" s="94"/>
      <c r="K444" s="113"/>
    </row>
    <row r="445" spans="2:11">
      <c r="B445" s="93"/>
      <c r="C445" s="113"/>
      <c r="D445" s="113"/>
      <c r="E445" s="113"/>
      <c r="F445" s="113"/>
      <c r="G445" s="113"/>
      <c r="H445" s="113"/>
      <c r="I445" s="94"/>
      <c r="J445" s="94"/>
      <c r="K445" s="113"/>
    </row>
    <row r="446" spans="2:11">
      <c r="B446" s="93"/>
      <c r="C446" s="113"/>
      <c r="D446" s="113"/>
      <c r="E446" s="113"/>
      <c r="F446" s="113"/>
      <c r="G446" s="113"/>
      <c r="H446" s="113"/>
      <c r="I446" s="94"/>
      <c r="J446" s="94"/>
      <c r="K446" s="113"/>
    </row>
    <row r="447" spans="2:11">
      <c r="B447" s="93"/>
      <c r="C447" s="113"/>
      <c r="D447" s="113"/>
      <c r="E447" s="113"/>
      <c r="F447" s="113"/>
      <c r="G447" s="113"/>
      <c r="H447" s="113"/>
      <c r="I447" s="94"/>
      <c r="J447" s="94"/>
      <c r="K447" s="113"/>
    </row>
    <row r="448" spans="2:11">
      <c r="B448" s="93"/>
      <c r="C448" s="113"/>
      <c r="D448" s="113"/>
      <c r="E448" s="113"/>
      <c r="F448" s="113"/>
      <c r="G448" s="113"/>
      <c r="H448" s="113"/>
      <c r="I448" s="94"/>
      <c r="J448" s="94"/>
      <c r="K448" s="113"/>
    </row>
    <row r="449" spans="2:11">
      <c r="B449" s="93"/>
      <c r="C449" s="113"/>
      <c r="D449" s="113"/>
      <c r="E449" s="113"/>
      <c r="F449" s="113"/>
      <c r="G449" s="113"/>
      <c r="H449" s="113"/>
      <c r="I449" s="94"/>
      <c r="J449" s="94"/>
      <c r="K449" s="113"/>
    </row>
    <row r="450" spans="2:11">
      <c r="B450" s="93"/>
      <c r="C450" s="113"/>
      <c r="D450" s="113"/>
      <c r="E450" s="113"/>
      <c r="F450" s="113"/>
      <c r="G450" s="113"/>
      <c r="H450" s="113"/>
      <c r="I450" s="94"/>
      <c r="J450" s="94"/>
      <c r="K450" s="113"/>
    </row>
    <row r="451" spans="2:11">
      <c r="B451" s="93"/>
      <c r="C451" s="113"/>
      <c r="D451" s="113"/>
      <c r="E451" s="113"/>
      <c r="F451" s="113"/>
      <c r="G451" s="113"/>
      <c r="H451" s="113"/>
      <c r="I451" s="94"/>
      <c r="J451" s="94"/>
      <c r="K451" s="113"/>
    </row>
    <row r="452" spans="2:11">
      <c r="B452" s="93"/>
      <c r="C452" s="113"/>
      <c r="D452" s="113"/>
      <c r="E452" s="113"/>
      <c r="F452" s="113"/>
      <c r="G452" s="113"/>
      <c r="H452" s="113"/>
      <c r="I452" s="94"/>
      <c r="J452" s="94"/>
      <c r="K452" s="113"/>
    </row>
    <row r="453" spans="2:11">
      <c r="B453" s="93"/>
      <c r="C453" s="113"/>
      <c r="D453" s="113"/>
      <c r="E453" s="113"/>
      <c r="F453" s="113"/>
      <c r="G453" s="113"/>
      <c r="H453" s="113"/>
      <c r="I453" s="94"/>
      <c r="J453" s="94"/>
      <c r="K453" s="113"/>
    </row>
    <row r="454" spans="2:11">
      <c r="B454" s="93"/>
      <c r="C454" s="113"/>
      <c r="D454" s="113"/>
      <c r="E454" s="113"/>
      <c r="F454" s="113"/>
      <c r="G454" s="113"/>
      <c r="H454" s="113"/>
      <c r="I454" s="94"/>
      <c r="J454" s="94"/>
      <c r="K454" s="113"/>
    </row>
    <row r="455" spans="2:11">
      <c r="B455" s="93"/>
      <c r="C455" s="113"/>
      <c r="D455" s="113"/>
      <c r="E455" s="113"/>
      <c r="F455" s="113"/>
      <c r="G455" s="113"/>
      <c r="H455" s="113"/>
      <c r="I455" s="94"/>
      <c r="J455" s="94"/>
      <c r="K455" s="113"/>
    </row>
    <row r="456" spans="2:11">
      <c r="B456" s="93"/>
      <c r="C456" s="113"/>
      <c r="D456" s="113"/>
      <c r="E456" s="113"/>
      <c r="F456" s="113"/>
      <c r="G456" s="113"/>
      <c r="H456" s="113"/>
      <c r="I456" s="94"/>
      <c r="J456" s="94"/>
      <c r="K456" s="113"/>
    </row>
    <row r="457" spans="2:11">
      <c r="B457" s="93"/>
      <c r="C457" s="113"/>
      <c r="D457" s="113"/>
      <c r="E457" s="113"/>
      <c r="F457" s="113"/>
      <c r="G457" s="113"/>
      <c r="H457" s="113"/>
      <c r="I457" s="94"/>
      <c r="J457" s="94"/>
      <c r="K457" s="113"/>
    </row>
    <row r="458" spans="2:11">
      <c r="B458" s="93"/>
      <c r="C458" s="113"/>
      <c r="D458" s="113"/>
      <c r="E458" s="113"/>
      <c r="F458" s="113"/>
      <c r="G458" s="113"/>
      <c r="H458" s="113"/>
      <c r="I458" s="94"/>
      <c r="J458" s="94"/>
      <c r="K458" s="113"/>
    </row>
    <row r="459" spans="2:11">
      <c r="B459" s="93"/>
      <c r="C459" s="113"/>
      <c r="D459" s="113"/>
      <c r="E459" s="113"/>
      <c r="F459" s="113"/>
      <c r="G459" s="113"/>
      <c r="H459" s="113"/>
      <c r="I459" s="94"/>
      <c r="J459" s="94"/>
      <c r="K459" s="113"/>
    </row>
    <row r="460" spans="2:11">
      <c r="B460" s="93"/>
      <c r="C460" s="113"/>
      <c r="D460" s="113"/>
      <c r="E460" s="113"/>
      <c r="F460" s="113"/>
      <c r="G460" s="113"/>
      <c r="H460" s="113"/>
      <c r="I460" s="94"/>
      <c r="J460" s="94"/>
      <c r="K460" s="113"/>
    </row>
    <row r="461" spans="2:11">
      <c r="B461" s="93"/>
      <c r="C461" s="113"/>
      <c r="D461" s="113"/>
      <c r="E461" s="113"/>
      <c r="F461" s="113"/>
      <c r="G461" s="113"/>
      <c r="H461" s="113"/>
      <c r="I461" s="94"/>
      <c r="J461" s="94"/>
      <c r="K461" s="113"/>
    </row>
    <row r="462" spans="2:11">
      <c r="B462" s="93"/>
      <c r="C462" s="113"/>
      <c r="D462" s="113"/>
      <c r="E462" s="113"/>
      <c r="F462" s="113"/>
      <c r="G462" s="113"/>
      <c r="H462" s="113"/>
      <c r="I462" s="94"/>
      <c r="J462" s="94"/>
      <c r="K462" s="113"/>
    </row>
    <row r="463" spans="2:11">
      <c r="B463" s="93"/>
      <c r="C463" s="113"/>
      <c r="D463" s="113"/>
      <c r="E463" s="113"/>
      <c r="F463" s="113"/>
      <c r="G463" s="113"/>
      <c r="H463" s="113"/>
      <c r="I463" s="94"/>
      <c r="J463" s="94"/>
      <c r="K463" s="113"/>
    </row>
    <row r="464" spans="2:11">
      <c r="B464" s="93"/>
      <c r="C464" s="113"/>
      <c r="D464" s="113"/>
      <c r="E464" s="113"/>
      <c r="F464" s="113"/>
      <c r="G464" s="113"/>
      <c r="H464" s="113"/>
      <c r="I464" s="94"/>
      <c r="J464" s="94"/>
      <c r="K464" s="113"/>
    </row>
    <row r="465" spans="2:11">
      <c r="B465" s="93"/>
      <c r="C465" s="113"/>
      <c r="D465" s="113"/>
      <c r="E465" s="113"/>
      <c r="F465" s="113"/>
      <c r="G465" s="113"/>
      <c r="H465" s="113"/>
      <c r="I465" s="94"/>
      <c r="J465" s="94"/>
      <c r="K465" s="113"/>
    </row>
    <row r="466" spans="2:11">
      <c r="B466" s="93"/>
      <c r="C466" s="113"/>
      <c r="D466" s="113"/>
      <c r="E466" s="113"/>
      <c r="F466" s="113"/>
      <c r="G466" s="113"/>
      <c r="H466" s="113"/>
      <c r="I466" s="94"/>
      <c r="J466" s="94"/>
      <c r="K466" s="113"/>
    </row>
    <row r="467" spans="2:11">
      <c r="B467" s="93"/>
      <c r="C467" s="113"/>
      <c r="D467" s="113"/>
      <c r="E467" s="113"/>
      <c r="F467" s="113"/>
      <c r="G467" s="113"/>
      <c r="H467" s="113"/>
      <c r="I467" s="94"/>
      <c r="J467" s="94"/>
      <c r="K467" s="113"/>
    </row>
    <row r="468" spans="2:11">
      <c r="B468" s="93"/>
      <c r="C468" s="113"/>
      <c r="D468" s="113"/>
      <c r="E468" s="113"/>
      <c r="F468" s="113"/>
      <c r="G468" s="113"/>
      <c r="H468" s="113"/>
      <c r="I468" s="94"/>
      <c r="J468" s="94"/>
      <c r="K468" s="113"/>
    </row>
    <row r="469" spans="2:11">
      <c r="B469" s="93"/>
      <c r="C469" s="113"/>
      <c r="D469" s="113"/>
      <c r="E469" s="113"/>
      <c r="F469" s="113"/>
      <c r="G469" s="113"/>
      <c r="H469" s="113"/>
      <c r="I469" s="94"/>
      <c r="J469" s="94"/>
      <c r="K469" s="113"/>
    </row>
    <row r="470" spans="2:11">
      <c r="B470" s="93"/>
      <c r="C470" s="113"/>
      <c r="D470" s="113"/>
      <c r="E470" s="113"/>
      <c r="F470" s="113"/>
      <c r="G470" s="113"/>
      <c r="H470" s="113"/>
      <c r="I470" s="94"/>
      <c r="J470" s="94"/>
      <c r="K470" s="113"/>
    </row>
    <row r="471" spans="2:11">
      <c r="B471" s="93"/>
      <c r="C471" s="113"/>
      <c r="D471" s="113"/>
      <c r="E471" s="113"/>
      <c r="F471" s="113"/>
      <c r="G471" s="113"/>
      <c r="H471" s="113"/>
      <c r="I471" s="94"/>
      <c r="J471" s="94"/>
      <c r="K471" s="113"/>
    </row>
    <row r="472" spans="2:11">
      <c r="B472" s="93"/>
      <c r="C472" s="113"/>
      <c r="D472" s="113"/>
      <c r="E472" s="113"/>
      <c r="F472" s="113"/>
      <c r="G472" s="113"/>
      <c r="H472" s="113"/>
      <c r="I472" s="94"/>
      <c r="J472" s="94"/>
      <c r="K472" s="113"/>
    </row>
    <row r="473" spans="2:11">
      <c r="B473" s="93"/>
      <c r="C473" s="113"/>
      <c r="D473" s="113"/>
      <c r="E473" s="113"/>
      <c r="F473" s="113"/>
      <c r="G473" s="113"/>
      <c r="H473" s="113"/>
      <c r="I473" s="94"/>
      <c r="J473" s="94"/>
      <c r="K473" s="113"/>
    </row>
    <row r="474" spans="2:11">
      <c r="B474" s="93"/>
      <c r="C474" s="113"/>
      <c r="D474" s="113"/>
      <c r="E474" s="113"/>
      <c r="F474" s="113"/>
      <c r="G474" s="113"/>
      <c r="H474" s="113"/>
      <c r="I474" s="94"/>
      <c r="J474" s="94"/>
      <c r="K474" s="113"/>
    </row>
    <row r="475" spans="2:11">
      <c r="B475" s="93"/>
      <c r="C475" s="113"/>
      <c r="D475" s="113"/>
      <c r="E475" s="113"/>
      <c r="F475" s="113"/>
      <c r="G475" s="113"/>
      <c r="H475" s="113"/>
      <c r="I475" s="94"/>
      <c r="J475" s="94"/>
      <c r="K475" s="113"/>
    </row>
    <row r="476" spans="2:11">
      <c r="B476" s="93"/>
      <c r="C476" s="113"/>
      <c r="D476" s="113"/>
      <c r="E476" s="113"/>
      <c r="F476" s="113"/>
      <c r="G476" s="113"/>
      <c r="H476" s="113"/>
      <c r="I476" s="94"/>
      <c r="J476" s="94"/>
      <c r="K476" s="113"/>
    </row>
    <row r="477" spans="2:11">
      <c r="B477" s="93"/>
      <c r="C477" s="113"/>
      <c r="D477" s="113"/>
      <c r="E477" s="113"/>
      <c r="F477" s="113"/>
      <c r="G477" s="113"/>
      <c r="H477" s="113"/>
      <c r="I477" s="94"/>
      <c r="J477" s="94"/>
      <c r="K477" s="113"/>
    </row>
    <row r="478" spans="2:11">
      <c r="B478" s="93"/>
      <c r="C478" s="113"/>
      <c r="D478" s="113"/>
      <c r="E478" s="113"/>
      <c r="F478" s="113"/>
      <c r="G478" s="113"/>
      <c r="H478" s="113"/>
      <c r="I478" s="94"/>
      <c r="J478" s="94"/>
      <c r="K478" s="113"/>
    </row>
    <row r="479" spans="2:11">
      <c r="B479" s="93"/>
      <c r="C479" s="113"/>
      <c r="D479" s="113"/>
      <c r="E479" s="113"/>
      <c r="F479" s="113"/>
      <c r="G479" s="113"/>
      <c r="H479" s="113"/>
      <c r="I479" s="94"/>
      <c r="J479" s="94"/>
      <c r="K479" s="113"/>
    </row>
    <row r="480" spans="2:11">
      <c r="B480" s="93"/>
      <c r="C480" s="113"/>
      <c r="D480" s="113"/>
      <c r="E480" s="113"/>
      <c r="F480" s="113"/>
      <c r="G480" s="113"/>
      <c r="H480" s="113"/>
      <c r="I480" s="94"/>
      <c r="J480" s="94"/>
      <c r="K480" s="113"/>
    </row>
    <row r="481" spans="2:11">
      <c r="B481" s="93"/>
      <c r="C481" s="113"/>
      <c r="D481" s="113"/>
      <c r="E481" s="113"/>
      <c r="F481" s="113"/>
      <c r="G481" s="113"/>
      <c r="H481" s="113"/>
      <c r="I481" s="94"/>
      <c r="J481" s="94"/>
      <c r="K481" s="113"/>
    </row>
    <row r="482" spans="2:11">
      <c r="B482" s="93"/>
      <c r="C482" s="113"/>
      <c r="D482" s="113"/>
      <c r="E482" s="113"/>
      <c r="F482" s="113"/>
      <c r="G482" s="113"/>
      <c r="H482" s="113"/>
      <c r="I482" s="94"/>
      <c r="J482" s="94"/>
      <c r="K482" s="113"/>
    </row>
    <row r="483" spans="2:11">
      <c r="B483" s="93"/>
      <c r="C483" s="113"/>
      <c r="D483" s="113"/>
      <c r="E483" s="113"/>
      <c r="F483" s="113"/>
      <c r="G483" s="113"/>
      <c r="H483" s="113"/>
      <c r="I483" s="94"/>
      <c r="J483" s="94"/>
      <c r="K483" s="113"/>
    </row>
    <row r="484" spans="2:11">
      <c r="B484" s="93"/>
      <c r="C484" s="113"/>
      <c r="D484" s="113"/>
      <c r="E484" s="113"/>
      <c r="F484" s="113"/>
      <c r="G484" s="113"/>
      <c r="H484" s="113"/>
      <c r="I484" s="94"/>
      <c r="J484" s="94"/>
      <c r="K484" s="113"/>
    </row>
    <row r="485" spans="2:11">
      <c r="B485" s="93"/>
      <c r="C485" s="113"/>
      <c r="D485" s="113"/>
      <c r="E485" s="113"/>
      <c r="F485" s="113"/>
      <c r="G485" s="113"/>
      <c r="H485" s="113"/>
      <c r="I485" s="94"/>
      <c r="J485" s="94"/>
      <c r="K485" s="113"/>
    </row>
    <row r="486" spans="2:11">
      <c r="B486" s="93"/>
      <c r="C486" s="113"/>
      <c r="D486" s="113"/>
      <c r="E486" s="113"/>
      <c r="F486" s="113"/>
      <c r="G486" s="113"/>
      <c r="H486" s="113"/>
      <c r="I486" s="94"/>
      <c r="J486" s="94"/>
      <c r="K486" s="113"/>
    </row>
    <row r="487" spans="2:11">
      <c r="B487" s="93"/>
      <c r="C487" s="113"/>
      <c r="D487" s="113"/>
      <c r="E487" s="113"/>
      <c r="F487" s="113"/>
      <c r="G487" s="113"/>
      <c r="H487" s="113"/>
      <c r="I487" s="94"/>
      <c r="J487" s="94"/>
      <c r="K487" s="113"/>
    </row>
    <row r="488" spans="2:11">
      <c r="B488" s="93"/>
      <c r="C488" s="113"/>
      <c r="D488" s="113"/>
      <c r="E488" s="113"/>
      <c r="F488" s="113"/>
      <c r="G488" s="113"/>
      <c r="H488" s="113"/>
      <c r="I488" s="94"/>
      <c r="J488" s="94"/>
      <c r="K488" s="113"/>
    </row>
    <row r="489" spans="2:11">
      <c r="B489" s="93"/>
      <c r="C489" s="113"/>
      <c r="D489" s="113"/>
      <c r="E489" s="113"/>
      <c r="F489" s="113"/>
      <c r="G489" s="113"/>
      <c r="H489" s="113"/>
      <c r="I489" s="94"/>
      <c r="J489" s="94"/>
      <c r="K489" s="113"/>
    </row>
    <row r="490" spans="2:11">
      <c r="B490" s="93"/>
      <c r="C490" s="113"/>
      <c r="D490" s="113"/>
      <c r="E490" s="113"/>
      <c r="F490" s="113"/>
      <c r="G490" s="113"/>
      <c r="H490" s="113"/>
      <c r="I490" s="94"/>
      <c r="J490" s="94"/>
      <c r="K490" s="113"/>
    </row>
    <row r="491" spans="2:11">
      <c r="B491" s="93"/>
      <c r="C491" s="113"/>
      <c r="D491" s="113"/>
      <c r="E491" s="113"/>
      <c r="F491" s="113"/>
      <c r="G491" s="113"/>
      <c r="H491" s="113"/>
      <c r="I491" s="94"/>
      <c r="J491" s="94"/>
      <c r="K491" s="113"/>
    </row>
    <row r="492" spans="2:11">
      <c r="B492" s="93"/>
      <c r="C492" s="113"/>
      <c r="D492" s="113"/>
      <c r="E492" s="113"/>
      <c r="F492" s="113"/>
      <c r="G492" s="113"/>
      <c r="H492" s="113"/>
      <c r="I492" s="94"/>
      <c r="J492" s="94"/>
      <c r="K492" s="113"/>
    </row>
    <row r="493" spans="2:11">
      <c r="B493" s="93"/>
      <c r="C493" s="113"/>
      <c r="D493" s="113"/>
      <c r="E493" s="113"/>
      <c r="F493" s="113"/>
      <c r="G493" s="113"/>
      <c r="H493" s="113"/>
      <c r="I493" s="94"/>
      <c r="J493" s="94"/>
      <c r="K493" s="113"/>
    </row>
    <row r="494" spans="2:11">
      <c r="B494" s="93"/>
      <c r="C494" s="113"/>
      <c r="D494" s="113"/>
      <c r="E494" s="113"/>
      <c r="F494" s="113"/>
      <c r="G494" s="113"/>
      <c r="H494" s="113"/>
      <c r="I494" s="94"/>
      <c r="J494" s="94"/>
      <c r="K494" s="113"/>
    </row>
    <row r="495" spans="2:11">
      <c r="B495" s="93"/>
      <c r="C495" s="113"/>
      <c r="D495" s="113"/>
      <c r="E495" s="113"/>
      <c r="F495" s="113"/>
      <c r="G495" s="113"/>
      <c r="H495" s="113"/>
      <c r="I495" s="94"/>
      <c r="J495" s="94"/>
      <c r="K495" s="113"/>
    </row>
    <row r="496" spans="2:11">
      <c r="B496" s="93"/>
      <c r="C496" s="113"/>
      <c r="D496" s="113"/>
      <c r="E496" s="113"/>
      <c r="F496" s="113"/>
      <c r="G496" s="113"/>
      <c r="H496" s="113"/>
      <c r="I496" s="94"/>
      <c r="J496" s="94"/>
      <c r="K496" s="113"/>
    </row>
    <row r="497" spans="2:11">
      <c r="B497" s="93"/>
      <c r="C497" s="113"/>
      <c r="D497" s="113"/>
      <c r="E497" s="113"/>
      <c r="F497" s="113"/>
      <c r="G497" s="113"/>
      <c r="H497" s="113"/>
      <c r="I497" s="94"/>
      <c r="J497" s="94"/>
      <c r="K497" s="113"/>
    </row>
    <row r="498" spans="2:11">
      <c r="B498" s="93"/>
      <c r="C498" s="113"/>
      <c r="D498" s="113"/>
      <c r="E498" s="113"/>
      <c r="F498" s="113"/>
      <c r="G498" s="113"/>
      <c r="H498" s="113"/>
      <c r="I498" s="94"/>
      <c r="J498" s="94"/>
      <c r="K498" s="113"/>
    </row>
    <row r="499" spans="2:11">
      <c r="B499" s="93"/>
      <c r="C499" s="113"/>
      <c r="D499" s="113"/>
      <c r="E499" s="113"/>
      <c r="F499" s="113"/>
      <c r="G499" s="113"/>
      <c r="H499" s="113"/>
      <c r="I499" s="94"/>
      <c r="J499" s="94"/>
      <c r="K499" s="113"/>
    </row>
    <row r="500" spans="2:11">
      <c r="B500" s="93"/>
      <c r="C500" s="113"/>
      <c r="D500" s="113"/>
      <c r="E500" s="113"/>
      <c r="F500" s="113"/>
      <c r="G500" s="113"/>
      <c r="H500" s="113"/>
      <c r="I500" s="94"/>
      <c r="J500" s="94"/>
      <c r="K500" s="113"/>
    </row>
    <row r="501" spans="2:11">
      <c r="B501" s="93"/>
      <c r="C501" s="113"/>
      <c r="D501" s="113"/>
      <c r="E501" s="113"/>
      <c r="F501" s="113"/>
      <c r="G501" s="113"/>
      <c r="H501" s="113"/>
      <c r="I501" s="94"/>
      <c r="J501" s="94"/>
      <c r="K501" s="113"/>
    </row>
    <row r="502" spans="2:11">
      <c r="B502" s="93"/>
      <c r="C502" s="113"/>
      <c r="D502" s="113"/>
      <c r="E502" s="113"/>
      <c r="F502" s="113"/>
      <c r="G502" s="113"/>
      <c r="H502" s="113"/>
      <c r="I502" s="94"/>
      <c r="J502" s="94"/>
      <c r="K502" s="113"/>
    </row>
    <row r="503" spans="2:11">
      <c r="B503" s="93"/>
      <c r="C503" s="113"/>
      <c r="D503" s="113"/>
      <c r="E503" s="113"/>
      <c r="F503" s="113"/>
      <c r="G503" s="113"/>
      <c r="H503" s="113"/>
      <c r="I503" s="94"/>
      <c r="J503" s="94"/>
      <c r="K503" s="113"/>
    </row>
    <row r="504" spans="2:11">
      <c r="B504" s="93"/>
      <c r="C504" s="113"/>
      <c r="D504" s="113"/>
      <c r="E504" s="113"/>
      <c r="F504" s="113"/>
      <c r="G504" s="113"/>
      <c r="H504" s="113"/>
      <c r="I504" s="94"/>
      <c r="J504" s="94"/>
      <c r="K504" s="113"/>
    </row>
    <row r="505" spans="2:11">
      <c r="B505" s="93"/>
      <c r="C505" s="113"/>
      <c r="D505" s="113"/>
      <c r="E505" s="113"/>
      <c r="F505" s="113"/>
      <c r="G505" s="113"/>
      <c r="H505" s="113"/>
      <c r="I505" s="94"/>
      <c r="J505" s="94"/>
      <c r="K505" s="113"/>
    </row>
    <row r="506" spans="2:11">
      <c r="B506" s="93"/>
      <c r="C506" s="113"/>
      <c r="D506" s="113"/>
      <c r="E506" s="113"/>
      <c r="F506" s="113"/>
      <c r="G506" s="113"/>
      <c r="H506" s="113"/>
      <c r="I506" s="94"/>
      <c r="J506" s="94"/>
      <c r="K506" s="113"/>
    </row>
    <row r="507" spans="2:11">
      <c r="B507" s="93"/>
      <c r="C507" s="113"/>
      <c r="D507" s="113"/>
      <c r="E507" s="113"/>
      <c r="F507" s="113"/>
      <c r="G507" s="113"/>
      <c r="H507" s="113"/>
      <c r="I507" s="94"/>
      <c r="J507" s="94"/>
      <c r="K507" s="113"/>
    </row>
    <row r="508" spans="2:11">
      <c r="B508" s="93"/>
      <c r="C508" s="113"/>
      <c r="D508" s="113"/>
      <c r="E508" s="113"/>
      <c r="F508" s="113"/>
      <c r="G508" s="113"/>
      <c r="H508" s="113"/>
      <c r="I508" s="94"/>
      <c r="J508" s="94"/>
      <c r="K508" s="113"/>
    </row>
    <row r="509" spans="2:11">
      <c r="B509" s="93"/>
      <c r="C509" s="113"/>
      <c r="D509" s="113"/>
      <c r="E509" s="113"/>
      <c r="F509" s="113"/>
      <c r="G509" s="113"/>
      <c r="H509" s="113"/>
      <c r="I509" s="94"/>
      <c r="J509" s="94"/>
      <c r="K509" s="113"/>
    </row>
    <row r="510" spans="2:11">
      <c r="B510" s="93"/>
      <c r="C510" s="113"/>
      <c r="D510" s="113"/>
      <c r="E510" s="113"/>
      <c r="F510" s="113"/>
      <c r="G510" s="113"/>
      <c r="H510" s="113"/>
      <c r="I510" s="94"/>
      <c r="J510" s="94"/>
      <c r="K510" s="113"/>
    </row>
    <row r="511" spans="2:11">
      <c r="B511" s="93"/>
      <c r="C511" s="113"/>
      <c r="D511" s="113"/>
      <c r="E511" s="113"/>
      <c r="F511" s="113"/>
      <c r="G511" s="113"/>
      <c r="H511" s="113"/>
      <c r="I511" s="94"/>
      <c r="J511" s="94"/>
      <c r="K511" s="113"/>
    </row>
    <row r="512" spans="2:11">
      <c r="B512" s="93"/>
      <c r="C512" s="113"/>
      <c r="D512" s="113"/>
      <c r="E512" s="113"/>
      <c r="F512" s="113"/>
      <c r="G512" s="113"/>
      <c r="H512" s="113"/>
      <c r="I512" s="94"/>
      <c r="J512" s="94"/>
      <c r="K512" s="113"/>
    </row>
    <row r="513" spans="2:11">
      <c r="B513" s="93"/>
      <c r="C513" s="113"/>
      <c r="D513" s="113"/>
      <c r="E513" s="113"/>
      <c r="F513" s="113"/>
      <c r="G513" s="113"/>
      <c r="H513" s="113"/>
      <c r="I513" s="94"/>
      <c r="J513" s="94"/>
      <c r="K513" s="113"/>
    </row>
    <row r="514" spans="2:11">
      <c r="B514" s="93"/>
      <c r="C514" s="113"/>
      <c r="D514" s="113"/>
      <c r="E514" s="113"/>
      <c r="F514" s="113"/>
      <c r="G514" s="113"/>
      <c r="H514" s="113"/>
      <c r="I514" s="94"/>
      <c r="J514" s="94"/>
      <c r="K514" s="113"/>
    </row>
    <row r="515" spans="2:11">
      <c r="B515" s="93"/>
      <c r="C515" s="113"/>
      <c r="D515" s="113"/>
      <c r="E515" s="113"/>
      <c r="F515" s="113"/>
      <c r="G515" s="113"/>
      <c r="H515" s="113"/>
      <c r="I515" s="94"/>
      <c r="J515" s="94"/>
      <c r="K515" s="113"/>
    </row>
    <row r="516" spans="2:11">
      <c r="B516" s="93"/>
      <c r="C516" s="113"/>
      <c r="D516" s="113"/>
      <c r="E516" s="113"/>
      <c r="F516" s="113"/>
      <c r="G516" s="113"/>
      <c r="H516" s="113"/>
      <c r="I516" s="94"/>
      <c r="J516" s="94"/>
      <c r="K516" s="113"/>
    </row>
    <row r="517" spans="2:11">
      <c r="B517" s="93"/>
      <c r="C517" s="113"/>
      <c r="D517" s="113"/>
      <c r="E517" s="113"/>
      <c r="F517" s="113"/>
      <c r="G517" s="113"/>
      <c r="H517" s="113"/>
      <c r="I517" s="94"/>
      <c r="J517" s="94"/>
      <c r="K517" s="113"/>
    </row>
    <row r="518" spans="2:11">
      <c r="B518" s="93"/>
      <c r="C518" s="113"/>
      <c r="D518" s="113"/>
      <c r="E518" s="113"/>
      <c r="F518" s="113"/>
      <c r="G518" s="113"/>
      <c r="H518" s="113"/>
      <c r="I518" s="94"/>
      <c r="J518" s="94"/>
      <c r="K518" s="113"/>
    </row>
    <row r="519" spans="2:11">
      <c r="B519" s="93"/>
      <c r="C519" s="113"/>
      <c r="D519" s="113"/>
      <c r="E519" s="113"/>
      <c r="F519" s="113"/>
      <c r="G519" s="113"/>
      <c r="H519" s="113"/>
      <c r="I519" s="94"/>
      <c r="J519" s="94"/>
      <c r="K519" s="113"/>
    </row>
    <row r="520" spans="2:11">
      <c r="B520" s="93"/>
      <c r="C520" s="113"/>
      <c r="D520" s="113"/>
      <c r="E520" s="113"/>
      <c r="F520" s="113"/>
      <c r="G520" s="113"/>
      <c r="H520" s="113"/>
      <c r="I520" s="94"/>
      <c r="J520" s="94"/>
      <c r="K520" s="113"/>
    </row>
    <row r="521" spans="2:11">
      <c r="B521" s="93"/>
      <c r="C521" s="113"/>
      <c r="D521" s="113"/>
      <c r="E521" s="113"/>
      <c r="F521" s="113"/>
      <c r="G521" s="113"/>
      <c r="H521" s="113"/>
      <c r="I521" s="94"/>
      <c r="J521" s="94"/>
      <c r="K521" s="113"/>
    </row>
    <row r="522" spans="2:11">
      <c r="B522" s="93"/>
      <c r="C522" s="113"/>
      <c r="D522" s="113"/>
      <c r="E522" s="113"/>
      <c r="F522" s="113"/>
      <c r="G522" s="113"/>
      <c r="H522" s="113"/>
      <c r="I522" s="94"/>
      <c r="J522" s="94"/>
      <c r="K522" s="113"/>
    </row>
    <row r="523" spans="2:11">
      <c r="B523" s="93"/>
      <c r="C523" s="113"/>
      <c r="D523" s="113"/>
      <c r="E523" s="113"/>
      <c r="F523" s="113"/>
      <c r="G523" s="113"/>
      <c r="H523" s="113"/>
      <c r="I523" s="94"/>
      <c r="J523" s="94"/>
      <c r="K523" s="113"/>
    </row>
    <row r="524" spans="2:11">
      <c r="B524" s="93"/>
      <c r="C524" s="113"/>
      <c r="D524" s="113"/>
      <c r="E524" s="113"/>
      <c r="F524" s="113"/>
      <c r="G524" s="113"/>
      <c r="H524" s="113"/>
      <c r="I524" s="94"/>
      <c r="J524" s="94"/>
      <c r="K524" s="113"/>
    </row>
    <row r="525" spans="2:11">
      <c r="B525" s="93"/>
      <c r="C525" s="113"/>
      <c r="D525" s="113"/>
      <c r="E525" s="113"/>
      <c r="F525" s="113"/>
      <c r="G525" s="113"/>
      <c r="H525" s="113"/>
      <c r="I525" s="94"/>
      <c r="J525" s="94"/>
      <c r="K525" s="113"/>
    </row>
    <row r="526" spans="2:11">
      <c r="B526" s="93"/>
      <c r="C526" s="113"/>
      <c r="D526" s="113"/>
      <c r="E526" s="113"/>
      <c r="F526" s="113"/>
      <c r="G526" s="113"/>
      <c r="H526" s="113"/>
      <c r="I526" s="94"/>
      <c r="J526" s="94"/>
      <c r="K526" s="113"/>
    </row>
    <row r="527" spans="2:11">
      <c r="B527" s="93"/>
      <c r="C527" s="113"/>
      <c r="D527" s="113"/>
      <c r="E527" s="113"/>
      <c r="F527" s="113"/>
      <c r="G527" s="113"/>
      <c r="H527" s="113"/>
      <c r="I527" s="94"/>
      <c r="J527" s="94"/>
      <c r="K527" s="113"/>
    </row>
    <row r="528" spans="2:11">
      <c r="B528" s="93"/>
      <c r="C528" s="113"/>
      <c r="D528" s="113"/>
      <c r="E528" s="113"/>
      <c r="F528" s="113"/>
      <c r="G528" s="113"/>
      <c r="H528" s="113"/>
      <c r="I528" s="94"/>
      <c r="J528" s="94"/>
      <c r="K528" s="113"/>
    </row>
    <row r="529" spans="2:11">
      <c r="B529" s="93"/>
      <c r="C529" s="113"/>
      <c r="D529" s="113"/>
      <c r="E529" s="113"/>
      <c r="F529" s="113"/>
      <c r="G529" s="113"/>
      <c r="H529" s="113"/>
      <c r="I529" s="94"/>
      <c r="J529" s="94"/>
      <c r="K529" s="113"/>
    </row>
    <row r="530" spans="2:11">
      <c r="B530" s="93"/>
      <c r="C530" s="113"/>
      <c r="D530" s="113"/>
      <c r="E530" s="113"/>
      <c r="F530" s="113"/>
      <c r="G530" s="113"/>
      <c r="H530" s="113"/>
      <c r="I530" s="94"/>
      <c r="J530" s="94"/>
      <c r="K530" s="113"/>
    </row>
    <row r="531" spans="2:11">
      <c r="B531" s="93"/>
      <c r="C531" s="113"/>
      <c r="D531" s="113"/>
      <c r="E531" s="113"/>
      <c r="F531" s="113"/>
      <c r="G531" s="113"/>
      <c r="H531" s="113"/>
      <c r="I531" s="94"/>
      <c r="J531" s="94"/>
      <c r="K531" s="113"/>
    </row>
    <row r="532" spans="2:11">
      <c r="B532" s="93"/>
      <c r="C532" s="113"/>
      <c r="D532" s="113"/>
      <c r="E532" s="113"/>
      <c r="F532" s="113"/>
      <c r="G532" s="113"/>
      <c r="H532" s="113"/>
      <c r="I532" s="94"/>
      <c r="J532" s="94"/>
      <c r="K532" s="113"/>
    </row>
    <row r="533" spans="2:11">
      <c r="B533" s="93"/>
      <c r="C533" s="113"/>
      <c r="D533" s="113"/>
      <c r="E533" s="113"/>
      <c r="F533" s="113"/>
      <c r="G533" s="113"/>
      <c r="H533" s="113"/>
      <c r="I533" s="94"/>
      <c r="J533" s="94"/>
      <c r="K533" s="113"/>
    </row>
    <row r="534" spans="2:11">
      <c r="B534" s="93"/>
      <c r="C534" s="113"/>
      <c r="D534" s="113"/>
      <c r="E534" s="113"/>
      <c r="F534" s="113"/>
      <c r="G534" s="113"/>
      <c r="H534" s="113"/>
      <c r="I534" s="94"/>
      <c r="J534" s="94"/>
      <c r="K534" s="113"/>
    </row>
    <row r="535" spans="2:11">
      <c r="B535" s="93"/>
      <c r="C535" s="113"/>
      <c r="D535" s="113"/>
      <c r="E535" s="113"/>
      <c r="F535" s="113"/>
      <c r="G535" s="113"/>
      <c r="H535" s="113"/>
      <c r="I535" s="94"/>
      <c r="J535" s="94"/>
      <c r="K535" s="113"/>
    </row>
    <row r="536" spans="2:11">
      <c r="B536" s="93"/>
      <c r="C536" s="113"/>
      <c r="D536" s="113"/>
      <c r="E536" s="113"/>
      <c r="F536" s="113"/>
      <c r="G536" s="113"/>
      <c r="H536" s="113"/>
      <c r="I536" s="94"/>
      <c r="J536" s="94"/>
      <c r="K536" s="113"/>
    </row>
    <row r="537" spans="2:11">
      <c r="B537" s="93"/>
      <c r="C537" s="113"/>
      <c r="D537" s="113"/>
      <c r="E537" s="113"/>
      <c r="F537" s="113"/>
      <c r="G537" s="113"/>
      <c r="H537" s="113"/>
      <c r="I537" s="94"/>
      <c r="J537" s="94"/>
      <c r="K537" s="113"/>
    </row>
    <row r="538" spans="2:11">
      <c r="B538" s="93"/>
      <c r="C538" s="113"/>
      <c r="D538" s="113"/>
      <c r="E538" s="113"/>
      <c r="F538" s="113"/>
      <c r="G538" s="113"/>
      <c r="H538" s="113"/>
      <c r="I538" s="94"/>
      <c r="J538" s="94"/>
      <c r="K538" s="113"/>
    </row>
    <row r="539" spans="2:11">
      <c r="B539" s="93"/>
      <c r="C539" s="113"/>
      <c r="D539" s="113"/>
      <c r="E539" s="113"/>
      <c r="F539" s="113"/>
      <c r="G539" s="113"/>
      <c r="H539" s="113"/>
      <c r="I539" s="94"/>
      <c r="J539" s="94"/>
      <c r="K539" s="113"/>
    </row>
    <row r="540" spans="2:11">
      <c r="B540" s="93"/>
      <c r="C540" s="113"/>
      <c r="D540" s="113"/>
      <c r="E540" s="113"/>
      <c r="F540" s="113"/>
      <c r="G540" s="113"/>
      <c r="H540" s="113"/>
      <c r="I540" s="94"/>
      <c r="J540" s="94"/>
      <c r="K540" s="113"/>
    </row>
    <row r="541" spans="2:11">
      <c r="B541" s="93"/>
      <c r="C541" s="113"/>
      <c r="D541" s="113"/>
      <c r="E541" s="113"/>
      <c r="F541" s="113"/>
      <c r="G541" s="113"/>
      <c r="H541" s="113"/>
      <c r="I541" s="94"/>
      <c r="J541" s="94"/>
      <c r="K541" s="113"/>
    </row>
    <row r="542" spans="2:11">
      <c r="B542" s="93"/>
      <c r="C542" s="113"/>
      <c r="D542" s="113"/>
      <c r="E542" s="113"/>
      <c r="F542" s="113"/>
      <c r="G542" s="113"/>
      <c r="H542" s="113"/>
      <c r="I542" s="94"/>
      <c r="J542" s="94"/>
      <c r="K542" s="113"/>
    </row>
    <row r="543" spans="2:11">
      <c r="B543" s="93"/>
      <c r="C543" s="113"/>
      <c r="D543" s="113"/>
      <c r="E543" s="113"/>
      <c r="F543" s="113"/>
      <c r="G543" s="113"/>
      <c r="H543" s="113"/>
      <c r="I543" s="94"/>
      <c r="J543" s="94"/>
      <c r="K543" s="113"/>
    </row>
    <row r="544" spans="2:11">
      <c r="B544" s="93"/>
      <c r="C544" s="113"/>
      <c r="D544" s="113"/>
      <c r="E544" s="113"/>
      <c r="F544" s="113"/>
      <c r="G544" s="113"/>
      <c r="H544" s="113"/>
      <c r="I544" s="94"/>
      <c r="J544" s="94"/>
      <c r="K544" s="113"/>
    </row>
    <row r="545" spans="2:11">
      <c r="B545" s="93"/>
      <c r="C545" s="113"/>
      <c r="D545" s="113"/>
      <c r="E545" s="113"/>
      <c r="F545" s="113"/>
      <c r="G545" s="113"/>
      <c r="H545" s="113"/>
      <c r="I545" s="94"/>
      <c r="J545" s="94"/>
      <c r="K545" s="113"/>
    </row>
    <row r="546" spans="2:11">
      <c r="B546" s="93"/>
      <c r="C546" s="113"/>
      <c r="D546" s="113"/>
      <c r="E546" s="113"/>
      <c r="F546" s="113"/>
      <c r="G546" s="113"/>
      <c r="H546" s="113"/>
      <c r="I546" s="94"/>
      <c r="J546" s="94"/>
      <c r="K546" s="113"/>
    </row>
    <row r="547" spans="2:11">
      <c r="B547" s="93"/>
      <c r="C547" s="113"/>
      <c r="D547" s="113"/>
      <c r="E547" s="113"/>
      <c r="F547" s="113"/>
      <c r="G547" s="113"/>
      <c r="H547" s="113"/>
      <c r="I547" s="94"/>
      <c r="J547" s="94"/>
      <c r="K547" s="113"/>
    </row>
    <row r="548" spans="2:11">
      <c r="B548" s="93"/>
      <c r="C548" s="113"/>
      <c r="D548" s="113"/>
      <c r="E548" s="113"/>
      <c r="F548" s="113"/>
      <c r="G548" s="113"/>
      <c r="H548" s="113"/>
      <c r="I548" s="94"/>
      <c r="J548" s="94"/>
      <c r="K548" s="113"/>
    </row>
    <row r="549" spans="2:11">
      <c r="B549" s="93"/>
      <c r="C549" s="113"/>
      <c r="D549" s="113"/>
      <c r="E549" s="113"/>
      <c r="F549" s="113"/>
      <c r="G549" s="113"/>
      <c r="H549" s="113"/>
      <c r="I549" s="94"/>
      <c r="J549" s="94"/>
      <c r="K549" s="113"/>
    </row>
    <row r="550" spans="2:11">
      <c r="B550" s="93"/>
      <c r="C550" s="113"/>
      <c r="D550" s="113"/>
      <c r="E550" s="113"/>
      <c r="F550" s="113"/>
      <c r="G550" s="113"/>
      <c r="H550" s="113"/>
      <c r="I550" s="94"/>
      <c r="J550" s="94"/>
      <c r="K550" s="113"/>
    </row>
    <row r="551" spans="2:11">
      <c r="B551" s="93"/>
      <c r="C551" s="113"/>
      <c r="D551" s="113"/>
      <c r="E551" s="113"/>
      <c r="F551" s="113"/>
      <c r="G551" s="113"/>
      <c r="H551" s="113"/>
      <c r="I551" s="94"/>
      <c r="J551" s="94"/>
      <c r="K551" s="113"/>
    </row>
    <row r="552" spans="2:11">
      <c r="B552" s="93"/>
      <c r="C552" s="113"/>
      <c r="D552" s="113"/>
      <c r="E552" s="113"/>
      <c r="F552" s="113"/>
      <c r="G552" s="113"/>
      <c r="H552" s="113"/>
      <c r="I552" s="94"/>
      <c r="J552" s="94"/>
      <c r="K552" s="113"/>
    </row>
    <row r="553" spans="2:11">
      <c r="B553" s="93"/>
      <c r="C553" s="113"/>
      <c r="D553" s="113"/>
      <c r="E553" s="113"/>
      <c r="F553" s="113"/>
      <c r="G553" s="113"/>
      <c r="H553" s="113"/>
      <c r="I553" s="94"/>
      <c r="J553" s="94"/>
      <c r="K553" s="113"/>
    </row>
    <row r="554" spans="2:11">
      <c r="B554" s="93"/>
      <c r="C554" s="113"/>
      <c r="D554" s="113"/>
      <c r="E554" s="113"/>
      <c r="F554" s="113"/>
      <c r="G554" s="113"/>
      <c r="H554" s="113"/>
      <c r="I554" s="94"/>
      <c r="J554" s="94"/>
      <c r="K554" s="113"/>
    </row>
    <row r="555" spans="2:11">
      <c r="B555" s="93"/>
      <c r="C555" s="113"/>
      <c r="D555" s="113"/>
      <c r="E555" s="113"/>
      <c r="F555" s="113"/>
      <c r="G555" s="113"/>
      <c r="H555" s="113"/>
      <c r="I555" s="94"/>
      <c r="J555" s="94"/>
      <c r="K555" s="113"/>
    </row>
    <row r="556" spans="2:11">
      <c r="B556" s="93"/>
      <c r="C556" s="113"/>
      <c r="D556" s="113"/>
      <c r="E556" s="113"/>
      <c r="F556" s="113"/>
      <c r="G556" s="113"/>
      <c r="H556" s="113"/>
      <c r="I556" s="94"/>
      <c r="J556" s="94"/>
      <c r="K556" s="113"/>
    </row>
    <row r="557" spans="2:11">
      <c r="B557" s="93"/>
      <c r="C557" s="113"/>
      <c r="D557" s="113"/>
      <c r="E557" s="113"/>
      <c r="F557" s="113"/>
      <c r="G557" s="113"/>
      <c r="H557" s="113"/>
      <c r="I557" s="94"/>
      <c r="J557" s="94"/>
      <c r="K557" s="113"/>
    </row>
    <row r="558" spans="2:11">
      <c r="B558" s="93"/>
      <c r="C558" s="113"/>
      <c r="D558" s="113"/>
      <c r="E558" s="113"/>
      <c r="F558" s="113"/>
      <c r="G558" s="113"/>
      <c r="H558" s="113"/>
      <c r="I558" s="94"/>
      <c r="J558" s="94"/>
      <c r="K558" s="113"/>
    </row>
    <row r="559" spans="2:11">
      <c r="B559" s="93"/>
      <c r="C559" s="113"/>
      <c r="D559" s="113"/>
      <c r="E559" s="113"/>
      <c r="F559" s="113"/>
      <c r="G559" s="113"/>
      <c r="H559" s="113"/>
      <c r="I559" s="94"/>
      <c r="J559" s="94"/>
      <c r="K559" s="113"/>
    </row>
    <row r="560" spans="2:11">
      <c r="B560" s="93"/>
      <c r="C560" s="113"/>
      <c r="D560" s="113"/>
      <c r="E560" s="113"/>
      <c r="F560" s="113"/>
      <c r="G560" s="113"/>
      <c r="H560" s="113"/>
      <c r="I560" s="94"/>
      <c r="J560" s="94"/>
      <c r="K560" s="113"/>
    </row>
    <row r="561" spans="2:11">
      <c r="B561" s="93"/>
      <c r="C561" s="113"/>
      <c r="D561" s="113"/>
      <c r="E561" s="113"/>
      <c r="F561" s="113"/>
      <c r="G561" s="113"/>
      <c r="H561" s="113"/>
      <c r="I561" s="94"/>
      <c r="J561" s="94"/>
      <c r="K561" s="113"/>
    </row>
    <row r="562" spans="2:11">
      <c r="B562" s="93"/>
      <c r="C562" s="113"/>
      <c r="D562" s="113"/>
      <c r="E562" s="113"/>
      <c r="F562" s="113"/>
      <c r="G562" s="113"/>
      <c r="H562" s="113"/>
      <c r="I562" s="94"/>
      <c r="J562" s="94"/>
      <c r="K562" s="113"/>
    </row>
    <row r="563" spans="2:11">
      <c r="B563" s="93"/>
      <c r="C563" s="113"/>
      <c r="D563" s="113"/>
      <c r="E563" s="113"/>
      <c r="F563" s="113"/>
      <c r="G563" s="113"/>
      <c r="H563" s="113"/>
      <c r="I563" s="94"/>
      <c r="J563" s="94"/>
      <c r="K563" s="113"/>
    </row>
    <row r="564" spans="2:11">
      <c r="B564" s="93"/>
      <c r="C564" s="113"/>
      <c r="D564" s="113"/>
      <c r="E564" s="113"/>
      <c r="F564" s="113"/>
      <c r="G564" s="113"/>
      <c r="H564" s="113"/>
      <c r="I564" s="94"/>
      <c r="J564" s="94"/>
      <c r="K564" s="113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134</v>
      </c>
      <c r="C1" s="46" t="s" vm="1">
        <v>207</v>
      </c>
    </row>
    <row r="2" spans="2:35">
      <c r="B2" s="46" t="s">
        <v>133</v>
      </c>
      <c r="C2" s="46" t="s">
        <v>208</v>
      </c>
    </row>
    <row r="3" spans="2:35">
      <c r="B3" s="46" t="s">
        <v>135</v>
      </c>
      <c r="C3" s="46" t="s">
        <v>209</v>
      </c>
      <c r="E3" s="2"/>
    </row>
    <row r="4" spans="2:35">
      <c r="B4" s="46" t="s">
        <v>136</v>
      </c>
      <c r="C4" s="46">
        <v>2148</v>
      </c>
    </row>
    <row r="6" spans="2:35" ht="26.25" customHeight="1">
      <c r="B6" s="138" t="s">
        <v>159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35" ht="26.25" customHeight="1">
      <c r="B7" s="138" t="s">
        <v>89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35" s="3" customFormat="1" ht="63">
      <c r="B8" s="21" t="s">
        <v>108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57</v>
      </c>
      <c r="O8" s="29" t="s">
        <v>54</v>
      </c>
      <c r="P8" s="29" t="s">
        <v>137</v>
      </c>
      <c r="Q8" s="30" t="s">
        <v>139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192</v>
      </c>
      <c r="M9" s="31"/>
      <c r="N9" s="31" t="s">
        <v>188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35" s="4" customFormat="1" ht="18" customHeight="1">
      <c r="B11" s="106" t="s">
        <v>1705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134</v>
      </c>
      <c r="C1" s="46" t="s" vm="1">
        <v>207</v>
      </c>
    </row>
    <row r="2" spans="2:16">
      <c r="B2" s="46" t="s">
        <v>133</v>
      </c>
      <c r="C2" s="46" t="s">
        <v>208</v>
      </c>
    </row>
    <row r="3" spans="2:16">
      <c r="B3" s="46" t="s">
        <v>135</v>
      </c>
      <c r="C3" s="46" t="s">
        <v>209</v>
      </c>
    </row>
    <row r="4" spans="2:16">
      <c r="B4" s="46" t="s">
        <v>136</v>
      </c>
      <c r="C4" s="46">
        <v>2148</v>
      </c>
    </row>
    <row r="6" spans="2:16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ht="26.25" customHeight="1">
      <c r="B7" s="138" t="s">
        <v>81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16" s="3" customFormat="1" ht="63">
      <c r="B8" s="21" t="s">
        <v>108</v>
      </c>
      <c r="C8" s="29" t="s">
        <v>43</v>
      </c>
      <c r="D8" s="29" t="s">
        <v>14</v>
      </c>
      <c r="E8" s="29" t="s">
        <v>62</v>
      </c>
      <c r="F8" s="29" t="s">
        <v>96</v>
      </c>
      <c r="G8" s="29" t="s">
        <v>17</v>
      </c>
      <c r="H8" s="29" t="s">
        <v>95</v>
      </c>
      <c r="I8" s="29" t="s">
        <v>16</v>
      </c>
      <c r="J8" s="29" t="s">
        <v>18</v>
      </c>
      <c r="K8" s="29" t="s">
        <v>185</v>
      </c>
      <c r="L8" s="29" t="s">
        <v>184</v>
      </c>
      <c r="M8" s="29" t="s">
        <v>103</v>
      </c>
      <c r="N8" s="29" t="s">
        <v>54</v>
      </c>
      <c r="O8" s="29" t="s">
        <v>137</v>
      </c>
      <c r="P8" s="30" t="s">
        <v>139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192</v>
      </c>
      <c r="L9" s="31"/>
      <c r="M9" s="31" t="s">
        <v>188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183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191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134</v>
      </c>
      <c r="C1" s="46" t="s" vm="1">
        <v>207</v>
      </c>
    </row>
    <row r="2" spans="2:19">
      <c r="B2" s="46" t="s">
        <v>133</v>
      </c>
      <c r="C2" s="46" t="s">
        <v>208</v>
      </c>
    </row>
    <row r="3" spans="2:19">
      <c r="B3" s="46" t="s">
        <v>135</v>
      </c>
      <c r="C3" s="46" t="s">
        <v>209</v>
      </c>
    </row>
    <row r="4" spans="2:19">
      <c r="B4" s="46" t="s">
        <v>136</v>
      </c>
      <c r="C4" s="46">
        <v>2148</v>
      </c>
    </row>
    <row r="6" spans="2:19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19" ht="26.25" customHeight="1">
      <c r="B7" s="138" t="s">
        <v>82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19" s="3" customFormat="1" ht="63">
      <c r="B8" s="21" t="s">
        <v>108</v>
      </c>
      <c r="C8" s="29" t="s">
        <v>43</v>
      </c>
      <c r="D8" s="29" t="s">
        <v>110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29" t="s">
        <v>185</v>
      </c>
      <c r="O8" s="29" t="s">
        <v>184</v>
      </c>
      <c r="P8" s="29" t="s">
        <v>103</v>
      </c>
      <c r="Q8" s="29" t="s">
        <v>54</v>
      </c>
      <c r="R8" s="29" t="s">
        <v>137</v>
      </c>
      <c r="S8" s="30" t="s">
        <v>139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</row>
    <row r="11" spans="2:19" s="4" customFormat="1" ht="18" customHeight="1">
      <c r="B11" s="106" t="s">
        <v>1702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7.42578125" style="2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9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134</v>
      </c>
      <c r="C1" s="46" t="s" vm="1">
        <v>207</v>
      </c>
    </row>
    <row r="2" spans="2:30">
      <c r="B2" s="46" t="s">
        <v>133</v>
      </c>
      <c r="C2" s="46" t="s">
        <v>208</v>
      </c>
    </row>
    <row r="3" spans="2:30">
      <c r="B3" s="46" t="s">
        <v>135</v>
      </c>
      <c r="C3" s="46" t="s">
        <v>209</v>
      </c>
    </row>
    <row r="4" spans="2:30">
      <c r="B4" s="46" t="s">
        <v>136</v>
      </c>
      <c r="C4" s="46">
        <v>2148</v>
      </c>
    </row>
    <row r="6" spans="2:30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40"/>
    </row>
    <row r="7" spans="2:30" ht="26.25" customHeight="1">
      <c r="B7" s="138" t="s">
        <v>83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40"/>
    </row>
    <row r="8" spans="2:30" s="3" customFormat="1" ht="63">
      <c r="B8" s="21" t="s">
        <v>108</v>
      </c>
      <c r="C8" s="29" t="s">
        <v>43</v>
      </c>
      <c r="D8" s="29" t="s">
        <v>110</v>
      </c>
      <c r="E8" s="29" t="s">
        <v>109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17</v>
      </c>
      <c r="K8" s="29" t="s">
        <v>95</v>
      </c>
      <c r="L8" s="29" t="s">
        <v>16</v>
      </c>
      <c r="M8" s="58" t="s">
        <v>18</v>
      </c>
      <c r="N8" s="58" t="s">
        <v>185</v>
      </c>
      <c r="O8" s="29" t="s">
        <v>184</v>
      </c>
      <c r="P8" s="29" t="s">
        <v>103</v>
      </c>
      <c r="Q8" s="29" t="s">
        <v>54</v>
      </c>
      <c r="R8" s="29" t="s">
        <v>137</v>
      </c>
      <c r="S8" s="30" t="s">
        <v>139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192</v>
      </c>
      <c r="O9" s="31"/>
      <c r="P9" s="31" t="s">
        <v>188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105</v>
      </c>
      <c r="R10" s="18" t="s">
        <v>106</v>
      </c>
      <c r="S10" s="19" t="s">
        <v>140</v>
      </c>
      <c r="AA10" s="1"/>
    </row>
    <row r="11" spans="2:30" s="4" customFormat="1" ht="18" customHeight="1">
      <c r="B11" s="115" t="s">
        <v>48</v>
      </c>
      <c r="C11" s="74"/>
      <c r="D11" s="75"/>
      <c r="E11" s="74"/>
      <c r="F11" s="75"/>
      <c r="G11" s="74"/>
      <c r="H11" s="74"/>
      <c r="I11" s="97"/>
      <c r="J11" s="98">
        <v>4.5542799355975703</v>
      </c>
      <c r="K11" s="75"/>
      <c r="L11" s="76"/>
      <c r="M11" s="78">
        <v>8.9103231666505606E-2</v>
      </c>
      <c r="N11" s="77"/>
      <c r="O11" s="98"/>
      <c r="P11" s="77">
        <v>46.501200686999994</v>
      </c>
      <c r="Q11" s="78"/>
      <c r="R11" s="78">
        <f>IFERROR(P11/$P$11,0)</f>
        <v>1</v>
      </c>
      <c r="S11" s="78">
        <f>P11/'סכום נכסי הקרן'!$C$42</f>
        <v>1.0255774488408946E-2</v>
      </c>
      <c r="AA11" s="1"/>
      <c r="AD11" s="1"/>
    </row>
    <row r="12" spans="2:30" ht="17.25" customHeight="1">
      <c r="B12" s="116" t="s">
        <v>180</v>
      </c>
      <c r="C12" s="80"/>
      <c r="D12" s="81"/>
      <c r="E12" s="80"/>
      <c r="F12" s="81"/>
      <c r="G12" s="80"/>
      <c r="H12" s="80"/>
      <c r="I12" s="99"/>
      <c r="J12" s="100">
        <v>4.1369666763252688</v>
      </c>
      <c r="K12" s="81"/>
      <c r="L12" s="82"/>
      <c r="M12" s="84">
        <v>4.1233158588019181E-2</v>
      </c>
      <c r="N12" s="83"/>
      <c r="O12" s="100"/>
      <c r="P12" s="83">
        <v>41.0646068</v>
      </c>
      <c r="Q12" s="84"/>
      <c r="R12" s="84">
        <f t="shared" ref="R12:R37" si="0">IFERROR(P12/$P$11,0)</f>
        <v>0.88308702126653127</v>
      </c>
      <c r="S12" s="84">
        <f>P12/'סכום נכסי הקרן'!$C$42</f>
        <v>9.0567413437503391E-3</v>
      </c>
    </row>
    <row r="13" spans="2:30">
      <c r="B13" s="117" t="s">
        <v>55</v>
      </c>
      <c r="C13" s="80"/>
      <c r="D13" s="81"/>
      <c r="E13" s="80"/>
      <c r="F13" s="81"/>
      <c r="G13" s="80"/>
      <c r="H13" s="80"/>
      <c r="I13" s="99"/>
      <c r="J13" s="100">
        <v>7.0962320694351453</v>
      </c>
      <c r="K13" s="81"/>
      <c r="L13" s="82"/>
      <c r="M13" s="84">
        <v>2.1534353610122788E-2</v>
      </c>
      <c r="N13" s="83"/>
      <c r="O13" s="100"/>
      <c r="P13" s="83">
        <v>13.133837009000001</v>
      </c>
      <c r="Q13" s="84"/>
      <c r="R13" s="84">
        <f t="shared" si="0"/>
        <v>0.28244081475237548</v>
      </c>
      <c r="S13" s="84">
        <f>P13/'סכום נכסי הקרן'!$C$42</f>
        <v>2.8966493024228496E-3</v>
      </c>
    </row>
    <row r="14" spans="2:30">
      <c r="B14" s="118" t="s">
        <v>1217</v>
      </c>
      <c r="C14" s="87" t="s">
        <v>1218</v>
      </c>
      <c r="D14" s="88" t="s">
        <v>1219</v>
      </c>
      <c r="E14" s="87" t="s">
        <v>312</v>
      </c>
      <c r="F14" s="88" t="s">
        <v>117</v>
      </c>
      <c r="G14" s="87" t="s">
        <v>290</v>
      </c>
      <c r="H14" s="87" t="s">
        <v>291</v>
      </c>
      <c r="I14" s="101">
        <v>39076</v>
      </c>
      <c r="J14" s="102">
        <v>6.6400000000254957</v>
      </c>
      <c r="K14" s="88" t="s">
        <v>121</v>
      </c>
      <c r="L14" s="89">
        <v>4.9000000000000002E-2</v>
      </c>
      <c r="M14" s="91">
        <v>1.6900000001370423E-2</v>
      </c>
      <c r="N14" s="90">
        <v>1973.7751310000001</v>
      </c>
      <c r="O14" s="102">
        <v>158.97</v>
      </c>
      <c r="P14" s="90">
        <v>3.1377102530000003</v>
      </c>
      <c r="Q14" s="91">
        <v>1.2208905729443322E-6</v>
      </c>
      <c r="R14" s="91">
        <f t="shared" si="0"/>
        <v>6.7475897539075527E-2</v>
      </c>
      <c r="S14" s="91">
        <f>P14/'סכום נכסי הקרן'!$C$42</f>
        <v>6.9201758856374685E-4</v>
      </c>
    </row>
    <row r="15" spans="2:30">
      <c r="B15" s="118" t="s">
        <v>1220</v>
      </c>
      <c r="C15" s="87" t="s">
        <v>1221</v>
      </c>
      <c r="D15" s="88" t="s">
        <v>1219</v>
      </c>
      <c r="E15" s="87" t="s">
        <v>312</v>
      </c>
      <c r="F15" s="88" t="s">
        <v>117</v>
      </c>
      <c r="G15" s="87" t="s">
        <v>290</v>
      </c>
      <c r="H15" s="87" t="s">
        <v>291</v>
      </c>
      <c r="I15" s="101">
        <v>40738</v>
      </c>
      <c r="J15" s="102">
        <v>10.469999999801288</v>
      </c>
      <c r="K15" s="88" t="s">
        <v>121</v>
      </c>
      <c r="L15" s="89">
        <v>4.0999999999999995E-2</v>
      </c>
      <c r="M15" s="91">
        <v>2.0600000000393845E-2</v>
      </c>
      <c r="N15" s="90">
        <v>4028.5570509999998</v>
      </c>
      <c r="O15" s="102">
        <v>138.66</v>
      </c>
      <c r="P15" s="90">
        <v>5.585997313</v>
      </c>
      <c r="Q15" s="91">
        <v>1.0667339120446715E-6</v>
      </c>
      <c r="R15" s="91">
        <f t="shared" si="0"/>
        <v>0.12012587267583473</v>
      </c>
      <c r="S15" s="91">
        <f>P15/'סכום נכסי הקרן'!$C$42</f>
        <v>1.2319838603866871E-3</v>
      </c>
    </row>
    <row r="16" spans="2:30">
      <c r="B16" s="118" t="s">
        <v>1222</v>
      </c>
      <c r="C16" s="87" t="s">
        <v>1223</v>
      </c>
      <c r="D16" s="88" t="s">
        <v>1219</v>
      </c>
      <c r="E16" s="87" t="s">
        <v>1224</v>
      </c>
      <c r="F16" s="88" t="s">
        <v>698</v>
      </c>
      <c r="G16" s="87" t="s">
        <v>296</v>
      </c>
      <c r="H16" s="87" t="s">
        <v>119</v>
      </c>
      <c r="I16" s="101">
        <v>42795</v>
      </c>
      <c r="J16" s="102">
        <v>5.7699999999400102</v>
      </c>
      <c r="K16" s="88" t="s">
        <v>121</v>
      </c>
      <c r="L16" s="89">
        <v>2.1400000000000002E-2</v>
      </c>
      <c r="M16" s="91">
        <v>1.6400000000799865E-2</v>
      </c>
      <c r="N16" s="90">
        <v>1325.31574</v>
      </c>
      <c r="O16" s="102">
        <v>113.2</v>
      </c>
      <c r="P16" s="90">
        <v>1.500257417</v>
      </c>
      <c r="Q16" s="91">
        <v>3.1155320073269727E-6</v>
      </c>
      <c r="R16" s="91">
        <f t="shared" si="0"/>
        <v>3.226276730139177E-2</v>
      </c>
      <c r="S16" s="91">
        <f>P16/'סכום נכסי הקרן'!$C$42</f>
        <v>3.3087966581508808E-4</v>
      </c>
    </row>
    <row r="17" spans="2:19">
      <c r="B17" s="118" t="s">
        <v>1225</v>
      </c>
      <c r="C17" s="87" t="s">
        <v>1226</v>
      </c>
      <c r="D17" s="88" t="s">
        <v>1219</v>
      </c>
      <c r="E17" s="87" t="s">
        <v>338</v>
      </c>
      <c r="F17" s="88" t="s">
        <v>339</v>
      </c>
      <c r="G17" s="87" t="s">
        <v>340</v>
      </c>
      <c r="H17" s="87" t="s">
        <v>119</v>
      </c>
      <c r="I17" s="101">
        <v>40561</v>
      </c>
      <c r="J17" s="102">
        <v>4.9999999744873305E-2</v>
      </c>
      <c r="K17" s="88" t="s">
        <v>121</v>
      </c>
      <c r="L17" s="89">
        <v>0.06</v>
      </c>
      <c r="M17" s="91">
        <v>3.7499999987243661E-2</v>
      </c>
      <c r="N17" s="90">
        <v>670.30716099999995</v>
      </c>
      <c r="O17" s="102">
        <v>116.95</v>
      </c>
      <c r="P17" s="90">
        <v>0.78392424400000005</v>
      </c>
      <c r="Q17" s="91">
        <v>1.0867624781770682E-6</v>
      </c>
      <c r="R17" s="91">
        <f t="shared" si="0"/>
        <v>1.6858150594359946E-2</v>
      </c>
      <c r="S17" s="91">
        <f>P17/'סכום נכסי הקרן'!$C$42</f>
        <v>1.7289339078739284E-4</v>
      </c>
    </row>
    <row r="18" spans="2:19">
      <c r="B18" s="118" t="s">
        <v>1227</v>
      </c>
      <c r="C18" s="87" t="s">
        <v>1228</v>
      </c>
      <c r="D18" s="88" t="s">
        <v>1219</v>
      </c>
      <c r="E18" s="87" t="s">
        <v>302</v>
      </c>
      <c r="F18" s="88" t="s">
        <v>295</v>
      </c>
      <c r="G18" s="87" t="s">
        <v>355</v>
      </c>
      <c r="H18" s="87" t="s">
        <v>291</v>
      </c>
      <c r="I18" s="101">
        <v>36489</v>
      </c>
      <c r="J18" s="102">
        <v>3.5999984403269076</v>
      </c>
      <c r="K18" s="88" t="s">
        <v>121</v>
      </c>
      <c r="L18" s="89">
        <v>6.0499999999999998E-2</v>
      </c>
      <c r="M18" s="91">
        <v>1.2899993761307632E-2</v>
      </c>
      <c r="N18" s="90">
        <v>0.76093</v>
      </c>
      <c r="O18" s="102">
        <v>168.52</v>
      </c>
      <c r="P18" s="90">
        <v>1.28232E-3</v>
      </c>
      <c r="Q18" s="91"/>
      <c r="R18" s="91">
        <f t="shared" si="0"/>
        <v>2.757606214582087E-5</v>
      </c>
      <c r="S18" s="91">
        <f>P18/'סכום נכסי הקרן'!$C$42</f>
        <v>2.8281387464588936E-7</v>
      </c>
    </row>
    <row r="19" spans="2:19">
      <c r="B19" s="118" t="s">
        <v>1229</v>
      </c>
      <c r="C19" s="87" t="s">
        <v>1230</v>
      </c>
      <c r="D19" s="88" t="s">
        <v>1219</v>
      </c>
      <c r="E19" s="87" t="s">
        <v>351</v>
      </c>
      <c r="F19" s="88" t="s">
        <v>117</v>
      </c>
      <c r="G19" s="87" t="s">
        <v>340</v>
      </c>
      <c r="H19" s="87" t="s">
        <v>119</v>
      </c>
      <c r="I19" s="101">
        <v>39084</v>
      </c>
      <c r="J19" s="102">
        <v>2.1900000004295439</v>
      </c>
      <c r="K19" s="88" t="s">
        <v>121</v>
      </c>
      <c r="L19" s="89">
        <v>5.5999999999999994E-2</v>
      </c>
      <c r="M19" s="91">
        <v>1.580000000859088E-2</v>
      </c>
      <c r="N19" s="90">
        <v>410.04116199999999</v>
      </c>
      <c r="O19" s="102">
        <v>141.94</v>
      </c>
      <c r="P19" s="90">
        <v>0.58201242500000006</v>
      </c>
      <c r="Q19" s="91">
        <v>8.4931281924600027E-7</v>
      </c>
      <c r="R19" s="91">
        <f t="shared" si="0"/>
        <v>1.2516073056210547E-2</v>
      </c>
      <c r="S19" s="91">
        <f>P19/'סכום נכסי הקרן'!$C$42</f>
        <v>1.2836202274494672E-4</v>
      </c>
    </row>
    <row r="20" spans="2:19">
      <c r="B20" s="118" t="s">
        <v>1231</v>
      </c>
      <c r="C20" s="87" t="s">
        <v>1232</v>
      </c>
      <c r="D20" s="88" t="s">
        <v>1219</v>
      </c>
      <c r="E20" s="87" t="s">
        <v>1233</v>
      </c>
      <c r="F20" s="88" t="s">
        <v>295</v>
      </c>
      <c r="G20" s="87" t="s">
        <v>488</v>
      </c>
      <c r="H20" s="87" t="s">
        <v>119</v>
      </c>
      <c r="I20" s="101">
        <v>44381</v>
      </c>
      <c r="J20" s="102">
        <v>3.4500000004691072</v>
      </c>
      <c r="K20" s="88" t="s">
        <v>121</v>
      </c>
      <c r="L20" s="89">
        <v>8.5000000000000006E-3</v>
      </c>
      <c r="M20" s="91">
        <v>3.8700000004691072E-2</v>
      </c>
      <c r="N20" s="90">
        <v>1105.2</v>
      </c>
      <c r="O20" s="102">
        <v>96.44</v>
      </c>
      <c r="P20" s="90">
        <v>1.06585485</v>
      </c>
      <c r="Q20" s="91">
        <v>3.4537500000000002E-6</v>
      </c>
      <c r="R20" s="91">
        <f t="shared" si="0"/>
        <v>2.2921017828642292E-2</v>
      </c>
      <c r="S20" s="91">
        <f>P20/'סכום נכסי הקרן'!$C$42</f>
        <v>2.3507278989535622E-4</v>
      </c>
    </row>
    <row r="21" spans="2:19">
      <c r="B21" s="118" t="s">
        <v>1234</v>
      </c>
      <c r="C21" s="87" t="s">
        <v>1235</v>
      </c>
      <c r="D21" s="88" t="s">
        <v>1219</v>
      </c>
      <c r="E21" s="87" t="s">
        <v>1236</v>
      </c>
      <c r="F21" s="88" t="s">
        <v>579</v>
      </c>
      <c r="G21" s="87" t="s">
        <v>661</v>
      </c>
      <c r="H21" s="87"/>
      <c r="I21" s="101">
        <v>39104</v>
      </c>
      <c r="J21" s="102">
        <v>0.48000000050335767</v>
      </c>
      <c r="K21" s="88" t="s">
        <v>121</v>
      </c>
      <c r="L21" s="89">
        <v>5.5999999999999994E-2</v>
      </c>
      <c r="M21" s="119">
        <v>0</v>
      </c>
      <c r="N21" s="90">
        <v>715.88356700000008</v>
      </c>
      <c r="O21" s="102">
        <v>66.604348000000002</v>
      </c>
      <c r="P21" s="90">
        <v>0.47679818699999998</v>
      </c>
      <c r="Q21" s="91">
        <v>1.2454435743107462E-6</v>
      </c>
      <c r="R21" s="91">
        <f t="shared" si="0"/>
        <v>1.025345969471483E-2</v>
      </c>
      <c r="S21" s="91">
        <f>P21/'סכום נכסי הקרן'!$C$42</f>
        <v>1.0515717035498573E-4</v>
      </c>
    </row>
    <row r="22" spans="2:19">
      <c r="B22" s="120"/>
      <c r="C22" s="87"/>
      <c r="D22" s="87"/>
      <c r="E22" s="87"/>
      <c r="F22" s="87"/>
      <c r="G22" s="87"/>
      <c r="H22" s="87"/>
      <c r="I22" s="87"/>
      <c r="J22" s="102"/>
      <c r="K22" s="87"/>
      <c r="L22" s="87"/>
      <c r="M22" s="91"/>
      <c r="N22" s="90"/>
      <c r="O22" s="102"/>
      <c r="P22" s="87"/>
      <c r="Q22" s="87"/>
      <c r="R22" s="91"/>
      <c r="S22" s="87"/>
    </row>
    <row r="23" spans="2:19">
      <c r="B23" s="117" t="s">
        <v>56</v>
      </c>
      <c r="C23" s="80"/>
      <c r="D23" s="81"/>
      <c r="E23" s="80"/>
      <c r="F23" s="81"/>
      <c r="G23" s="80"/>
      <c r="H23" s="80"/>
      <c r="I23" s="99"/>
      <c r="J23" s="100">
        <v>2.7477606123667071</v>
      </c>
      <c r="K23" s="81"/>
      <c r="L23" s="82"/>
      <c r="M23" s="84">
        <v>5.0187847295565524E-2</v>
      </c>
      <c r="N23" s="83"/>
      <c r="O23" s="100"/>
      <c r="P23" s="83">
        <v>27.820325888999999</v>
      </c>
      <c r="Q23" s="84"/>
      <c r="R23" s="84">
        <f t="shared" si="0"/>
        <v>0.59827113016411915</v>
      </c>
      <c r="S23" s="84">
        <f>P23/'סכום נכסי הקרן'!$C$42</f>
        <v>6.1357337938887611E-3</v>
      </c>
    </row>
    <row r="24" spans="2:19">
      <c r="B24" s="118" t="s">
        <v>1237</v>
      </c>
      <c r="C24" s="87" t="s">
        <v>1238</v>
      </c>
      <c r="D24" s="88" t="s">
        <v>1219</v>
      </c>
      <c r="E24" s="87" t="s">
        <v>1224</v>
      </c>
      <c r="F24" s="88" t="s">
        <v>698</v>
      </c>
      <c r="G24" s="87" t="s">
        <v>296</v>
      </c>
      <c r="H24" s="87" t="s">
        <v>119</v>
      </c>
      <c r="I24" s="101">
        <v>42795</v>
      </c>
      <c r="J24" s="102">
        <v>5.2499999997174269</v>
      </c>
      <c r="K24" s="88" t="s">
        <v>121</v>
      </c>
      <c r="L24" s="89">
        <v>3.7400000000000003E-2</v>
      </c>
      <c r="M24" s="91">
        <v>4.8099999998832035E-2</v>
      </c>
      <c r="N24" s="90">
        <v>2768.5178780000001</v>
      </c>
      <c r="O24" s="102">
        <v>95.87</v>
      </c>
      <c r="P24" s="90">
        <v>2.654178151</v>
      </c>
      <c r="Q24" s="91">
        <v>4.079025412685788E-6</v>
      </c>
      <c r="R24" s="91">
        <f t="shared" si="0"/>
        <v>5.7077626207230593E-2</v>
      </c>
      <c r="S24" s="91">
        <f>P24/'סכום נכסי הקרן'!$C$42</f>
        <v>5.8537526271505735E-4</v>
      </c>
    </row>
    <row r="25" spans="2:19">
      <c r="B25" s="118" t="s">
        <v>1239</v>
      </c>
      <c r="C25" s="87" t="s">
        <v>1240</v>
      </c>
      <c r="D25" s="88" t="s">
        <v>1219</v>
      </c>
      <c r="E25" s="87" t="s">
        <v>1224</v>
      </c>
      <c r="F25" s="88" t="s">
        <v>698</v>
      </c>
      <c r="G25" s="87" t="s">
        <v>296</v>
      </c>
      <c r="H25" s="87" t="s">
        <v>119</v>
      </c>
      <c r="I25" s="101">
        <v>42795</v>
      </c>
      <c r="J25" s="102">
        <v>1.6299999999757118</v>
      </c>
      <c r="K25" s="88" t="s">
        <v>121</v>
      </c>
      <c r="L25" s="89">
        <v>2.5000000000000001E-2</v>
      </c>
      <c r="M25" s="91">
        <v>4.3499999997571176E-2</v>
      </c>
      <c r="N25" s="90">
        <v>8415.367139</v>
      </c>
      <c r="O25" s="102">
        <v>97.85</v>
      </c>
      <c r="P25" s="90">
        <v>8.2344368400000008</v>
      </c>
      <c r="Q25" s="91">
        <v>1.5464990841881284E-5</v>
      </c>
      <c r="R25" s="91">
        <f t="shared" si="0"/>
        <v>0.17708009080079609</v>
      </c>
      <c r="S25" s="91">
        <f>P25/'סכום נכסי הקרן'!$C$42</f>
        <v>1.8160934776399443E-3</v>
      </c>
    </row>
    <row r="26" spans="2:19">
      <c r="B26" s="118" t="s">
        <v>1241</v>
      </c>
      <c r="C26" s="87" t="s">
        <v>1242</v>
      </c>
      <c r="D26" s="88" t="s">
        <v>1219</v>
      </c>
      <c r="E26" s="87" t="s">
        <v>1243</v>
      </c>
      <c r="F26" s="88" t="s">
        <v>321</v>
      </c>
      <c r="G26" s="87" t="s">
        <v>371</v>
      </c>
      <c r="H26" s="87" t="s">
        <v>119</v>
      </c>
      <c r="I26" s="101">
        <v>42598</v>
      </c>
      <c r="J26" s="102">
        <v>2.9599999999181748</v>
      </c>
      <c r="K26" s="88" t="s">
        <v>121</v>
      </c>
      <c r="L26" s="89">
        <v>3.1E-2</v>
      </c>
      <c r="M26" s="91">
        <v>4.8299999999931814E-2</v>
      </c>
      <c r="N26" s="90">
        <v>7695.9364349999996</v>
      </c>
      <c r="O26" s="102">
        <v>95.28</v>
      </c>
      <c r="P26" s="90">
        <v>7.332688235</v>
      </c>
      <c r="Q26" s="91">
        <v>1.0134608632045368E-5</v>
      </c>
      <c r="R26" s="91">
        <f t="shared" si="0"/>
        <v>0.1576881484062399</v>
      </c>
      <c r="S26" s="91">
        <f>P26/'סכום נכסי הקרן'!$C$42</f>
        <v>1.617214089549159E-3</v>
      </c>
    </row>
    <row r="27" spans="2:19">
      <c r="B27" s="118" t="s">
        <v>1244</v>
      </c>
      <c r="C27" s="87" t="s">
        <v>1245</v>
      </c>
      <c r="D27" s="88" t="s">
        <v>1219</v>
      </c>
      <c r="E27" s="87" t="s">
        <v>1246</v>
      </c>
      <c r="F27" s="88" t="s">
        <v>678</v>
      </c>
      <c r="G27" s="87" t="s">
        <v>484</v>
      </c>
      <c r="H27" s="87" t="s">
        <v>291</v>
      </c>
      <c r="I27" s="101">
        <v>44007</v>
      </c>
      <c r="J27" s="102">
        <v>3.8899999998890107</v>
      </c>
      <c r="K27" s="88" t="s">
        <v>121</v>
      </c>
      <c r="L27" s="89">
        <v>3.3500000000000002E-2</v>
      </c>
      <c r="M27" s="91">
        <v>6.4199999996126259E-2</v>
      </c>
      <c r="N27" s="90">
        <v>5150.8119219999999</v>
      </c>
      <c r="O27" s="102">
        <v>89.21</v>
      </c>
      <c r="P27" s="90">
        <v>4.595039259</v>
      </c>
      <c r="Q27" s="91">
        <v>5.7231243577777775E-6</v>
      </c>
      <c r="R27" s="91">
        <f t="shared" si="0"/>
        <v>9.8815497043382841E-2</v>
      </c>
      <c r="S27" s="91">
        <f>P27/'סכום נכסי הקרן'!$C$42</f>
        <v>1.0134294536369754E-3</v>
      </c>
    </row>
    <row r="28" spans="2:19">
      <c r="B28" s="118" t="s">
        <v>1247</v>
      </c>
      <c r="C28" s="87" t="s">
        <v>1248</v>
      </c>
      <c r="D28" s="88" t="s">
        <v>1219</v>
      </c>
      <c r="E28" s="87" t="s">
        <v>1249</v>
      </c>
      <c r="F28" s="88" t="s">
        <v>321</v>
      </c>
      <c r="G28" s="87" t="s">
        <v>565</v>
      </c>
      <c r="H28" s="87" t="s">
        <v>291</v>
      </c>
      <c r="I28" s="101">
        <v>43310</v>
      </c>
      <c r="J28" s="102">
        <v>1.9000000000799364</v>
      </c>
      <c r="K28" s="88" t="s">
        <v>121</v>
      </c>
      <c r="L28" s="89">
        <v>3.5499999999999997E-2</v>
      </c>
      <c r="M28" s="91">
        <v>5.2200000000239812E-2</v>
      </c>
      <c r="N28" s="90">
        <v>5156.0879999999997</v>
      </c>
      <c r="O28" s="102">
        <v>97.05</v>
      </c>
      <c r="P28" s="90">
        <v>5.0039834039999995</v>
      </c>
      <c r="Q28" s="91">
        <v>1.9181874999999998E-5</v>
      </c>
      <c r="R28" s="91">
        <f t="shared" si="0"/>
        <v>0.10760976770646973</v>
      </c>
      <c r="S28" s="91">
        <f>P28/'סכום נכסי הקרן'!$C$42</f>
        <v>1.103621510347625E-3</v>
      </c>
    </row>
    <row r="29" spans="2:19">
      <c r="B29" s="120"/>
      <c r="C29" s="87"/>
      <c r="D29" s="87"/>
      <c r="E29" s="87"/>
      <c r="F29" s="87"/>
      <c r="G29" s="87"/>
      <c r="H29" s="87"/>
      <c r="I29" s="87"/>
      <c r="J29" s="102"/>
      <c r="K29" s="87"/>
      <c r="L29" s="87"/>
      <c r="M29" s="91"/>
      <c r="N29" s="90"/>
      <c r="O29" s="102"/>
      <c r="P29" s="87"/>
      <c r="Q29" s="87"/>
      <c r="R29" s="91"/>
      <c r="S29" s="87"/>
    </row>
    <row r="30" spans="2:19">
      <c r="B30" s="117" t="s">
        <v>45</v>
      </c>
      <c r="C30" s="80"/>
      <c r="D30" s="81"/>
      <c r="E30" s="80"/>
      <c r="F30" s="81"/>
      <c r="G30" s="80"/>
      <c r="H30" s="80"/>
      <c r="I30" s="99"/>
      <c r="J30" s="100">
        <v>2.160000006156972</v>
      </c>
      <c r="K30" s="81"/>
      <c r="L30" s="82"/>
      <c r="M30" s="84">
        <v>5.5599999999999997E-2</v>
      </c>
      <c r="N30" s="83"/>
      <c r="O30" s="100"/>
      <c r="P30" s="83">
        <v>0.110443902</v>
      </c>
      <c r="Q30" s="84"/>
      <c r="R30" s="84">
        <f t="shared" si="0"/>
        <v>2.3750763500366132E-3</v>
      </c>
      <c r="S30" s="84">
        <f>P30/'סכום נכסי הקרן'!$C$42</f>
        <v>2.4358247438728933E-5</v>
      </c>
    </row>
    <row r="31" spans="2:19">
      <c r="B31" s="118" t="s">
        <v>1250</v>
      </c>
      <c r="C31" s="87" t="s">
        <v>1251</v>
      </c>
      <c r="D31" s="88" t="s">
        <v>1219</v>
      </c>
      <c r="E31" s="87" t="s">
        <v>1252</v>
      </c>
      <c r="F31" s="88" t="s">
        <v>579</v>
      </c>
      <c r="G31" s="87" t="s">
        <v>340</v>
      </c>
      <c r="H31" s="87" t="s">
        <v>119</v>
      </c>
      <c r="I31" s="101">
        <v>38118</v>
      </c>
      <c r="J31" s="102">
        <v>2.160000006156972</v>
      </c>
      <c r="K31" s="88" t="s">
        <v>120</v>
      </c>
      <c r="L31" s="89">
        <v>7.9699999999999993E-2</v>
      </c>
      <c r="M31" s="134">
        <v>5.5599999999999997E-2</v>
      </c>
      <c r="N31" s="90">
        <v>28.701440000000002</v>
      </c>
      <c r="O31" s="102">
        <v>109.35</v>
      </c>
      <c r="P31" s="90">
        <v>0.110443902</v>
      </c>
      <c r="Q31" s="91">
        <v>5.728616402369485E-7</v>
      </c>
      <c r="R31" s="91">
        <f t="shared" si="0"/>
        <v>2.3750763500366132E-3</v>
      </c>
      <c r="S31" s="91">
        <f>P31/'סכום נכסי הקרן'!$C$42</f>
        <v>2.4358247438728933E-5</v>
      </c>
    </row>
    <row r="32" spans="2:19">
      <c r="B32" s="120"/>
      <c r="C32" s="87"/>
      <c r="D32" s="87"/>
      <c r="E32" s="87"/>
      <c r="F32" s="87"/>
      <c r="G32" s="87"/>
      <c r="H32" s="87"/>
      <c r="I32" s="87"/>
      <c r="J32" s="102"/>
      <c r="K32" s="87"/>
      <c r="L32" s="87"/>
      <c r="M32" s="91"/>
      <c r="N32" s="90"/>
      <c r="O32" s="102"/>
      <c r="P32" s="87"/>
      <c r="Q32" s="87"/>
      <c r="R32" s="91"/>
      <c r="S32" s="87"/>
    </row>
    <row r="33" spans="2:19">
      <c r="B33" s="116" t="s">
        <v>179</v>
      </c>
      <c r="C33" s="80"/>
      <c r="D33" s="81"/>
      <c r="E33" s="80"/>
      <c r="F33" s="81"/>
      <c r="G33" s="80"/>
      <c r="H33" s="80"/>
      <c r="I33" s="99"/>
      <c r="J33" s="100">
        <v>7.7064015140404756</v>
      </c>
      <c r="K33" s="81"/>
      <c r="L33" s="82"/>
      <c r="M33" s="84">
        <v>0.44648533612089542</v>
      </c>
      <c r="N33" s="83"/>
      <c r="O33" s="100"/>
      <c r="P33" s="83">
        <v>5.4365938869999999</v>
      </c>
      <c r="Q33" s="84"/>
      <c r="R33" s="84">
        <f t="shared" si="0"/>
        <v>0.11691297873346891</v>
      </c>
      <c r="S33" s="84">
        <f>P33/'סכום נכסי הקרן'!$C$42</f>
        <v>1.199033144658608E-3</v>
      </c>
    </row>
    <row r="34" spans="2:19">
      <c r="B34" s="117" t="s">
        <v>63</v>
      </c>
      <c r="C34" s="80"/>
      <c r="D34" s="81"/>
      <c r="E34" s="80"/>
      <c r="F34" s="81"/>
      <c r="G34" s="80"/>
      <c r="H34" s="80"/>
      <c r="I34" s="99"/>
      <c r="J34" s="100">
        <v>7.7064015140404756</v>
      </c>
      <c r="K34" s="81"/>
      <c r="L34" s="82"/>
      <c r="M34" s="84">
        <v>0.44648533612089542</v>
      </c>
      <c r="N34" s="83"/>
      <c r="O34" s="100"/>
      <c r="P34" s="83">
        <v>5.4365938869999999</v>
      </c>
      <c r="Q34" s="84"/>
      <c r="R34" s="84">
        <f t="shared" si="0"/>
        <v>0.11691297873346891</v>
      </c>
      <c r="S34" s="84">
        <f>P34/'סכום נכסי הקרן'!$C$42</f>
        <v>1.199033144658608E-3</v>
      </c>
    </row>
    <row r="35" spans="2:19">
      <c r="B35" s="118" t="s">
        <v>1253</v>
      </c>
      <c r="C35" s="87">
        <v>4824</v>
      </c>
      <c r="D35" s="88" t="s">
        <v>1219</v>
      </c>
      <c r="E35" s="87"/>
      <c r="F35" s="88" t="s">
        <v>935</v>
      </c>
      <c r="G35" s="87" t="s">
        <v>1254</v>
      </c>
      <c r="H35" s="87" t="s">
        <v>919</v>
      </c>
      <c r="I35" s="101">
        <v>42206</v>
      </c>
      <c r="J35" s="102">
        <v>14.150000001915959</v>
      </c>
      <c r="K35" s="88" t="s">
        <v>128</v>
      </c>
      <c r="L35" s="89">
        <v>4.555E-2</v>
      </c>
      <c r="M35" s="91">
        <v>6.5500000005433323E-2</v>
      </c>
      <c r="N35" s="90">
        <v>879.30150000000003</v>
      </c>
      <c r="O35" s="102">
        <v>76.58</v>
      </c>
      <c r="P35" s="90">
        <v>1.748470111</v>
      </c>
      <c r="Q35" s="91">
        <v>5.2785855359919318E-6</v>
      </c>
      <c r="R35" s="91">
        <f t="shared" si="0"/>
        <v>3.7600536871487865E-2</v>
      </c>
      <c r="S35" s="91">
        <f>P35/'סכום נכסי הקרן'!$C$42</f>
        <v>3.8562262679708517E-4</v>
      </c>
    </row>
    <row r="36" spans="2:19">
      <c r="B36" s="118" t="s">
        <v>1255</v>
      </c>
      <c r="C36" s="87">
        <v>5168</v>
      </c>
      <c r="D36" s="88" t="s">
        <v>1219</v>
      </c>
      <c r="E36" s="87"/>
      <c r="F36" s="88" t="s">
        <v>935</v>
      </c>
      <c r="G36" s="87" t="s">
        <v>1112</v>
      </c>
      <c r="H36" s="87" t="s">
        <v>1256</v>
      </c>
      <c r="I36" s="101">
        <v>42408</v>
      </c>
      <c r="J36" s="102">
        <v>10.159999997436072</v>
      </c>
      <c r="K36" s="88" t="s">
        <v>128</v>
      </c>
      <c r="L36" s="89">
        <v>3.9510000000000003E-2</v>
      </c>
      <c r="M36" s="91">
        <v>5.869999998687514E-2</v>
      </c>
      <c r="N36" s="90">
        <v>764.225503</v>
      </c>
      <c r="O36" s="102">
        <v>82.55</v>
      </c>
      <c r="P36" s="90">
        <v>1.6381122450000001</v>
      </c>
      <c r="Q36" s="91">
        <v>1.9369694941287095E-6</v>
      </c>
      <c r="R36" s="91">
        <f t="shared" si="0"/>
        <v>3.522731071023625E-2</v>
      </c>
      <c r="S36" s="91">
        <f>P36/'סכום נכסי הקרן'!$C$42</f>
        <v>3.6128335447729615E-4</v>
      </c>
    </row>
    <row r="37" spans="2:19">
      <c r="B37" s="118" t="s">
        <v>1257</v>
      </c>
      <c r="C37" s="87">
        <v>4279</v>
      </c>
      <c r="D37" s="88" t="s">
        <v>1219</v>
      </c>
      <c r="E37" s="87"/>
      <c r="F37" s="88" t="s">
        <v>1006</v>
      </c>
      <c r="G37" s="87" t="s">
        <v>661</v>
      </c>
      <c r="H37" s="87"/>
      <c r="I37" s="101">
        <v>40949</v>
      </c>
      <c r="J37" s="102">
        <v>0.25000000012195051</v>
      </c>
      <c r="K37" s="88" t="s">
        <v>120</v>
      </c>
      <c r="L37" s="89">
        <v>0.08</v>
      </c>
      <c r="M37" s="91">
        <v>1.0812999997461965</v>
      </c>
      <c r="N37" s="90">
        <v>623.17950599999995</v>
      </c>
      <c r="O37" s="102">
        <v>93.481110999999999</v>
      </c>
      <c r="P37" s="90">
        <v>2.050011531</v>
      </c>
      <c r="Q37" s="91">
        <v>7.5536909818181809E-7</v>
      </c>
      <c r="R37" s="91">
        <f t="shared" si="0"/>
        <v>4.4085131151744797E-2</v>
      </c>
      <c r="S37" s="91">
        <f>P37/'סכום נכסי הקרן'!$C$42</f>
        <v>4.5212716338422681E-4</v>
      </c>
    </row>
    <row r="38" spans="2:19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109" t="s">
        <v>200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109" t="s">
        <v>104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109" t="s">
        <v>183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109" t="s">
        <v>191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3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3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3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3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3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3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3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2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2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L1048576 N1:XFD1048576 M1:M30 M32:M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51.42578125" style="2" bestFit="1" customWidth="1"/>
    <col min="4" max="5" width="6.5703125" style="2" bestFit="1" customWidth="1"/>
    <col min="6" max="6" width="6.140625" style="1" bestFit="1" customWidth="1"/>
    <col min="7" max="7" width="9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134</v>
      </c>
      <c r="C1" s="46" t="s" vm="1">
        <v>207</v>
      </c>
    </row>
    <row r="2" spans="2:49">
      <c r="B2" s="46" t="s">
        <v>133</v>
      </c>
      <c r="C2" s="46" t="s">
        <v>208</v>
      </c>
    </row>
    <row r="3" spans="2:49">
      <c r="B3" s="46" t="s">
        <v>135</v>
      </c>
      <c r="C3" s="46" t="s">
        <v>209</v>
      </c>
    </row>
    <row r="4" spans="2:49">
      <c r="B4" s="46" t="s">
        <v>136</v>
      </c>
      <c r="C4" s="46">
        <v>2148</v>
      </c>
    </row>
    <row r="6" spans="2:49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2:49" ht="26.25" customHeight="1">
      <c r="B7" s="138" t="s">
        <v>84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2:49" s="3" customFormat="1" ht="78.75">
      <c r="B8" s="21" t="s">
        <v>108</v>
      </c>
      <c r="C8" s="29" t="s">
        <v>43</v>
      </c>
      <c r="D8" s="29" t="s">
        <v>110</v>
      </c>
      <c r="E8" s="29" t="s">
        <v>109</v>
      </c>
      <c r="F8" s="29" t="s">
        <v>61</v>
      </c>
      <c r="G8" s="29" t="s">
        <v>95</v>
      </c>
      <c r="H8" s="29" t="s">
        <v>185</v>
      </c>
      <c r="I8" s="29" t="s">
        <v>184</v>
      </c>
      <c r="J8" s="29" t="s">
        <v>103</v>
      </c>
      <c r="K8" s="29" t="s">
        <v>54</v>
      </c>
      <c r="L8" s="29" t="s">
        <v>137</v>
      </c>
      <c r="M8" s="30" t="s">
        <v>139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192</v>
      </c>
      <c r="I9" s="31"/>
      <c r="J9" s="31" t="s">
        <v>188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6" t="s">
        <v>29</v>
      </c>
      <c r="C11" s="87"/>
      <c r="D11" s="87"/>
      <c r="E11" s="87"/>
      <c r="F11" s="87"/>
      <c r="G11" s="87"/>
      <c r="H11" s="90"/>
      <c r="I11" s="90"/>
      <c r="J11" s="107">
        <v>0</v>
      </c>
      <c r="K11" s="87"/>
      <c r="L11" s="108">
        <v>0</v>
      </c>
      <c r="M11" s="108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2:49"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</row>
    <row r="14" spans="2:49"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</row>
    <row r="15" spans="2:49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2:4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2:13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</row>
    <row r="18" spans="2:13">
      <c r="B18" s="109" t="s">
        <v>200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2:13">
      <c r="B19" s="109" t="s">
        <v>104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</row>
    <row r="20" spans="2:13">
      <c r="B20" s="109" t="s">
        <v>183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2:13">
      <c r="B21" s="109" t="s">
        <v>191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2:13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</row>
    <row r="23" spans="2:13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2:13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2:13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2:13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3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2:13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2:13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  <row r="30" spans="2:13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</row>
    <row r="31" spans="2:13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</row>
    <row r="32" spans="2:1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</row>
    <row r="33" spans="2:13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</row>
    <row r="34" spans="2:13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</row>
    <row r="35" spans="2:13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</row>
    <row r="36" spans="2:13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</row>
    <row r="37" spans="2:13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</row>
    <row r="38" spans="2:13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</row>
    <row r="39" spans="2:1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</row>
    <row r="40" spans="2:13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</row>
    <row r="41" spans="2:13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2:13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</row>
    <row r="43" spans="2:13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  <row r="47" spans="2:13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</row>
    <row r="48" spans="2:13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2:13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2:13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</row>
    <row r="51" spans="2:13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</row>
    <row r="52" spans="2:13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</row>
    <row r="53" spans="2:13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</row>
    <row r="54" spans="2:13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</row>
    <row r="55" spans="2:13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</row>
    <row r="56" spans="2:13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</row>
    <row r="57" spans="2:13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</row>
    <row r="58" spans="2:13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</row>
    <row r="59" spans="2:13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</row>
    <row r="61" spans="2:13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</row>
    <row r="62" spans="2:13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</row>
    <row r="63" spans="2:13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</row>
    <row r="64" spans="2:13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</row>
    <row r="65" spans="2:13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</row>
    <row r="66" spans="2:13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</row>
    <row r="67" spans="2:13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</row>
    <row r="68" spans="2:13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</row>
    <row r="69" spans="2:13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</row>
    <row r="70" spans="2:13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</row>
    <row r="71" spans="2:13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2:13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</row>
    <row r="73" spans="2:13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</row>
    <row r="74" spans="2:13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</row>
    <row r="75" spans="2:13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2:13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2:13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</row>
    <row r="78" spans="2:13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</row>
    <row r="79" spans="2:13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</row>
    <row r="80" spans="2:13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</row>
    <row r="81" spans="2:13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</row>
    <row r="82" spans="2:13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</row>
    <row r="84" spans="2:13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5" spans="2:13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</row>
    <row r="86" spans="2:13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</row>
    <row r="87" spans="2:13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</row>
    <row r="88" spans="2:13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</row>
    <row r="89" spans="2:13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</row>
    <row r="90" spans="2:13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</row>
    <row r="91" spans="2:13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</row>
    <row r="92" spans="2:13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</row>
    <row r="93" spans="2:13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</row>
    <row r="94" spans="2:13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</row>
    <row r="95" spans="2:13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</row>
    <row r="96" spans="2:13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</row>
    <row r="97" spans="2:13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</row>
    <row r="98" spans="2:13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</row>
    <row r="99" spans="2:13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</row>
    <row r="100" spans="2:13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</row>
    <row r="101" spans="2:13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</row>
    <row r="103" spans="2:13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</row>
    <row r="104" spans="2:13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</row>
    <row r="105" spans="2:13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</row>
    <row r="106" spans="2:13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</row>
    <row r="107" spans="2:13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</row>
    <row r="108" spans="2:13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</row>
    <row r="109" spans="2:13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</row>
    <row r="110" spans="2:13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</row>
    <row r="111" spans="2:13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</row>
    <row r="112" spans="2:13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</row>
    <row r="113" spans="2:13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</row>
    <row r="114" spans="2:13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</row>
    <row r="115" spans="2:13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134</v>
      </c>
      <c r="C1" s="46" t="s" vm="1">
        <v>207</v>
      </c>
    </row>
    <row r="2" spans="2:11">
      <c r="B2" s="46" t="s">
        <v>133</v>
      </c>
      <c r="C2" s="46" t="s">
        <v>208</v>
      </c>
    </row>
    <row r="3" spans="2:11">
      <c r="B3" s="46" t="s">
        <v>135</v>
      </c>
      <c r="C3" s="46" t="s">
        <v>209</v>
      </c>
    </row>
    <row r="4" spans="2:11">
      <c r="B4" s="46" t="s">
        <v>136</v>
      </c>
      <c r="C4" s="46">
        <v>2148</v>
      </c>
    </row>
    <row r="6" spans="2:11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ht="26.25" customHeight="1">
      <c r="B7" s="138" t="s">
        <v>90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1" s="3" customFormat="1" ht="63">
      <c r="B8" s="21" t="s">
        <v>108</v>
      </c>
      <c r="C8" s="29" t="s">
        <v>43</v>
      </c>
      <c r="D8" s="29" t="s">
        <v>95</v>
      </c>
      <c r="E8" s="29" t="s">
        <v>96</v>
      </c>
      <c r="F8" s="29" t="s">
        <v>185</v>
      </c>
      <c r="G8" s="29" t="s">
        <v>184</v>
      </c>
      <c r="H8" s="29" t="s">
        <v>103</v>
      </c>
      <c r="I8" s="29" t="s">
        <v>54</v>
      </c>
      <c r="J8" s="29" t="s">
        <v>137</v>
      </c>
      <c r="K8" s="30" t="s">
        <v>139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192</v>
      </c>
      <c r="G9" s="31"/>
      <c r="H9" s="31" t="s">
        <v>188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6" t="s">
        <v>1706</v>
      </c>
      <c r="C11" s="87"/>
      <c r="D11" s="87"/>
      <c r="E11" s="87"/>
      <c r="F11" s="87"/>
      <c r="G11" s="87"/>
      <c r="H11" s="107">
        <v>0</v>
      </c>
      <c r="I11" s="87"/>
      <c r="J11" s="108">
        <v>0</v>
      </c>
      <c r="K11" s="108">
        <v>0</v>
      </c>
    </row>
    <row r="12" spans="2:11" ht="21" customHeight="1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109" t="s">
        <v>183</v>
      </c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109" t="s">
        <v>191</v>
      </c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 ht="16.5" customHeigh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ht="16.5" customHeight="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 ht="16.5" customHeight="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93"/>
      <c r="C111" s="94"/>
      <c r="D111" s="94"/>
      <c r="E111" s="94"/>
      <c r="F111" s="94"/>
      <c r="G111" s="94"/>
      <c r="H111" s="94"/>
      <c r="I111" s="94"/>
      <c r="J111" s="94"/>
      <c r="K111" s="94"/>
    </row>
    <row r="112" spans="2:11">
      <c r="B112" s="93"/>
      <c r="C112" s="94"/>
      <c r="D112" s="94"/>
      <c r="E112" s="94"/>
      <c r="F112" s="94"/>
      <c r="G112" s="94"/>
      <c r="H112" s="94"/>
      <c r="I112" s="94"/>
      <c r="J112" s="94"/>
      <c r="K112" s="94"/>
    </row>
    <row r="113" spans="2:11">
      <c r="B113" s="93"/>
      <c r="C113" s="94"/>
      <c r="D113" s="94"/>
      <c r="E113" s="94"/>
      <c r="F113" s="94"/>
      <c r="G113" s="94"/>
      <c r="H113" s="94"/>
      <c r="I113" s="94"/>
      <c r="J113" s="94"/>
      <c r="K113" s="94"/>
    </row>
    <row r="114" spans="2:11">
      <c r="B114" s="93"/>
      <c r="C114" s="94"/>
      <c r="D114" s="94"/>
      <c r="E114" s="94"/>
      <c r="F114" s="94"/>
      <c r="G114" s="94"/>
      <c r="H114" s="94"/>
      <c r="I114" s="94"/>
      <c r="J114" s="94"/>
      <c r="K114" s="94"/>
    </row>
    <row r="115" spans="2:11">
      <c r="B115" s="93"/>
      <c r="C115" s="94"/>
      <c r="D115" s="94"/>
      <c r="E115" s="94"/>
      <c r="F115" s="94"/>
      <c r="G115" s="94"/>
      <c r="H115" s="94"/>
      <c r="I115" s="94"/>
      <c r="J115" s="94"/>
      <c r="K115" s="94"/>
    </row>
    <row r="116" spans="2:11">
      <c r="B116" s="93"/>
      <c r="C116" s="94"/>
      <c r="D116" s="94"/>
      <c r="E116" s="94"/>
      <c r="F116" s="94"/>
      <c r="G116" s="94"/>
      <c r="H116" s="94"/>
      <c r="I116" s="94"/>
      <c r="J116" s="94"/>
      <c r="K116" s="94"/>
    </row>
    <row r="117" spans="2:11">
      <c r="B117" s="93"/>
      <c r="C117" s="94"/>
      <c r="D117" s="94"/>
      <c r="E117" s="94"/>
      <c r="F117" s="94"/>
      <c r="G117" s="94"/>
      <c r="H117" s="94"/>
      <c r="I117" s="94"/>
      <c r="J117" s="94"/>
      <c r="K117" s="94"/>
    </row>
    <row r="118" spans="2:11">
      <c r="B118" s="93"/>
      <c r="C118" s="94"/>
      <c r="D118" s="94"/>
      <c r="E118" s="94"/>
      <c r="F118" s="94"/>
      <c r="G118" s="94"/>
      <c r="H118" s="94"/>
      <c r="I118" s="94"/>
      <c r="J118" s="94"/>
      <c r="K118" s="94"/>
    </row>
    <row r="119" spans="2:11">
      <c r="B119" s="93"/>
      <c r="C119" s="94"/>
      <c r="D119" s="94"/>
      <c r="E119" s="94"/>
      <c r="F119" s="94"/>
      <c r="G119" s="94"/>
      <c r="H119" s="94"/>
      <c r="I119" s="94"/>
      <c r="J119" s="94"/>
      <c r="K119" s="94"/>
    </row>
    <row r="120" spans="2:11">
      <c r="B120" s="93"/>
      <c r="C120" s="94"/>
      <c r="D120" s="94"/>
      <c r="E120" s="94"/>
      <c r="F120" s="94"/>
      <c r="G120" s="94"/>
      <c r="H120" s="94"/>
      <c r="I120" s="94"/>
      <c r="J120" s="94"/>
      <c r="K120" s="94"/>
    </row>
    <row r="121" spans="2:11">
      <c r="B121" s="93"/>
      <c r="C121" s="94"/>
      <c r="D121" s="94"/>
      <c r="E121" s="94"/>
      <c r="F121" s="94"/>
      <c r="G121" s="94"/>
      <c r="H121" s="94"/>
      <c r="I121" s="94"/>
      <c r="J121" s="94"/>
      <c r="K121" s="94"/>
    </row>
    <row r="122" spans="2:11">
      <c r="B122" s="93"/>
      <c r="C122" s="94"/>
      <c r="D122" s="94"/>
      <c r="E122" s="94"/>
      <c r="F122" s="94"/>
      <c r="G122" s="94"/>
      <c r="H122" s="94"/>
      <c r="I122" s="94"/>
      <c r="J122" s="94"/>
      <c r="K122" s="94"/>
    </row>
    <row r="123" spans="2:11">
      <c r="B123" s="93"/>
      <c r="C123" s="94"/>
      <c r="D123" s="94"/>
      <c r="E123" s="94"/>
      <c r="F123" s="94"/>
      <c r="G123" s="94"/>
      <c r="H123" s="94"/>
      <c r="I123" s="94"/>
      <c r="J123" s="94"/>
      <c r="K123" s="94"/>
    </row>
    <row r="124" spans="2:11">
      <c r="B124" s="93"/>
      <c r="C124" s="94"/>
      <c r="D124" s="94"/>
      <c r="E124" s="94"/>
      <c r="F124" s="94"/>
      <c r="G124" s="94"/>
      <c r="H124" s="94"/>
      <c r="I124" s="94"/>
      <c r="J124" s="94"/>
      <c r="K124" s="94"/>
    </row>
    <row r="125" spans="2:11">
      <c r="B125" s="93"/>
      <c r="C125" s="94"/>
      <c r="D125" s="94"/>
      <c r="E125" s="94"/>
      <c r="F125" s="94"/>
      <c r="G125" s="94"/>
      <c r="H125" s="94"/>
      <c r="I125" s="94"/>
      <c r="J125" s="94"/>
      <c r="K125" s="94"/>
    </row>
    <row r="126" spans="2:11">
      <c r="B126" s="93"/>
      <c r="C126" s="94"/>
      <c r="D126" s="94"/>
      <c r="E126" s="94"/>
      <c r="F126" s="94"/>
      <c r="G126" s="94"/>
      <c r="H126" s="94"/>
      <c r="I126" s="94"/>
      <c r="J126" s="94"/>
      <c r="K126" s="94"/>
    </row>
    <row r="127" spans="2:11">
      <c r="B127" s="93"/>
      <c r="C127" s="94"/>
      <c r="D127" s="94"/>
      <c r="E127" s="94"/>
      <c r="F127" s="94"/>
      <c r="G127" s="94"/>
      <c r="H127" s="94"/>
      <c r="I127" s="94"/>
      <c r="J127" s="94"/>
      <c r="K127" s="94"/>
    </row>
    <row r="128" spans="2:11">
      <c r="B128" s="93"/>
      <c r="C128" s="94"/>
      <c r="D128" s="94"/>
      <c r="E128" s="94"/>
      <c r="F128" s="94"/>
      <c r="G128" s="94"/>
      <c r="H128" s="94"/>
      <c r="I128" s="94"/>
      <c r="J128" s="94"/>
      <c r="K128" s="94"/>
    </row>
    <row r="129" spans="2:11">
      <c r="B129" s="93"/>
      <c r="C129" s="94"/>
      <c r="D129" s="94"/>
      <c r="E129" s="94"/>
      <c r="F129" s="94"/>
      <c r="G129" s="94"/>
      <c r="H129" s="94"/>
      <c r="I129" s="94"/>
      <c r="J129" s="94"/>
      <c r="K129" s="94"/>
    </row>
    <row r="130" spans="2:11">
      <c r="B130" s="93"/>
      <c r="C130" s="94"/>
      <c r="D130" s="94"/>
      <c r="E130" s="94"/>
      <c r="F130" s="94"/>
      <c r="G130" s="94"/>
      <c r="H130" s="94"/>
      <c r="I130" s="94"/>
      <c r="J130" s="94"/>
      <c r="K130" s="94"/>
    </row>
    <row r="131" spans="2:11">
      <c r="B131" s="93"/>
      <c r="C131" s="94"/>
      <c r="D131" s="94"/>
      <c r="E131" s="94"/>
      <c r="F131" s="94"/>
      <c r="G131" s="94"/>
      <c r="H131" s="94"/>
      <c r="I131" s="94"/>
      <c r="J131" s="94"/>
      <c r="K131" s="94"/>
    </row>
    <row r="132" spans="2:11">
      <c r="B132" s="93"/>
      <c r="C132" s="94"/>
      <c r="D132" s="94"/>
      <c r="E132" s="94"/>
      <c r="F132" s="94"/>
      <c r="G132" s="94"/>
      <c r="H132" s="94"/>
      <c r="I132" s="94"/>
      <c r="J132" s="94"/>
      <c r="K132" s="94"/>
    </row>
    <row r="133" spans="2:11">
      <c r="B133" s="93"/>
      <c r="C133" s="94"/>
      <c r="D133" s="94"/>
      <c r="E133" s="94"/>
      <c r="F133" s="94"/>
      <c r="G133" s="94"/>
      <c r="H133" s="94"/>
      <c r="I133" s="94"/>
      <c r="J133" s="94"/>
      <c r="K133" s="94"/>
    </row>
    <row r="134" spans="2:11">
      <c r="B134" s="93"/>
      <c r="C134" s="94"/>
      <c r="D134" s="94"/>
      <c r="E134" s="94"/>
      <c r="F134" s="94"/>
      <c r="G134" s="94"/>
      <c r="H134" s="94"/>
      <c r="I134" s="94"/>
      <c r="J134" s="94"/>
      <c r="K134" s="94"/>
    </row>
    <row r="135" spans="2:11">
      <c r="B135" s="93"/>
      <c r="C135" s="94"/>
      <c r="D135" s="94"/>
      <c r="E135" s="94"/>
      <c r="F135" s="94"/>
      <c r="G135" s="94"/>
      <c r="H135" s="94"/>
      <c r="I135" s="94"/>
      <c r="J135" s="94"/>
      <c r="K135" s="94"/>
    </row>
    <row r="136" spans="2:11">
      <c r="B136" s="93"/>
      <c r="C136" s="94"/>
      <c r="D136" s="94"/>
      <c r="E136" s="94"/>
      <c r="F136" s="94"/>
      <c r="G136" s="94"/>
      <c r="H136" s="94"/>
      <c r="I136" s="94"/>
      <c r="J136" s="94"/>
      <c r="K136" s="94"/>
    </row>
    <row r="137" spans="2:11">
      <c r="B137" s="93"/>
      <c r="C137" s="94"/>
      <c r="D137" s="94"/>
      <c r="E137" s="94"/>
      <c r="F137" s="94"/>
      <c r="G137" s="94"/>
      <c r="H137" s="94"/>
      <c r="I137" s="94"/>
      <c r="J137" s="94"/>
      <c r="K137" s="94"/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93"/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93"/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93"/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93"/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134</v>
      </c>
      <c r="C1" s="46" t="s" vm="1">
        <v>207</v>
      </c>
    </row>
    <row r="2" spans="2:12">
      <c r="B2" s="46" t="s">
        <v>133</v>
      </c>
      <c r="C2" s="46" t="s">
        <v>208</v>
      </c>
    </row>
    <row r="3" spans="2:12">
      <c r="B3" s="46" t="s">
        <v>135</v>
      </c>
      <c r="C3" s="46" t="s">
        <v>209</v>
      </c>
    </row>
    <row r="4" spans="2:12">
      <c r="B4" s="46" t="s">
        <v>136</v>
      </c>
      <c r="C4" s="46">
        <v>2148</v>
      </c>
    </row>
    <row r="6" spans="2:12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91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78.75">
      <c r="B8" s="21" t="s">
        <v>108</v>
      </c>
      <c r="C8" s="29" t="s">
        <v>43</v>
      </c>
      <c r="D8" s="29" t="s">
        <v>61</v>
      </c>
      <c r="E8" s="29" t="s">
        <v>95</v>
      </c>
      <c r="F8" s="29" t="s">
        <v>96</v>
      </c>
      <c r="G8" s="29" t="s">
        <v>185</v>
      </c>
      <c r="H8" s="29" t="s">
        <v>184</v>
      </c>
      <c r="I8" s="29" t="s">
        <v>103</v>
      </c>
      <c r="J8" s="29" t="s">
        <v>54</v>
      </c>
      <c r="K8" s="29" t="s">
        <v>137</v>
      </c>
      <c r="L8" s="30" t="s">
        <v>139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1703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21" customHeight="1">
      <c r="B12" s="121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21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21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3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3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3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3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3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3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3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3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3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3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3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3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3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3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3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3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3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3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3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3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3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3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3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3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3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3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3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3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3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3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3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3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3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3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3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3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134</v>
      </c>
      <c r="C1" s="46" t="s" vm="1">
        <v>207</v>
      </c>
    </row>
    <row r="2" spans="2:12">
      <c r="B2" s="46" t="s">
        <v>133</v>
      </c>
      <c r="C2" s="46" t="s">
        <v>208</v>
      </c>
    </row>
    <row r="3" spans="2:12">
      <c r="B3" s="46" t="s">
        <v>135</v>
      </c>
      <c r="C3" s="46" t="s">
        <v>209</v>
      </c>
    </row>
    <row r="4" spans="2:12">
      <c r="B4" s="46" t="s">
        <v>136</v>
      </c>
      <c r="C4" s="46">
        <v>2148</v>
      </c>
    </row>
    <row r="6" spans="2:12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40"/>
    </row>
    <row r="7" spans="2:12" ht="26.25" customHeight="1">
      <c r="B7" s="138" t="s">
        <v>92</v>
      </c>
      <c r="C7" s="139"/>
      <c r="D7" s="139"/>
      <c r="E7" s="139"/>
      <c r="F7" s="139"/>
      <c r="G7" s="139"/>
      <c r="H7" s="139"/>
      <c r="I7" s="139"/>
      <c r="J7" s="139"/>
      <c r="K7" s="139"/>
      <c r="L7" s="140"/>
    </row>
    <row r="8" spans="2:12" s="3" customFormat="1" ht="63">
      <c r="B8" s="21" t="s">
        <v>108</v>
      </c>
      <c r="C8" s="29" t="s">
        <v>43</v>
      </c>
      <c r="D8" s="29" t="s">
        <v>61</v>
      </c>
      <c r="E8" s="29" t="s">
        <v>95</v>
      </c>
      <c r="F8" s="29" t="s">
        <v>96</v>
      </c>
      <c r="G8" s="29" t="s">
        <v>185</v>
      </c>
      <c r="H8" s="29" t="s">
        <v>184</v>
      </c>
      <c r="I8" s="29" t="s">
        <v>103</v>
      </c>
      <c r="J8" s="29" t="s">
        <v>54</v>
      </c>
      <c r="K8" s="29" t="s">
        <v>137</v>
      </c>
      <c r="L8" s="30" t="s">
        <v>139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1704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3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3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3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3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3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3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3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3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3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3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3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3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3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3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3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3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3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3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3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3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3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3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3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3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3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3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3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3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3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3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3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3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3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3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3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3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3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3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3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3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3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3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3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3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3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3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3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3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3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3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3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3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3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3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3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3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3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3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3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3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3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3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3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3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3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3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3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3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3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3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3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3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3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3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3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3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3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3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3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3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3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3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3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3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3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3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3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3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3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3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3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3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3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3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3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3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3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3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3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3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3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3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3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3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3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3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3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3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3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3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3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3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3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3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3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3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3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3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3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3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3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3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3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3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3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3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3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3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3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3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3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3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3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3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3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3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3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3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3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3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3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3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3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3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3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3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3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3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3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3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3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3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3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3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3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3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3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3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3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3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3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3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3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3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3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3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3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3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3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3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3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3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3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3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3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3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3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3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3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3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3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3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3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3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3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3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3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3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3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3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3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3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3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3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3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3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3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3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3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3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3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3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3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3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3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3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3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3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3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3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3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3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3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3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3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3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3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3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3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3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3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3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3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3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3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3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3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3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3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3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3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3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3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3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3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3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3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3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3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3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3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3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3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3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3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3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3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3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3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3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3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3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3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3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3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3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3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3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3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3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3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3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3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3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3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3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3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3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3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3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3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3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3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3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3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3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3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3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3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3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3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3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3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3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3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3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3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3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3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3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3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3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3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3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3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3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3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3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3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3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3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3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3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3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3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3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3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3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3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3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3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3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3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3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3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3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3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3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3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3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3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3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3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3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3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3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3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3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3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3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3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3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3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3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3"/>
      <c r="C481" s="93"/>
      <c r="D481" s="93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3"/>
      <c r="C482" s="93"/>
      <c r="D482" s="93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3"/>
      <c r="C483" s="93"/>
      <c r="D483" s="93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3"/>
      <c r="C484" s="93"/>
      <c r="D484" s="93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3"/>
      <c r="C485" s="93"/>
      <c r="D485" s="93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3"/>
      <c r="C486" s="93"/>
      <c r="D486" s="93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3"/>
      <c r="C487" s="93"/>
      <c r="D487" s="93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3"/>
      <c r="C488" s="93"/>
      <c r="D488" s="93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3"/>
      <c r="C489" s="93"/>
      <c r="D489" s="93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3"/>
      <c r="C490" s="93"/>
      <c r="D490" s="93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3"/>
      <c r="C491" s="93"/>
      <c r="D491" s="93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3"/>
      <c r="C492" s="93"/>
      <c r="D492" s="93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3"/>
      <c r="C493" s="93"/>
      <c r="D493" s="93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3"/>
      <c r="C494" s="93"/>
      <c r="D494" s="93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3"/>
      <c r="C495" s="93"/>
      <c r="D495" s="93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3"/>
      <c r="C496" s="93"/>
      <c r="D496" s="93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3"/>
      <c r="C497" s="93"/>
      <c r="D497" s="93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3"/>
      <c r="C498" s="93"/>
      <c r="D498" s="93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3"/>
      <c r="C499" s="93"/>
      <c r="D499" s="93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3"/>
      <c r="C500" s="93"/>
      <c r="D500" s="93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3"/>
      <c r="C501" s="93"/>
      <c r="D501" s="93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3"/>
      <c r="C502" s="93"/>
      <c r="D502" s="93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3"/>
      <c r="C503" s="93"/>
      <c r="D503" s="93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3"/>
      <c r="C504" s="93"/>
      <c r="D504" s="93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3"/>
      <c r="C505" s="93"/>
      <c r="D505" s="93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3"/>
      <c r="C506" s="93"/>
      <c r="D506" s="93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3"/>
      <c r="C507" s="93"/>
      <c r="D507" s="93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3"/>
      <c r="C508" s="93"/>
      <c r="D508" s="93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3"/>
      <c r="C509" s="93"/>
      <c r="D509" s="93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3"/>
      <c r="C510" s="93"/>
      <c r="D510" s="93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3"/>
      <c r="C511" s="93"/>
      <c r="D511" s="93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3"/>
      <c r="C512" s="93"/>
      <c r="D512" s="93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3"/>
      <c r="C513" s="93"/>
      <c r="D513" s="93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3"/>
      <c r="C514" s="93"/>
      <c r="D514" s="93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3"/>
      <c r="C515" s="93"/>
      <c r="D515" s="93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3"/>
      <c r="C516" s="93"/>
      <c r="D516" s="93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3"/>
      <c r="C517" s="93"/>
      <c r="D517" s="93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3"/>
      <c r="C518" s="93"/>
      <c r="D518" s="93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3"/>
      <c r="C519" s="93"/>
      <c r="D519" s="93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3"/>
      <c r="C520" s="93"/>
      <c r="D520" s="93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3"/>
      <c r="C521" s="93"/>
      <c r="D521" s="93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3"/>
      <c r="C522" s="93"/>
      <c r="D522" s="93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3"/>
      <c r="C523" s="93"/>
      <c r="D523" s="93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3"/>
      <c r="C524" s="93"/>
      <c r="D524" s="93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3"/>
      <c r="C525" s="93"/>
      <c r="D525" s="93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3"/>
      <c r="C526" s="93"/>
      <c r="D526" s="93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3"/>
      <c r="C527" s="93"/>
      <c r="D527" s="93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3"/>
      <c r="C528" s="93"/>
      <c r="D528" s="93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3"/>
      <c r="C529" s="93"/>
      <c r="D529" s="93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3"/>
      <c r="C530" s="93"/>
      <c r="D530" s="93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39.85546875" style="2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134</v>
      </c>
      <c r="C1" s="46" t="s" vm="1">
        <v>207</v>
      </c>
    </row>
    <row r="2" spans="2:11">
      <c r="B2" s="46" t="s">
        <v>133</v>
      </c>
      <c r="C2" s="46" t="s">
        <v>208</v>
      </c>
    </row>
    <row r="3" spans="2:11">
      <c r="B3" s="46" t="s">
        <v>135</v>
      </c>
      <c r="C3" s="46" t="s">
        <v>209</v>
      </c>
    </row>
    <row r="4" spans="2:11">
      <c r="B4" s="46" t="s">
        <v>136</v>
      </c>
      <c r="C4" s="46">
        <v>2148</v>
      </c>
    </row>
    <row r="6" spans="2:11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ht="26.25" customHeight="1">
      <c r="B7" s="138" t="s">
        <v>93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2:11" s="3" customFormat="1" ht="63">
      <c r="B8" s="21" t="s">
        <v>108</v>
      </c>
      <c r="C8" s="29" t="s">
        <v>43</v>
      </c>
      <c r="D8" s="29" t="s">
        <v>61</v>
      </c>
      <c r="E8" s="29" t="s">
        <v>95</v>
      </c>
      <c r="F8" s="29" t="s">
        <v>96</v>
      </c>
      <c r="G8" s="29" t="s">
        <v>185</v>
      </c>
      <c r="H8" s="29" t="s">
        <v>184</v>
      </c>
      <c r="I8" s="29" t="s">
        <v>103</v>
      </c>
      <c r="J8" s="29" t="s">
        <v>137</v>
      </c>
      <c r="K8" s="30" t="s">
        <v>139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192</v>
      </c>
      <c r="H9" s="15"/>
      <c r="I9" s="15" t="s">
        <v>188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46</v>
      </c>
      <c r="C11" s="74"/>
      <c r="D11" s="75"/>
      <c r="E11" s="75"/>
      <c r="F11" s="97"/>
      <c r="G11" s="77"/>
      <c r="H11" s="98"/>
      <c r="I11" s="77">
        <v>-35.967287912999993</v>
      </c>
      <c r="J11" s="78">
        <f>IFERROR(I11/$I$11,0)</f>
        <v>1</v>
      </c>
      <c r="K11" s="78">
        <f>I11/'סכום נכסי הקרן'!$C$42</f>
        <v>-7.9325348237411809E-3</v>
      </c>
    </row>
    <row r="12" spans="2:11" ht="19.5" customHeight="1">
      <c r="B12" s="79" t="s">
        <v>33</v>
      </c>
      <c r="C12" s="80"/>
      <c r="D12" s="81"/>
      <c r="E12" s="81"/>
      <c r="F12" s="99"/>
      <c r="G12" s="83"/>
      <c r="H12" s="100"/>
      <c r="I12" s="83">
        <v>-36.193218238999997</v>
      </c>
      <c r="J12" s="84">
        <f t="shared" ref="J12:J75" si="0">IFERROR(I12/$I$11,0)</f>
        <v>1.0062815502393869</v>
      </c>
      <c r="K12" s="84">
        <f>I12/'סכום נכסי הקרן'!$C$42</f>
        <v>-7.9823634397621964E-3</v>
      </c>
    </row>
    <row r="13" spans="2:11">
      <c r="B13" s="85" t="s">
        <v>1258</v>
      </c>
      <c r="C13" s="80"/>
      <c r="D13" s="81"/>
      <c r="E13" s="81"/>
      <c r="F13" s="99"/>
      <c r="G13" s="83"/>
      <c r="H13" s="100"/>
      <c r="I13" s="83">
        <v>-36.779648216999995</v>
      </c>
      <c r="J13" s="84">
        <f t="shared" si="0"/>
        <v>1.0225860872792241</v>
      </c>
      <c r="K13" s="84">
        <f>I13/'סכום נכסי הקרן'!$C$42</f>
        <v>-8.1116997476156846E-3</v>
      </c>
    </row>
    <row r="14" spans="2:11">
      <c r="B14" s="86" t="s">
        <v>1259</v>
      </c>
      <c r="C14" s="87" t="s">
        <v>1260</v>
      </c>
      <c r="D14" s="88" t="s">
        <v>660</v>
      </c>
      <c r="E14" s="88" t="s">
        <v>120</v>
      </c>
      <c r="F14" s="101">
        <v>44655</v>
      </c>
      <c r="G14" s="90">
        <v>316982.7</v>
      </c>
      <c r="H14" s="102">
        <v>-10.880868</v>
      </c>
      <c r="I14" s="90">
        <v>-34.490470000000002</v>
      </c>
      <c r="J14" s="91">
        <f t="shared" si="0"/>
        <v>0.95893997021481814</v>
      </c>
      <c r="K14" s="91">
        <f>I14/'סכום נכסי הקרן'!$C$42</f>
        <v>-7.6068247076063753E-3</v>
      </c>
    </row>
    <row r="15" spans="2:11">
      <c r="B15" s="86" t="s">
        <v>1261</v>
      </c>
      <c r="C15" s="87" t="s">
        <v>1262</v>
      </c>
      <c r="D15" s="88" t="s">
        <v>660</v>
      </c>
      <c r="E15" s="88" t="s">
        <v>120</v>
      </c>
      <c r="F15" s="101">
        <v>44657</v>
      </c>
      <c r="G15" s="90">
        <v>5406.5087999999996</v>
      </c>
      <c r="H15" s="102">
        <v>-10.623476999999999</v>
      </c>
      <c r="I15" s="90">
        <v>-0.57435922300000009</v>
      </c>
      <c r="J15" s="91">
        <f t="shared" si="0"/>
        <v>1.5968933337128375E-2</v>
      </c>
      <c r="K15" s="91">
        <f>I15/'סכום נכסי הקרן'!$C$42</f>
        <v>-1.2667411979477231E-4</v>
      </c>
    </row>
    <row r="16" spans="2:11" s="6" customFormat="1">
      <c r="B16" s="86" t="s">
        <v>1263</v>
      </c>
      <c r="C16" s="87" t="s">
        <v>1264</v>
      </c>
      <c r="D16" s="88" t="s">
        <v>660</v>
      </c>
      <c r="E16" s="88" t="s">
        <v>120</v>
      </c>
      <c r="F16" s="101">
        <v>44658</v>
      </c>
      <c r="G16" s="90">
        <v>4520.4420799999998</v>
      </c>
      <c r="H16" s="102">
        <v>-10.251533999999999</v>
      </c>
      <c r="I16" s="90">
        <v>-0.46341463599999999</v>
      </c>
      <c r="J16" s="91">
        <f t="shared" si="0"/>
        <v>1.2884336375901828E-2</v>
      </c>
      <c r="K16" s="91">
        <f>I16/'סכום נכסי הקרן'!$C$42</f>
        <v>-1.0220544698263649E-4</v>
      </c>
    </row>
    <row r="17" spans="2:11" s="6" customFormat="1">
      <c r="B17" s="86" t="s">
        <v>1265</v>
      </c>
      <c r="C17" s="87" t="s">
        <v>1266</v>
      </c>
      <c r="D17" s="88" t="s">
        <v>660</v>
      </c>
      <c r="E17" s="88" t="s">
        <v>120</v>
      </c>
      <c r="F17" s="101">
        <v>44678</v>
      </c>
      <c r="G17" s="90">
        <v>3859.4464600000001</v>
      </c>
      <c r="H17" s="102">
        <v>-8.056476</v>
      </c>
      <c r="I17" s="90">
        <v>-0.31093536399999999</v>
      </c>
      <c r="J17" s="91">
        <f t="shared" si="0"/>
        <v>8.6449488421843374E-3</v>
      </c>
      <c r="K17" s="91">
        <f>I17/'סכום נכסי הקרן'!$C$42</f>
        <v>-6.857635774008826E-5</v>
      </c>
    </row>
    <row r="18" spans="2:11" s="6" customFormat="1">
      <c r="B18" s="86" t="s">
        <v>1267</v>
      </c>
      <c r="C18" s="87" t="s">
        <v>1268</v>
      </c>
      <c r="D18" s="88" t="s">
        <v>660</v>
      </c>
      <c r="E18" s="88" t="s">
        <v>120</v>
      </c>
      <c r="F18" s="101">
        <v>44678</v>
      </c>
      <c r="G18" s="90">
        <v>3377.5344749999999</v>
      </c>
      <c r="H18" s="102">
        <v>-8.0398770000000006</v>
      </c>
      <c r="I18" s="90">
        <v>-0.27154962100000002</v>
      </c>
      <c r="J18" s="91">
        <f t="shared" si="0"/>
        <v>7.5499053933908459E-3</v>
      </c>
      <c r="K18" s="91">
        <f>I18/'סכום נכסי הקרן'!$C$42</f>
        <v>-5.9889887449024242E-5</v>
      </c>
    </row>
    <row r="19" spans="2:11">
      <c r="B19" s="86" t="s">
        <v>1269</v>
      </c>
      <c r="C19" s="87" t="s">
        <v>1270</v>
      </c>
      <c r="D19" s="88" t="s">
        <v>660</v>
      </c>
      <c r="E19" s="88" t="s">
        <v>120</v>
      </c>
      <c r="F19" s="101">
        <v>44679</v>
      </c>
      <c r="G19" s="90">
        <v>5205.6773999999996</v>
      </c>
      <c r="H19" s="102">
        <v>-7.671678</v>
      </c>
      <c r="I19" s="90">
        <v>-0.39936280199999996</v>
      </c>
      <c r="J19" s="91">
        <f t="shared" si="0"/>
        <v>1.1103500574355359E-2</v>
      </c>
      <c r="K19" s="91">
        <f>I19/'סכום נכסי הקרן'!$C$42</f>
        <v>-8.8078904971504085E-5</v>
      </c>
    </row>
    <row r="20" spans="2:11">
      <c r="B20" s="86" t="s">
        <v>1271</v>
      </c>
      <c r="C20" s="87" t="s">
        <v>1272</v>
      </c>
      <c r="D20" s="88" t="s">
        <v>660</v>
      </c>
      <c r="E20" s="88" t="s">
        <v>120</v>
      </c>
      <c r="F20" s="101">
        <v>44714</v>
      </c>
      <c r="G20" s="90">
        <v>4650.2209599999996</v>
      </c>
      <c r="H20" s="102">
        <v>-7.0152460000000003</v>
      </c>
      <c r="I20" s="90">
        <v>-0.32622443399999995</v>
      </c>
      <c r="J20" s="91">
        <f t="shared" si="0"/>
        <v>9.0700314905336407E-3</v>
      </c>
      <c r="K20" s="91">
        <f>I20/'סכום נכסי הקרן'!$C$42</f>
        <v>-7.1948340651087236E-5</v>
      </c>
    </row>
    <row r="21" spans="2:11">
      <c r="B21" s="86" t="s">
        <v>1273</v>
      </c>
      <c r="C21" s="87" t="s">
        <v>1274</v>
      </c>
      <c r="D21" s="88" t="s">
        <v>660</v>
      </c>
      <c r="E21" s="88" t="s">
        <v>120</v>
      </c>
      <c r="F21" s="101">
        <v>44713</v>
      </c>
      <c r="G21" s="90">
        <v>4090.3965899999998</v>
      </c>
      <c r="H21" s="102">
        <v>-6.950691</v>
      </c>
      <c r="I21" s="90">
        <v>-0.28431082800000002</v>
      </c>
      <c r="J21" s="91">
        <f t="shared" si="0"/>
        <v>7.90470576173854E-3</v>
      </c>
      <c r="K21" s="91">
        <f>I21/'סכום נכסי הקרן'!$C$42</f>
        <v>-6.2704353726418532E-5</v>
      </c>
    </row>
    <row r="22" spans="2:11">
      <c r="B22" s="86" t="s">
        <v>1275</v>
      </c>
      <c r="C22" s="87" t="s">
        <v>1276</v>
      </c>
      <c r="D22" s="88" t="s">
        <v>660</v>
      </c>
      <c r="E22" s="88" t="s">
        <v>120</v>
      </c>
      <c r="F22" s="101">
        <v>44721</v>
      </c>
      <c r="G22" s="90">
        <v>3461.120782</v>
      </c>
      <c r="H22" s="102">
        <v>-6.8293990000000004</v>
      </c>
      <c r="I22" s="90">
        <v>-0.23637375599999999</v>
      </c>
      <c r="J22" s="91">
        <f t="shared" si="0"/>
        <v>6.5719093575183135E-3</v>
      </c>
      <c r="K22" s="91">
        <f>I22/'סכום נכסי הקרן'!$C$42</f>
        <v>-5.2131899836984553E-5</v>
      </c>
    </row>
    <row r="23" spans="2:11">
      <c r="B23" s="86" t="s">
        <v>1275</v>
      </c>
      <c r="C23" s="87" t="s">
        <v>1277</v>
      </c>
      <c r="D23" s="88" t="s">
        <v>660</v>
      </c>
      <c r="E23" s="88" t="s">
        <v>120</v>
      </c>
      <c r="F23" s="101">
        <v>44721</v>
      </c>
      <c r="G23" s="90">
        <v>5822.1625000000004</v>
      </c>
      <c r="H23" s="102">
        <v>-6.8293990000000004</v>
      </c>
      <c r="I23" s="90">
        <v>-0.39761872199999998</v>
      </c>
      <c r="J23" s="91">
        <f t="shared" si="0"/>
        <v>1.1055009845662701E-2</v>
      </c>
      <c r="K23" s="91">
        <f>I23/'סכום נכסי הקרן'!$C$42</f>
        <v>-8.769425057752099E-5</v>
      </c>
    </row>
    <row r="24" spans="2:11">
      <c r="B24" s="86" t="s">
        <v>1278</v>
      </c>
      <c r="C24" s="87" t="s">
        <v>1279</v>
      </c>
      <c r="D24" s="88" t="s">
        <v>660</v>
      </c>
      <c r="E24" s="88" t="s">
        <v>120</v>
      </c>
      <c r="F24" s="101">
        <v>44714</v>
      </c>
      <c r="G24" s="90">
        <v>975.68277</v>
      </c>
      <c r="H24" s="102">
        <v>-6.7290910000000004</v>
      </c>
      <c r="I24" s="90">
        <v>-6.5654586000000001E-2</v>
      </c>
      <c r="J24" s="91">
        <f t="shared" si="0"/>
        <v>1.8253971819840731E-3</v>
      </c>
      <c r="K24" s="91">
        <f>I24/'סכום נכסי הקרן'!$C$42</f>
        <v>-1.4480026713247678E-5</v>
      </c>
    </row>
    <row r="25" spans="2:11">
      <c r="B25" s="86" t="s">
        <v>1280</v>
      </c>
      <c r="C25" s="87" t="s">
        <v>1281</v>
      </c>
      <c r="D25" s="88" t="s">
        <v>660</v>
      </c>
      <c r="E25" s="88" t="s">
        <v>120</v>
      </c>
      <c r="F25" s="101">
        <v>44705</v>
      </c>
      <c r="G25" s="90">
        <v>8238.75</v>
      </c>
      <c r="H25" s="102">
        <v>-6.7592780000000001</v>
      </c>
      <c r="I25" s="90">
        <v>-0.55688000000000004</v>
      </c>
      <c r="J25" s="91">
        <f t="shared" si="0"/>
        <v>1.5482957773936625E-2</v>
      </c>
      <c r="K25" s="91">
        <f>I25/'סכום נכסי הקרן'!$C$42</f>
        <v>-1.2281910171626652E-4</v>
      </c>
    </row>
    <row r="26" spans="2:11">
      <c r="B26" s="86" t="s">
        <v>1282</v>
      </c>
      <c r="C26" s="87" t="s">
        <v>1283</v>
      </c>
      <c r="D26" s="88" t="s">
        <v>660</v>
      </c>
      <c r="E26" s="88" t="s">
        <v>120</v>
      </c>
      <c r="F26" s="101">
        <v>44817</v>
      </c>
      <c r="G26" s="90">
        <v>5576.6006999999991</v>
      </c>
      <c r="H26" s="102">
        <v>-5.5235450000000004</v>
      </c>
      <c r="I26" s="90">
        <v>-0.30802607399999998</v>
      </c>
      <c r="J26" s="91">
        <f t="shared" si="0"/>
        <v>8.5640617314564679E-3</v>
      </c>
      <c r="K26" s="91">
        <f>I26/'סכום נכסי הקרן'!$C$42</f>
        <v>-6.7934717917447621E-5</v>
      </c>
    </row>
    <row r="27" spans="2:11">
      <c r="B27" s="86" t="s">
        <v>1284</v>
      </c>
      <c r="C27" s="87" t="s">
        <v>1285</v>
      </c>
      <c r="D27" s="88" t="s">
        <v>660</v>
      </c>
      <c r="E27" s="88" t="s">
        <v>120</v>
      </c>
      <c r="F27" s="101">
        <v>44804</v>
      </c>
      <c r="G27" s="90">
        <v>4212.0085840000002</v>
      </c>
      <c r="H27" s="102">
        <v>-6.0692729999999999</v>
      </c>
      <c r="I27" s="90">
        <v>-0.25563828300000002</v>
      </c>
      <c r="J27" s="91">
        <f t="shared" si="0"/>
        <v>7.1075218019872521E-3</v>
      </c>
      <c r="K27" s="91">
        <f>I27/'סכום נכסי הקרן'!$C$42</f>
        <v>-5.6380664204763542E-5</v>
      </c>
    </row>
    <row r="28" spans="2:11">
      <c r="B28" s="86" t="s">
        <v>1286</v>
      </c>
      <c r="C28" s="87" t="s">
        <v>1287</v>
      </c>
      <c r="D28" s="88" t="s">
        <v>660</v>
      </c>
      <c r="E28" s="88" t="s">
        <v>120</v>
      </c>
      <c r="F28" s="101">
        <v>44684</v>
      </c>
      <c r="G28" s="90">
        <v>4690.17472</v>
      </c>
      <c r="H28" s="102">
        <v>-6.2531160000000003</v>
      </c>
      <c r="I28" s="90">
        <v>-0.29328205300000004</v>
      </c>
      <c r="J28" s="91">
        <f t="shared" si="0"/>
        <v>8.1541331030966155E-3</v>
      </c>
      <c r="K28" s="91">
        <f>I28/'סכום נכסי הקרן'!$C$42</f>
        <v>-6.4682944797734638E-5</v>
      </c>
    </row>
    <row r="29" spans="2:11">
      <c r="B29" s="86" t="s">
        <v>1288</v>
      </c>
      <c r="C29" s="87" t="s">
        <v>1289</v>
      </c>
      <c r="D29" s="88" t="s">
        <v>660</v>
      </c>
      <c r="E29" s="88" t="s">
        <v>120</v>
      </c>
      <c r="F29" s="101">
        <v>44816</v>
      </c>
      <c r="G29" s="90">
        <v>2958.1776599999998</v>
      </c>
      <c r="H29" s="102">
        <v>-4.6986470000000002</v>
      </c>
      <c r="I29" s="90">
        <v>-0.138994327</v>
      </c>
      <c r="J29" s="91">
        <f t="shared" si="0"/>
        <v>3.8644650476902368E-3</v>
      </c>
      <c r="K29" s="91">
        <f>I29/'סכום נכסי הקרן'!$C$42</f>
        <v>-3.0655003565933427E-5</v>
      </c>
    </row>
    <row r="30" spans="2:11">
      <c r="B30" s="86" t="s">
        <v>1290</v>
      </c>
      <c r="C30" s="87" t="s">
        <v>1291</v>
      </c>
      <c r="D30" s="88" t="s">
        <v>660</v>
      </c>
      <c r="E30" s="88" t="s">
        <v>120</v>
      </c>
      <c r="F30" s="101">
        <v>44816</v>
      </c>
      <c r="G30" s="90">
        <v>2761.795932</v>
      </c>
      <c r="H30" s="102">
        <v>-4.6671779999999998</v>
      </c>
      <c r="I30" s="90">
        <v>-0.128897922</v>
      </c>
      <c r="J30" s="91">
        <f t="shared" si="0"/>
        <v>3.5837542800498789E-3</v>
      </c>
      <c r="K30" s="91">
        <f>I30/'סכום נכסי הקרן'!$C$42</f>
        <v>-2.8428255626227166E-5</v>
      </c>
    </row>
    <row r="31" spans="2:11">
      <c r="B31" s="86" t="s">
        <v>1292</v>
      </c>
      <c r="C31" s="87" t="s">
        <v>1293</v>
      </c>
      <c r="D31" s="88" t="s">
        <v>660</v>
      </c>
      <c r="E31" s="88" t="s">
        <v>120</v>
      </c>
      <c r="F31" s="101">
        <v>44805</v>
      </c>
      <c r="G31" s="90">
        <v>3945.4227599999999</v>
      </c>
      <c r="H31" s="102">
        <v>-5.3288140000000004</v>
      </c>
      <c r="I31" s="90">
        <v>-0.21024422999999998</v>
      </c>
      <c r="J31" s="91">
        <f t="shared" si="0"/>
        <v>5.8454290606662464E-3</v>
      </c>
      <c r="K31" s="91">
        <f>I31/'סכום נכסי הקרן'!$C$42</f>
        <v>-4.6369069583443699E-5</v>
      </c>
    </row>
    <row r="32" spans="2:11">
      <c r="B32" s="86" t="s">
        <v>1294</v>
      </c>
      <c r="C32" s="87" t="s">
        <v>1295</v>
      </c>
      <c r="D32" s="88" t="s">
        <v>660</v>
      </c>
      <c r="E32" s="88" t="s">
        <v>120</v>
      </c>
      <c r="F32" s="101">
        <v>44805</v>
      </c>
      <c r="G32" s="90">
        <v>3452.9712669999994</v>
      </c>
      <c r="H32" s="102">
        <v>-5.3066570000000004</v>
      </c>
      <c r="I32" s="90">
        <v>-0.18323734999999999</v>
      </c>
      <c r="J32" s="91">
        <f t="shared" si="0"/>
        <v>5.0945556541050962E-3</v>
      </c>
      <c r="K32" s="91">
        <f>I32/'סכום נכסי הקרן'!$C$42</f>
        <v>-4.0412740137676203E-5</v>
      </c>
    </row>
    <row r="33" spans="2:11">
      <c r="B33" s="86" t="s">
        <v>1296</v>
      </c>
      <c r="C33" s="87" t="s">
        <v>1297</v>
      </c>
      <c r="D33" s="88" t="s">
        <v>660</v>
      </c>
      <c r="E33" s="88" t="s">
        <v>120</v>
      </c>
      <c r="F33" s="101">
        <v>44900</v>
      </c>
      <c r="G33" s="90">
        <v>5256.4397820000004</v>
      </c>
      <c r="H33" s="102">
        <v>-4.2195819999999999</v>
      </c>
      <c r="I33" s="90">
        <v>-0.22179977199999995</v>
      </c>
      <c r="J33" s="91">
        <f t="shared" si="0"/>
        <v>6.1667082749331456E-3</v>
      </c>
      <c r="K33" s="91">
        <f>I33/'סכום נכסי הקרן'!$C$42</f>
        <v>-4.8917628138760074E-5</v>
      </c>
    </row>
    <row r="34" spans="2:11">
      <c r="B34" s="86" t="s">
        <v>1298</v>
      </c>
      <c r="C34" s="87" t="s">
        <v>1299</v>
      </c>
      <c r="D34" s="88" t="s">
        <v>660</v>
      </c>
      <c r="E34" s="88" t="s">
        <v>120</v>
      </c>
      <c r="F34" s="101">
        <v>44900</v>
      </c>
      <c r="G34" s="90">
        <v>8770.1336800000008</v>
      </c>
      <c r="H34" s="102">
        <v>-4.1977779999999996</v>
      </c>
      <c r="I34" s="90">
        <v>-0.36815078199999995</v>
      </c>
      <c r="J34" s="91">
        <f t="shared" si="0"/>
        <v>1.0235711485684073E-2</v>
      </c>
      <c r="K34" s="91">
        <f>I34/'סכום נכסי הקרן'!$C$42</f>
        <v>-8.119513780595649E-5</v>
      </c>
    </row>
    <row r="35" spans="2:11">
      <c r="B35" s="86" t="s">
        <v>1300</v>
      </c>
      <c r="C35" s="87" t="s">
        <v>1301</v>
      </c>
      <c r="D35" s="88" t="s">
        <v>660</v>
      </c>
      <c r="E35" s="88" t="s">
        <v>120</v>
      </c>
      <c r="F35" s="101">
        <v>44900</v>
      </c>
      <c r="G35" s="90">
        <v>3970.3262400000003</v>
      </c>
      <c r="H35" s="102">
        <v>-4.1355339999999998</v>
      </c>
      <c r="I35" s="90">
        <v>-0.164194178</v>
      </c>
      <c r="J35" s="91">
        <f t="shared" si="0"/>
        <v>4.5650975518966991E-3</v>
      </c>
      <c r="K35" s="91">
        <f>I35/'סכום נכסי הקרן'!$C$42</f>
        <v>-3.6212795304196175E-5</v>
      </c>
    </row>
    <row r="36" spans="2:11">
      <c r="B36" s="86" t="s">
        <v>1302</v>
      </c>
      <c r="C36" s="87" t="s">
        <v>1303</v>
      </c>
      <c r="D36" s="88" t="s">
        <v>660</v>
      </c>
      <c r="E36" s="88" t="s">
        <v>120</v>
      </c>
      <c r="F36" s="101">
        <v>44881</v>
      </c>
      <c r="G36" s="90">
        <v>1691.1182449999999</v>
      </c>
      <c r="H36" s="102">
        <v>-3.9831859999999999</v>
      </c>
      <c r="I36" s="90">
        <v>-6.7360389999999992E-2</v>
      </c>
      <c r="J36" s="91">
        <f t="shared" si="0"/>
        <v>1.8728237214586674E-3</v>
      </c>
      <c r="K36" s="91">
        <f>I36/'סכום נכסי הקרן'!$C$42</f>
        <v>-1.4856239389199432E-5</v>
      </c>
    </row>
    <row r="37" spans="2:11">
      <c r="B37" s="86" t="s">
        <v>1304</v>
      </c>
      <c r="C37" s="87" t="s">
        <v>1305</v>
      </c>
      <c r="D37" s="88" t="s">
        <v>660</v>
      </c>
      <c r="E37" s="88" t="s">
        <v>120</v>
      </c>
      <c r="F37" s="101">
        <v>44810</v>
      </c>
      <c r="G37" s="90">
        <v>1992.3376940000003</v>
      </c>
      <c r="H37" s="102">
        <v>-3.6762000000000001</v>
      </c>
      <c r="I37" s="90">
        <v>-7.3242320999999999E-2</v>
      </c>
      <c r="J37" s="91">
        <f t="shared" si="0"/>
        <v>2.0363592933991372E-3</v>
      </c>
      <c r="K37" s="91">
        <f>I37/'סכום נכסי הקרן'!$C$42</f>
        <v>-1.6153491008537641E-5</v>
      </c>
    </row>
    <row r="38" spans="2:11">
      <c r="B38" s="86" t="s">
        <v>1306</v>
      </c>
      <c r="C38" s="87" t="s">
        <v>1307</v>
      </c>
      <c r="D38" s="88" t="s">
        <v>660</v>
      </c>
      <c r="E38" s="88" t="s">
        <v>120</v>
      </c>
      <c r="F38" s="101">
        <v>44810</v>
      </c>
      <c r="G38" s="90">
        <v>1993.4642799999999</v>
      </c>
      <c r="H38" s="102">
        <v>-3.6176089999999999</v>
      </c>
      <c r="I38" s="90">
        <v>-7.2115735E-2</v>
      </c>
      <c r="J38" s="91">
        <f t="shared" si="0"/>
        <v>2.0050367760404459E-3</v>
      </c>
      <c r="K38" s="91">
        <f>I38/'סכום נכסי הקרן'!$C$42</f>
        <v>-1.5905024048822583E-5</v>
      </c>
    </row>
    <row r="39" spans="2:11">
      <c r="B39" s="86" t="s">
        <v>1308</v>
      </c>
      <c r="C39" s="87" t="s">
        <v>1309</v>
      </c>
      <c r="D39" s="88" t="s">
        <v>660</v>
      </c>
      <c r="E39" s="88" t="s">
        <v>120</v>
      </c>
      <c r="F39" s="101">
        <v>44879</v>
      </c>
      <c r="G39" s="90">
        <v>5295.2506700000004</v>
      </c>
      <c r="H39" s="102">
        <v>-3.5711840000000001</v>
      </c>
      <c r="I39" s="90">
        <v>-0.18910316999999999</v>
      </c>
      <c r="J39" s="91">
        <f t="shared" si="0"/>
        <v>5.2576432912432814E-3</v>
      </c>
      <c r="K39" s="91">
        <f>I39/'סכום נכסי הקרן'!$C$42</f>
        <v>-4.1706438498596527E-5</v>
      </c>
    </row>
    <row r="40" spans="2:11">
      <c r="B40" s="86" t="s">
        <v>1310</v>
      </c>
      <c r="C40" s="87" t="s">
        <v>1311</v>
      </c>
      <c r="D40" s="88" t="s">
        <v>660</v>
      </c>
      <c r="E40" s="88" t="s">
        <v>120</v>
      </c>
      <c r="F40" s="101">
        <v>44889</v>
      </c>
      <c r="G40" s="90">
        <v>4774.7576799999997</v>
      </c>
      <c r="H40" s="102">
        <v>-3.4680420000000001</v>
      </c>
      <c r="I40" s="90">
        <v>-0.16559062499999999</v>
      </c>
      <c r="J40" s="91">
        <f t="shared" si="0"/>
        <v>4.603923025848969E-3</v>
      </c>
      <c r="K40" s="91">
        <f>I40/'סכום נכסי הקרן'!$C$42</f>
        <v>-3.6520779728370814E-5</v>
      </c>
    </row>
    <row r="41" spans="2:11">
      <c r="B41" s="86" t="s">
        <v>1312</v>
      </c>
      <c r="C41" s="87" t="s">
        <v>1313</v>
      </c>
      <c r="D41" s="88" t="s">
        <v>660</v>
      </c>
      <c r="E41" s="88" t="s">
        <v>120</v>
      </c>
      <c r="F41" s="101">
        <v>44879</v>
      </c>
      <c r="G41" s="90">
        <v>4198.4776929999998</v>
      </c>
      <c r="H41" s="102">
        <v>-3.5158939999999999</v>
      </c>
      <c r="I41" s="90">
        <v>-0.14761402899999998</v>
      </c>
      <c r="J41" s="91">
        <f t="shared" si="0"/>
        <v>4.1041189804763255E-3</v>
      </c>
      <c r="K41" s="91">
        <f>I41/'סכום נכסי הקרן'!$C$42</f>
        <v>-3.2556066733405597E-5</v>
      </c>
    </row>
    <row r="42" spans="2:11">
      <c r="B42" s="86" t="s">
        <v>1314</v>
      </c>
      <c r="C42" s="87" t="s">
        <v>1315</v>
      </c>
      <c r="D42" s="88" t="s">
        <v>660</v>
      </c>
      <c r="E42" s="88" t="s">
        <v>120</v>
      </c>
      <c r="F42" s="101">
        <v>44879</v>
      </c>
      <c r="G42" s="90">
        <v>3502.0518750000001</v>
      </c>
      <c r="H42" s="102">
        <v>-3.4177460000000002</v>
      </c>
      <c r="I42" s="90">
        <v>-0.119691227</v>
      </c>
      <c r="J42" s="91">
        <f t="shared" si="0"/>
        <v>3.3277801564998979E-3</v>
      </c>
      <c r="K42" s="91">
        <f>I42/'סכום נכסי הקרן'!$C$42</f>
        <v>-2.6397731977190315E-5</v>
      </c>
    </row>
    <row r="43" spans="2:11">
      <c r="B43" s="86" t="s">
        <v>1316</v>
      </c>
      <c r="C43" s="87" t="s">
        <v>1317</v>
      </c>
      <c r="D43" s="88" t="s">
        <v>660</v>
      </c>
      <c r="E43" s="88" t="s">
        <v>120</v>
      </c>
      <c r="F43" s="101">
        <v>44726</v>
      </c>
      <c r="G43" s="90">
        <v>10214.156580000001</v>
      </c>
      <c r="H43" s="102">
        <v>-3.8071990000000002</v>
      </c>
      <c r="I43" s="90">
        <v>-0.38887329100000007</v>
      </c>
      <c r="J43" s="91">
        <f t="shared" si="0"/>
        <v>1.0811860264266575E-2</v>
      </c>
      <c r="K43" s="91">
        <f>I43/'סכום נכסי הקרן'!$C$42</f>
        <v>-8.5765458055718128E-5</v>
      </c>
    </row>
    <row r="44" spans="2:11">
      <c r="B44" s="86" t="s">
        <v>1318</v>
      </c>
      <c r="C44" s="87" t="s">
        <v>1319</v>
      </c>
      <c r="D44" s="88" t="s">
        <v>660</v>
      </c>
      <c r="E44" s="88" t="s">
        <v>120</v>
      </c>
      <c r="F44" s="101">
        <v>44725</v>
      </c>
      <c r="G44" s="90">
        <v>6028.7767439999998</v>
      </c>
      <c r="H44" s="102">
        <v>-3.6173009999999999</v>
      </c>
      <c r="I44" s="90">
        <v>-0.21807897399999998</v>
      </c>
      <c r="J44" s="91">
        <f t="shared" si="0"/>
        <v>6.0632587735695706E-3</v>
      </c>
      <c r="K44" s="91">
        <f>I44/'סכום נכסי הקרן'!$C$42</f>
        <v>-4.8097011366694861E-5</v>
      </c>
    </row>
    <row r="45" spans="2:11">
      <c r="B45" s="86" t="s">
        <v>1320</v>
      </c>
      <c r="C45" s="87" t="s">
        <v>1321</v>
      </c>
      <c r="D45" s="88" t="s">
        <v>660</v>
      </c>
      <c r="E45" s="88" t="s">
        <v>120</v>
      </c>
      <c r="F45" s="101">
        <v>44811</v>
      </c>
      <c r="G45" s="90">
        <v>3015.0998999999997</v>
      </c>
      <c r="H45" s="102">
        <v>-3.476591</v>
      </c>
      <c r="I45" s="90">
        <v>-0.104822705</v>
      </c>
      <c r="J45" s="91">
        <f t="shared" si="0"/>
        <v>2.9143900216650185E-3</v>
      </c>
      <c r="K45" s="91">
        <f>I45/'סכום נכסי הקרן'!$C$42</f>
        <v>-2.3118500336821573E-5</v>
      </c>
    </row>
    <row r="46" spans="2:11">
      <c r="B46" s="86" t="s">
        <v>1322</v>
      </c>
      <c r="C46" s="87" t="s">
        <v>1323</v>
      </c>
      <c r="D46" s="88" t="s">
        <v>660</v>
      </c>
      <c r="E46" s="88" t="s">
        <v>120</v>
      </c>
      <c r="F46" s="101">
        <v>44725</v>
      </c>
      <c r="G46" s="90">
        <v>2010.6595399999999</v>
      </c>
      <c r="H46" s="102">
        <v>-3.5622989999999999</v>
      </c>
      <c r="I46" s="90">
        <v>-7.1625699000000001E-2</v>
      </c>
      <c r="J46" s="91">
        <f t="shared" si="0"/>
        <v>1.9914122847753458E-3</v>
      </c>
      <c r="K46" s="91">
        <f>I46/'סכום נכסי הקרן'!$C$42</f>
        <v>-1.579694729740642E-5</v>
      </c>
    </row>
    <row r="47" spans="2:11">
      <c r="B47" s="86" t="s">
        <v>1322</v>
      </c>
      <c r="C47" s="87" t="s">
        <v>1324</v>
      </c>
      <c r="D47" s="88" t="s">
        <v>660</v>
      </c>
      <c r="E47" s="88" t="s">
        <v>120</v>
      </c>
      <c r="F47" s="101">
        <v>44725</v>
      </c>
      <c r="G47" s="90">
        <v>5284.8056800000013</v>
      </c>
      <c r="H47" s="102">
        <v>-3.5622989999999999</v>
      </c>
      <c r="I47" s="90">
        <v>-0.18826056600000002</v>
      </c>
      <c r="J47" s="91">
        <f t="shared" si="0"/>
        <v>5.2342163372277855E-3</v>
      </c>
      <c r="K47" s="91">
        <f>I47/'סכום נכסי הקרן'!$C$42</f>
        <v>-4.1520603370054415E-5</v>
      </c>
    </row>
    <row r="48" spans="2:11">
      <c r="B48" s="86" t="s">
        <v>1325</v>
      </c>
      <c r="C48" s="87" t="s">
        <v>1326</v>
      </c>
      <c r="D48" s="88" t="s">
        <v>660</v>
      </c>
      <c r="E48" s="88" t="s">
        <v>120</v>
      </c>
      <c r="F48" s="101">
        <v>44896</v>
      </c>
      <c r="G48" s="90">
        <v>4868.7269399999996</v>
      </c>
      <c r="H48" s="102">
        <v>-3.3340960000000002</v>
      </c>
      <c r="I48" s="90">
        <v>-0.162328051</v>
      </c>
      <c r="J48" s="91">
        <f t="shared" si="0"/>
        <v>4.5132135453929585E-3</v>
      </c>
      <c r="K48" s="91">
        <f>I48/'סכום נכסי הקרן'!$C$42</f>
        <v>-3.5801223615810044E-5</v>
      </c>
    </row>
    <row r="49" spans="2:11">
      <c r="B49" s="86" t="s">
        <v>1325</v>
      </c>
      <c r="C49" s="87" t="s">
        <v>1327</v>
      </c>
      <c r="D49" s="88" t="s">
        <v>660</v>
      </c>
      <c r="E49" s="88" t="s">
        <v>120</v>
      </c>
      <c r="F49" s="101">
        <v>44896</v>
      </c>
      <c r="G49" s="90">
        <v>3991.4702430000007</v>
      </c>
      <c r="H49" s="102">
        <v>-3.3340960000000002</v>
      </c>
      <c r="I49" s="90">
        <v>-0.13307946700000001</v>
      </c>
      <c r="J49" s="91">
        <f t="shared" si="0"/>
        <v>3.7000139493948291E-3</v>
      </c>
      <c r="K49" s="91">
        <f>I49/'סכום נכסי הקרן'!$C$42</f>
        <v>-2.935048950190262E-5</v>
      </c>
    </row>
    <row r="50" spans="2:11">
      <c r="B50" s="86" t="s">
        <v>1328</v>
      </c>
      <c r="C50" s="87" t="s">
        <v>1329</v>
      </c>
      <c r="D50" s="88" t="s">
        <v>660</v>
      </c>
      <c r="E50" s="88" t="s">
        <v>120</v>
      </c>
      <c r="F50" s="101">
        <v>44896</v>
      </c>
      <c r="G50" s="90">
        <v>3018.6575400000002</v>
      </c>
      <c r="H50" s="102">
        <v>-3.3340960000000002</v>
      </c>
      <c r="I50" s="90">
        <v>-0.100644953</v>
      </c>
      <c r="J50" s="91">
        <f t="shared" si="0"/>
        <v>2.798235809256637E-3</v>
      </c>
      <c r="K50" s="91">
        <f>I50/'סכום נכסי הקרן'!$C$42</f>
        <v>-2.2197103001967857E-5</v>
      </c>
    </row>
    <row r="51" spans="2:11">
      <c r="B51" s="86" t="s">
        <v>1330</v>
      </c>
      <c r="C51" s="87" t="s">
        <v>1331</v>
      </c>
      <c r="D51" s="88" t="s">
        <v>660</v>
      </c>
      <c r="E51" s="88" t="s">
        <v>120</v>
      </c>
      <c r="F51" s="101">
        <v>44818</v>
      </c>
      <c r="G51" s="90">
        <v>5034.0605999999998</v>
      </c>
      <c r="H51" s="102">
        <v>-3.4549530000000002</v>
      </c>
      <c r="I51" s="90">
        <v>-0.17392442199999997</v>
      </c>
      <c r="J51" s="91">
        <f t="shared" si="0"/>
        <v>4.8356279300429779E-3</v>
      </c>
      <c r="K51" s="91">
        <f>I51/'סכום נכסי הקרן'!$C$42</f>
        <v>-3.8358786949721405E-5</v>
      </c>
    </row>
    <row r="52" spans="2:11">
      <c r="B52" s="86" t="s">
        <v>1332</v>
      </c>
      <c r="C52" s="87" t="s">
        <v>1333</v>
      </c>
      <c r="D52" s="88" t="s">
        <v>660</v>
      </c>
      <c r="E52" s="88" t="s">
        <v>120</v>
      </c>
      <c r="F52" s="101">
        <v>44882</v>
      </c>
      <c r="G52" s="90">
        <v>4531.5884210000004</v>
      </c>
      <c r="H52" s="102">
        <v>-2.7112319999999999</v>
      </c>
      <c r="I52" s="90">
        <v>-0.122861875</v>
      </c>
      <c r="J52" s="91">
        <f t="shared" si="0"/>
        <v>3.4159338145591145E-3</v>
      </c>
      <c r="K52" s="91">
        <f>I52/'סכום נכסי הקרן'!$C$42</f>
        <v>-2.7097013939585222E-5</v>
      </c>
    </row>
    <row r="53" spans="2:11">
      <c r="B53" s="86" t="s">
        <v>1334</v>
      </c>
      <c r="C53" s="87" t="s">
        <v>1335</v>
      </c>
      <c r="D53" s="88" t="s">
        <v>660</v>
      </c>
      <c r="E53" s="88" t="s">
        <v>120</v>
      </c>
      <c r="F53" s="101">
        <v>44894</v>
      </c>
      <c r="G53" s="90">
        <v>4812.8696</v>
      </c>
      <c r="H53" s="102">
        <v>-2.6410680000000002</v>
      </c>
      <c r="I53" s="90">
        <v>-0.127111163</v>
      </c>
      <c r="J53" s="91">
        <f t="shared" si="0"/>
        <v>3.5340769453472477E-3</v>
      </c>
      <c r="K53" s="91">
        <f>I53/'סכום נכסי הקרן'!$C$42</f>
        <v>-2.8034188438747899E-5</v>
      </c>
    </row>
    <row r="54" spans="2:11">
      <c r="B54" s="86" t="s">
        <v>1336</v>
      </c>
      <c r="C54" s="87" t="s">
        <v>1337</v>
      </c>
      <c r="D54" s="88" t="s">
        <v>660</v>
      </c>
      <c r="E54" s="88" t="s">
        <v>120</v>
      </c>
      <c r="F54" s="101">
        <v>44818</v>
      </c>
      <c r="G54" s="90">
        <v>11965.83059</v>
      </c>
      <c r="H54" s="102">
        <v>-3.4705819999999998</v>
      </c>
      <c r="I54" s="90">
        <v>-0.41528395000000007</v>
      </c>
      <c r="J54" s="91">
        <f t="shared" si="0"/>
        <v>1.1546156913596483E-2</v>
      </c>
      <c r="K54" s="91">
        <f>I54/'סכום נכסי הקרן'!$C$42</f>
        <v>-9.1590291797484093E-5</v>
      </c>
    </row>
    <row r="55" spans="2:11">
      <c r="B55" s="86" t="s">
        <v>1338</v>
      </c>
      <c r="C55" s="87" t="s">
        <v>1339</v>
      </c>
      <c r="D55" s="88" t="s">
        <v>660</v>
      </c>
      <c r="E55" s="88" t="s">
        <v>120</v>
      </c>
      <c r="F55" s="101">
        <v>44760</v>
      </c>
      <c r="G55" s="90">
        <v>2018.3677600000001</v>
      </c>
      <c r="H55" s="102">
        <v>-3.121766</v>
      </c>
      <c r="I55" s="90">
        <v>-6.3008709999999996E-2</v>
      </c>
      <c r="J55" s="91">
        <f t="shared" si="0"/>
        <v>1.7518337816409607E-3</v>
      </c>
      <c r="K55" s="91">
        <f>I55/'סכום נכסי הקרן'!$C$42</f>
        <v>-1.3896482478273124E-5</v>
      </c>
    </row>
    <row r="56" spans="2:11">
      <c r="B56" s="86" t="s">
        <v>1340</v>
      </c>
      <c r="C56" s="87" t="s">
        <v>1341</v>
      </c>
      <c r="D56" s="88" t="s">
        <v>660</v>
      </c>
      <c r="E56" s="88" t="s">
        <v>120</v>
      </c>
      <c r="F56" s="101">
        <v>44823</v>
      </c>
      <c r="G56" s="90">
        <v>2018.427054</v>
      </c>
      <c r="H56" s="102">
        <v>-2.9291550000000002</v>
      </c>
      <c r="I56" s="90">
        <v>-5.9122857999999993E-2</v>
      </c>
      <c r="J56" s="91">
        <f t="shared" si="0"/>
        <v>1.6437952770587039E-3</v>
      </c>
      <c r="K56" s="91">
        <f>I56/'סכום נכסי הקרן'!$C$42</f>
        <v>-1.303946327836945E-5</v>
      </c>
    </row>
    <row r="57" spans="2:11">
      <c r="B57" s="86" t="s">
        <v>1342</v>
      </c>
      <c r="C57" s="87" t="s">
        <v>1343</v>
      </c>
      <c r="D57" s="88" t="s">
        <v>660</v>
      </c>
      <c r="E57" s="88" t="s">
        <v>120</v>
      </c>
      <c r="F57" s="101">
        <v>44760</v>
      </c>
      <c r="G57" s="90">
        <v>3533.1812249999998</v>
      </c>
      <c r="H57" s="102">
        <v>-3.0914799999999998</v>
      </c>
      <c r="I57" s="90">
        <v>-0.10922759700000001</v>
      </c>
      <c r="J57" s="91">
        <f t="shared" si="0"/>
        <v>3.0368594169292609E-3</v>
      </c>
      <c r="K57" s="91">
        <f>I57/'סכום נכסי הקרן'!$C$42</f>
        <v>-2.4089993079597698E-5</v>
      </c>
    </row>
    <row r="58" spans="2:11">
      <c r="B58" s="86" t="s">
        <v>1344</v>
      </c>
      <c r="C58" s="87" t="s">
        <v>1345</v>
      </c>
      <c r="D58" s="88" t="s">
        <v>660</v>
      </c>
      <c r="E58" s="88" t="s">
        <v>120</v>
      </c>
      <c r="F58" s="101">
        <v>44825</v>
      </c>
      <c r="G58" s="90">
        <v>3022.9198999999999</v>
      </c>
      <c r="H58" s="102">
        <v>-2.5031729999999999</v>
      </c>
      <c r="I58" s="90">
        <v>-7.5668926999999997E-2</v>
      </c>
      <c r="J58" s="91">
        <f t="shared" si="0"/>
        <v>2.1038263208233241E-3</v>
      </c>
      <c r="K58" s="91">
        <f>I58/'סכום נכסי הקרן'!$C$42</f>
        <v>-1.6688675553034306E-5</v>
      </c>
    </row>
    <row r="59" spans="2:11">
      <c r="B59" s="86" t="s">
        <v>1346</v>
      </c>
      <c r="C59" s="87" t="s">
        <v>1347</v>
      </c>
      <c r="D59" s="88" t="s">
        <v>660</v>
      </c>
      <c r="E59" s="88" t="s">
        <v>120</v>
      </c>
      <c r="F59" s="101">
        <v>44895</v>
      </c>
      <c r="G59" s="90">
        <v>5062.2252500000004</v>
      </c>
      <c r="H59" s="102">
        <v>-2.7056619999999998</v>
      </c>
      <c r="I59" s="90">
        <v>-0.13696671900000001</v>
      </c>
      <c r="J59" s="91">
        <f t="shared" si="0"/>
        <v>3.8080913782352452E-3</v>
      </c>
      <c r="K59" s="91">
        <f>I59/'סכום נכסי הקרן'!$C$42</f>
        <v>-3.020781746983963E-5</v>
      </c>
    </row>
    <row r="60" spans="2:11">
      <c r="B60" s="86" t="s">
        <v>1348</v>
      </c>
      <c r="C60" s="87" t="s">
        <v>1349</v>
      </c>
      <c r="D60" s="88" t="s">
        <v>660</v>
      </c>
      <c r="E60" s="88" t="s">
        <v>120</v>
      </c>
      <c r="F60" s="101">
        <v>44825</v>
      </c>
      <c r="G60" s="90">
        <v>4153.4557590000004</v>
      </c>
      <c r="H60" s="102">
        <v>-2.4071799999999999</v>
      </c>
      <c r="I60" s="90">
        <v>-9.9981147000000006E-2</v>
      </c>
      <c r="J60" s="91">
        <f t="shared" si="0"/>
        <v>2.7797799834627756E-3</v>
      </c>
      <c r="K60" s="91">
        <f>I60/'סכום נכסי הקרן'!$C$42</f>
        <v>-2.2050701521157151E-5</v>
      </c>
    </row>
    <row r="61" spans="2:11">
      <c r="B61" s="86" t="s">
        <v>1350</v>
      </c>
      <c r="C61" s="87" t="s">
        <v>1351</v>
      </c>
      <c r="D61" s="88" t="s">
        <v>660</v>
      </c>
      <c r="E61" s="88" t="s">
        <v>120</v>
      </c>
      <c r="F61" s="101">
        <v>44887</v>
      </c>
      <c r="G61" s="90">
        <v>13763.799919999998</v>
      </c>
      <c r="H61" s="102">
        <v>-2.0261360000000002</v>
      </c>
      <c r="I61" s="90">
        <v>-0.278873278</v>
      </c>
      <c r="J61" s="91">
        <f t="shared" si="0"/>
        <v>7.7535253332015677E-3</v>
      </c>
      <c r="K61" s="91">
        <f>I61/'סכום נכסי הקרן'!$C$42</f>
        <v>-6.1505109712380878E-5</v>
      </c>
    </row>
    <row r="62" spans="2:11">
      <c r="B62" s="86" t="s">
        <v>1352</v>
      </c>
      <c r="C62" s="87" t="s">
        <v>1353</v>
      </c>
      <c r="D62" s="88" t="s">
        <v>660</v>
      </c>
      <c r="E62" s="88" t="s">
        <v>120</v>
      </c>
      <c r="F62" s="101">
        <v>44886</v>
      </c>
      <c r="G62" s="90">
        <v>3548.7458999999999</v>
      </c>
      <c r="H62" s="102">
        <v>-2.003889</v>
      </c>
      <c r="I62" s="90">
        <v>-7.1112925000000007E-2</v>
      </c>
      <c r="J62" s="91">
        <f t="shared" si="0"/>
        <v>1.9771556079516634E-3</v>
      </c>
      <c r="K62" s="91">
        <f>I62/'סכום נכסי הקרן'!$C$42</f>
        <v>-1.5683855712031733E-5</v>
      </c>
    </row>
    <row r="63" spans="2:11">
      <c r="B63" s="86" t="s">
        <v>1354</v>
      </c>
      <c r="C63" s="87" t="s">
        <v>1355</v>
      </c>
      <c r="D63" s="88" t="s">
        <v>660</v>
      </c>
      <c r="E63" s="88" t="s">
        <v>120</v>
      </c>
      <c r="F63" s="101">
        <v>44886</v>
      </c>
      <c r="G63" s="90">
        <v>1014.8168099999999</v>
      </c>
      <c r="H63" s="102">
        <v>-1.91449</v>
      </c>
      <c r="I63" s="90">
        <v>-1.9428569E-2</v>
      </c>
      <c r="J63" s="91">
        <f t="shared" si="0"/>
        <v>5.4017331100957857E-4</v>
      </c>
      <c r="K63" s="91">
        <f>I63/'סכום נכסי הקרן'!$C$42</f>
        <v>-4.284943600439057E-6</v>
      </c>
    </row>
    <row r="64" spans="2:11">
      <c r="B64" s="86" t="s">
        <v>1354</v>
      </c>
      <c r="C64" s="87" t="s">
        <v>1356</v>
      </c>
      <c r="D64" s="88" t="s">
        <v>660</v>
      </c>
      <c r="E64" s="88" t="s">
        <v>120</v>
      </c>
      <c r="F64" s="101">
        <v>44886</v>
      </c>
      <c r="G64" s="90">
        <v>12057.414809999998</v>
      </c>
      <c r="H64" s="102">
        <v>-1.91449</v>
      </c>
      <c r="I64" s="90">
        <v>-0.230838027</v>
      </c>
      <c r="J64" s="91">
        <f t="shared" si="0"/>
        <v>6.4179992541657845E-3</v>
      </c>
      <c r="K64" s="91">
        <f>I64/'סכום נכסי הקרן'!$C$42</f>
        <v>-5.0911002582415016E-5</v>
      </c>
    </row>
    <row r="65" spans="2:11">
      <c r="B65" s="86" t="s">
        <v>1357</v>
      </c>
      <c r="C65" s="87" t="s">
        <v>1358</v>
      </c>
      <c r="D65" s="88" t="s">
        <v>660</v>
      </c>
      <c r="E65" s="88" t="s">
        <v>120</v>
      </c>
      <c r="F65" s="101">
        <v>44755</v>
      </c>
      <c r="G65" s="90">
        <v>3045.3398400000001</v>
      </c>
      <c r="H65" s="102">
        <v>-2.7320180000000001</v>
      </c>
      <c r="I65" s="90">
        <v>-8.3199223000000003E-2</v>
      </c>
      <c r="J65" s="91">
        <f t="shared" si="0"/>
        <v>2.3131914533352548E-3</v>
      </c>
      <c r="K65" s="91">
        <f>I65/'סכום נכסי הקרן'!$C$42</f>
        <v>-1.8349471757562383E-5</v>
      </c>
    </row>
    <row r="66" spans="2:11">
      <c r="B66" s="86" t="s">
        <v>1359</v>
      </c>
      <c r="C66" s="87" t="s">
        <v>1360</v>
      </c>
      <c r="D66" s="88" t="s">
        <v>660</v>
      </c>
      <c r="E66" s="88" t="s">
        <v>120</v>
      </c>
      <c r="F66" s="101">
        <v>44755</v>
      </c>
      <c r="G66" s="90">
        <v>507.77899300000007</v>
      </c>
      <c r="H66" s="102">
        <v>-2.6870319999999999</v>
      </c>
      <c r="I66" s="90">
        <v>-1.3644185E-2</v>
      </c>
      <c r="J66" s="91">
        <f t="shared" si="0"/>
        <v>3.7934984236241107E-4</v>
      </c>
      <c r="K66" s="91">
        <f>I66/'סכום נכסי הקרן'!$C$42</f>
        <v>-3.009205834920553E-6</v>
      </c>
    </row>
    <row r="67" spans="2:11">
      <c r="B67" s="86" t="s">
        <v>1361</v>
      </c>
      <c r="C67" s="87" t="s">
        <v>1362</v>
      </c>
      <c r="D67" s="88" t="s">
        <v>660</v>
      </c>
      <c r="E67" s="88" t="s">
        <v>120</v>
      </c>
      <c r="F67" s="101">
        <v>44852</v>
      </c>
      <c r="G67" s="90">
        <v>10053.428615999999</v>
      </c>
      <c r="H67" s="102">
        <v>-0.89629199999999998</v>
      </c>
      <c r="I67" s="90">
        <v>-9.0108073000000011E-2</v>
      </c>
      <c r="J67" s="91">
        <f t="shared" si="0"/>
        <v>2.505278496893045E-3</v>
      </c>
      <c r="K67" s="91">
        <f>I67/'סכום נכסי הקרן'!$C$42</f>
        <v>-1.9873208919774043E-5</v>
      </c>
    </row>
    <row r="68" spans="2:11">
      <c r="B68" s="86" t="s">
        <v>1363</v>
      </c>
      <c r="C68" s="87" t="s">
        <v>1364</v>
      </c>
      <c r="D68" s="88" t="s">
        <v>660</v>
      </c>
      <c r="E68" s="88" t="s">
        <v>120</v>
      </c>
      <c r="F68" s="101">
        <v>44865</v>
      </c>
      <c r="G68" s="90">
        <v>1745.6354899999999</v>
      </c>
      <c r="H68" s="102">
        <v>-0.76047299999999995</v>
      </c>
      <c r="I68" s="90">
        <v>-1.3275081999999999E-2</v>
      </c>
      <c r="J68" s="91">
        <f t="shared" si="0"/>
        <v>3.6908765632011586E-4</v>
      </c>
      <c r="K68" s="91">
        <f>I68/'סכום נכסי הקרן'!$C$42</f>
        <v>-2.927800686772336E-6</v>
      </c>
    </row>
    <row r="69" spans="2:11">
      <c r="B69" s="86" t="s">
        <v>1363</v>
      </c>
      <c r="C69" s="87" t="s">
        <v>1365</v>
      </c>
      <c r="D69" s="88" t="s">
        <v>660</v>
      </c>
      <c r="E69" s="88" t="s">
        <v>120</v>
      </c>
      <c r="F69" s="101">
        <v>44865</v>
      </c>
      <c r="G69" s="90">
        <v>4914.8792000000003</v>
      </c>
      <c r="H69" s="102">
        <v>-0.76047299999999995</v>
      </c>
      <c r="I69" s="90">
        <v>-3.7376316999999999E-2</v>
      </c>
      <c r="J69" s="91">
        <f t="shared" si="0"/>
        <v>1.0391752942398174E-3</v>
      </c>
      <c r="K69" s="91">
        <f>I69/'סכום נכסי הקרן'!$C$42</f>
        <v>-8.2432942095288408E-6</v>
      </c>
    </row>
    <row r="70" spans="2:11">
      <c r="B70" s="86" t="s">
        <v>1363</v>
      </c>
      <c r="C70" s="87" t="s">
        <v>1366</v>
      </c>
      <c r="D70" s="88" t="s">
        <v>660</v>
      </c>
      <c r="E70" s="88" t="s">
        <v>120</v>
      </c>
      <c r="F70" s="101">
        <v>44865</v>
      </c>
      <c r="G70" s="90">
        <v>3085.3632899999998</v>
      </c>
      <c r="H70" s="102">
        <v>-0.76047299999999995</v>
      </c>
      <c r="I70" s="90">
        <v>-2.3463346999999999E-2</v>
      </c>
      <c r="J70" s="91">
        <f t="shared" si="0"/>
        <v>6.5235241135652656E-4</v>
      </c>
      <c r="K70" s="91">
        <f>I70/'סכום נכסי הקרן'!$C$42</f>
        <v>-5.1748082204371789E-6</v>
      </c>
    </row>
    <row r="71" spans="2:11">
      <c r="B71" s="86" t="s">
        <v>1367</v>
      </c>
      <c r="C71" s="87" t="s">
        <v>1368</v>
      </c>
      <c r="D71" s="88" t="s">
        <v>660</v>
      </c>
      <c r="E71" s="88" t="s">
        <v>120</v>
      </c>
      <c r="F71" s="101">
        <v>44865</v>
      </c>
      <c r="G71" s="90">
        <v>4427.0708869999999</v>
      </c>
      <c r="H71" s="102">
        <v>-0.65311699999999995</v>
      </c>
      <c r="I71" s="90">
        <v>-2.8913959999999995E-2</v>
      </c>
      <c r="J71" s="91">
        <f t="shared" si="0"/>
        <v>8.0389603102516249E-4</v>
      </c>
      <c r="K71" s="91">
        <f>I71/'סכום נכסי הקרן'!$C$42</f>
        <v>-6.3769332607744226E-6</v>
      </c>
    </row>
    <row r="72" spans="2:11">
      <c r="B72" s="86" t="s">
        <v>1369</v>
      </c>
      <c r="C72" s="87" t="s">
        <v>1370</v>
      </c>
      <c r="D72" s="88" t="s">
        <v>660</v>
      </c>
      <c r="E72" s="88" t="s">
        <v>120</v>
      </c>
      <c r="F72" s="101">
        <v>44853</v>
      </c>
      <c r="G72" s="90">
        <v>4952.23488</v>
      </c>
      <c r="H72" s="102">
        <v>-0.34956399999999999</v>
      </c>
      <c r="I72" s="90">
        <v>-1.7311238E-2</v>
      </c>
      <c r="J72" s="91">
        <f t="shared" si="0"/>
        <v>4.8130506925830895E-4</v>
      </c>
      <c r="K72" s="91">
        <f>I72/'סכום נכסי הקרן'!$C$42</f>
        <v>-3.8179692227346961E-6</v>
      </c>
    </row>
    <row r="73" spans="2:11">
      <c r="B73" s="86" t="s">
        <v>1371</v>
      </c>
      <c r="C73" s="87" t="s">
        <v>1372</v>
      </c>
      <c r="D73" s="88" t="s">
        <v>660</v>
      </c>
      <c r="E73" s="88" t="s">
        <v>120</v>
      </c>
      <c r="F73" s="101">
        <v>44867</v>
      </c>
      <c r="G73" s="90">
        <v>2579.4372349999999</v>
      </c>
      <c r="H73" s="102">
        <v>-0.408387</v>
      </c>
      <c r="I73" s="90">
        <v>-1.0534074000000001E-2</v>
      </c>
      <c r="J73" s="91">
        <f t="shared" si="0"/>
        <v>2.9287929702902541E-4</v>
      </c>
      <c r="K73" s="91">
        <f>I73/'סכום נכסי הקרן'!$C$42</f>
        <v>-2.323275222835581E-6</v>
      </c>
    </row>
    <row r="74" spans="2:11">
      <c r="B74" s="86" t="s">
        <v>1373</v>
      </c>
      <c r="C74" s="87" t="s">
        <v>1374</v>
      </c>
      <c r="D74" s="88" t="s">
        <v>660</v>
      </c>
      <c r="E74" s="88" t="s">
        <v>120</v>
      </c>
      <c r="F74" s="101">
        <v>44867</v>
      </c>
      <c r="G74" s="90">
        <v>2065.1507259999998</v>
      </c>
      <c r="H74" s="102">
        <v>-0.33054800000000001</v>
      </c>
      <c r="I74" s="90">
        <v>-6.8263209999999998E-3</v>
      </c>
      <c r="J74" s="91">
        <f t="shared" si="0"/>
        <v>1.8979248634236608E-4</v>
      </c>
      <c r="K74" s="91">
        <f>I74/'סכום נכסי הקרן'!$C$42</f>
        <v>-1.5055355071952413E-6</v>
      </c>
    </row>
    <row r="75" spans="2:11">
      <c r="B75" s="86" t="s">
        <v>1375</v>
      </c>
      <c r="C75" s="87" t="s">
        <v>1376</v>
      </c>
      <c r="D75" s="88" t="s">
        <v>660</v>
      </c>
      <c r="E75" s="88" t="s">
        <v>120</v>
      </c>
      <c r="F75" s="101">
        <v>44859</v>
      </c>
      <c r="G75" s="90">
        <v>1033.49442</v>
      </c>
      <c r="H75" s="102">
        <v>0.11323900000000001</v>
      </c>
      <c r="I75" s="90">
        <v>1.1703149999999999E-3</v>
      </c>
      <c r="J75" s="91">
        <f t="shared" si="0"/>
        <v>-3.2538316562283866E-5</v>
      </c>
      <c r="K75" s="91">
        <f>I75/'סכום נכסי הקרן'!$C$42</f>
        <v>2.5811132923623117E-7</v>
      </c>
    </row>
    <row r="76" spans="2:11">
      <c r="B76" s="86" t="s">
        <v>1377</v>
      </c>
      <c r="C76" s="87" t="s">
        <v>1378</v>
      </c>
      <c r="D76" s="88" t="s">
        <v>660</v>
      </c>
      <c r="E76" s="88" t="s">
        <v>120</v>
      </c>
      <c r="F76" s="101">
        <v>44865</v>
      </c>
      <c r="G76" s="90">
        <v>1236.5121999999999</v>
      </c>
      <c r="H76" s="102">
        <v>-0.28478300000000001</v>
      </c>
      <c r="I76" s="90">
        <v>-3.5213739999999999E-3</v>
      </c>
      <c r="J76" s="91">
        <f t="shared" ref="J76:J137" si="1">IFERROR(I76/$I$11,0)</f>
        <v>9.7904907607093637E-5</v>
      </c>
      <c r="K76" s="91">
        <f>I76/'סכום נכסי הקרן'!$C$42</f>
        <v>-7.7663408900843306E-7</v>
      </c>
    </row>
    <row r="77" spans="2:11">
      <c r="B77" s="86" t="s">
        <v>1377</v>
      </c>
      <c r="C77" s="87" t="s">
        <v>1379</v>
      </c>
      <c r="D77" s="88" t="s">
        <v>660</v>
      </c>
      <c r="E77" s="88" t="s">
        <v>120</v>
      </c>
      <c r="F77" s="101">
        <v>44865</v>
      </c>
      <c r="G77" s="90">
        <v>1552.4651550000001</v>
      </c>
      <c r="H77" s="102">
        <v>-0.28478300000000001</v>
      </c>
      <c r="I77" s="90">
        <v>-4.4211539999999992E-3</v>
      </c>
      <c r="J77" s="91">
        <f t="shared" si="1"/>
        <v>1.2292152832579908E-4</v>
      </c>
      <c r="K77" s="91">
        <f>I77/'סכום נכסי הקרן'!$C$42</f>
        <v>-9.7507930403188919E-7</v>
      </c>
    </row>
    <row r="78" spans="2:11">
      <c r="B78" s="86" t="s">
        <v>1380</v>
      </c>
      <c r="C78" s="87" t="s">
        <v>1381</v>
      </c>
      <c r="D78" s="88" t="s">
        <v>660</v>
      </c>
      <c r="E78" s="88" t="s">
        <v>120</v>
      </c>
      <c r="F78" s="101">
        <v>44859</v>
      </c>
      <c r="G78" s="90">
        <v>4147.7338879999998</v>
      </c>
      <c r="H78" s="102">
        <v>-0.12973000000000001</v>
      </c>
      <c r="I78" s="90">
        <v>-5.3808509999999999E-3</v>
      </c>
      <c r="J78" s="91">
        <f t="shared" si="1"/>
        <v>1.4960402388457955E-4</v>
      </c>
      <c r="K78" s="91">
        <f>I78/'סכום נכסי הקרן'!$C$42</f>
        <v>-1.1867391292362345E-6</v>
      </c>
    </row>
    <row r="79" spans="2:11">
      <c r="B79" s="86" t="s">
        <v>1382</v>
      </c>
      <c r="C79" s="87" t="s">
        <v>1383</v>
      </c>
      <c r="D79" s="88" t="s">
        <v>660</v>
      </c>
      <c r="E79" s="88" t="s">
        <v>120</v>
      </c>
      <c r="F79" s="101">
        <v>44859</v>
      </c>
      <c r="G79" s="90">
        <v>5576.5779300000004</v>
      </c>
      <c r="H79" s="102">
        <v>-9.8249000000000003E-2</v>
      </c>
      <c r="I79" s="90">
        <v>-5.4789249999999999E-3</v>
      </c>
      <c r="J79" s="91">
        <f t="shared" si="1"/>
        <v>1.5233077938077452E-4</v>
      </c>
      <c r="K79" s="91">
        <f>I79/'סכום נכסי הקרן'!$C$42</f>
        <v>-1.2083692121656289E-6</v>
      </c>
    </row>
    <row r="80" spans="2:11">
      <c r="B80" s="86" t="s">
        <v>1384</v>
      </c>
      <c r="C80" s="87" t="s">
        <v>1385</v>
      </c>
      <c r="D80" s="88" t="s">
        <v>660</v>
      </c>
      <c r="E80" s="88" t="s">
        <v>120</v>
      </c>
      <c r="F80" s="101">
        <v>44854</v>
      </c>
      <c r="G80" s="90">
        <v>3115.3364069999998</v>
      </c>
      <c r="H80" s="102">
        <v>-5.2209999999999999E-2</v>
      </c>
      <c r="I80" s="90">
        <v>-1.6265240000000001E-3</v>
      </c>
      <c r="J80" s="91">
        <f t="shared" si="1"/>
        <v>4.5222314341140813E-5</v>
      </c>
      <c r="K80" s="91">
        <f>I80/'סכום נכסי הקרן'!$C$42</f>
        <v>-3.587275833212697E-7</v>
      </c>
    </row>
    <row r="81" spans="2:11">
      <c r="B81" s="86" t="s">
        <v>1386</v>
      </c>
      <c r="C81" s="87" t="s">
        <v>1387</v>
      </c>
      <c r="D81" s="88" t="s">
        <v>660</v>
      </c>
      <c r="E81" s="88" t="s">
        <v>120</v>
      </c>
      <c r="F81" s="101">
        <v>44868</v>
      </c>
      <c r="G81" s="90">
        <v>4177.2623000000003</v>
      </c>
      <c r="H81" s="102">
        <v>0.61880400000000002</v>
      </c>
      <c r="I81" s="90">
        <v>2.5849061999999999E-2</v>
      </c>
      <c r="J81" s="91">
        <f t="shared" si="1"/>
        <v>-7.1868254460901772E-4</v>
      </c>
      <c r="K81" s="91">
        <f>I81/'סכום נכסי הקרן'!$C$42</f>
        <v>5.700974312325957E-6</v>
      </c>
    </row>
    <row r="82" spans="2:11">
      <c r="B82" s="86" t="s">
        <v>1388</v>
      </c>
      <c r="C82" s="87" t="s">
        <v>1389</v>
      </c>
      <c r="D82" s="88" t="s">
        <v>660</v>
      </c>
      <c r="E82" s="88" t="s">
        <v>120</v>
      </c>
      <c r="F82" s="101">
        <v>44781</v>
      </c>
      <c r="G82" s="90">
        <v>4985.7191999999995</v>
      </c>
      <c r="H82" s="102">
        <v>6.634112</v>
      </c>
      <c r="I82" s="90">
        <v>0.33075819400000001</v>
      </c>
      <c r="J82" s="91">
        <f t="shared" si="1"/>
        <v>-9.1960838081553264E-3</v>
      </c>
      <c r="K82" s="91">
        <f>I82/'סכום נכסי הקרן'!$C$42</f>
        <v>7.2948255050234533E-5</v>
      </c>
    </row>
    <row r="83" spans="2:11">
      <c r="B83" s="86" t="s">
        <v>1390</v>
      </c>
      <c r="C83" s="87" t="s">
        <v>1391</v>
      </c>
      <c r="D83" s="88" t="s">
        <v>660</v>
      </c>
      <c r="E83" s="88" t="s">
        <v>120</v>
      </c>
      <c r="F83" s="101">
        <v>44700</v>
      </c>
      <c r="G83" s="90">
        <v>21114</v>
      </c>
      <c r="H83" s="102">
        <v>4.7300370000000003</v>
      </c>
      <c r="I83" s="90">
        <v>0.99870000000000003</v>
      </c>
      <c r="J83" s="91">
        <f t="shared" si="1"/>
        <v>-2.7766897588045014E-2</v>
      </c>
      <c r="K83" s="91">
        <f>I83/'סכום נכסי הקרן'!$C$42</f>
        <v>2.2026188206442207E-4</v>
      </c>
    </row>
    <row r="84" spans="2:11">
      <c r="B84" s="86" t="s">
        <v>1392</v>
      </c>
      <c r="C84" s="87" t="s">
        <v>1393</v>
      </c>
      <c r="D84" s="88" t="s">
        <v>660</v>
      </c>
      <c r="E84" s="88" t="s">
        <v>120</v>
      </c>
      <c r="F84" s="101">
        <v>44812</v>
      </c>
      <c r="G84" s="90">
        <v>4222.8</v>
      </c>
      <c r="H84" s="102">
        <v>3.388747</v>
      </c>
      <c r="I84" s="90">
        <v>0.1431</v>
      </c>
      <c r="J84" s="91">
        <f t="shared" si="1"/>
        <v>-3.9786152446673086E-3</v>
      </c>
      <c r="K84" s="91">
        <f>I84/'סכום נכסי הקרן'!$C$42</f>
        <v>3.1560503978590966E-5</v>
      </c>
    </row>
    <row r="85" spans="2:11">
      <c r="B85" s="86" t="s">
        <v>1394</v>
      </c>
      <c r="C85" s="87" t="s">
        <v>1395</v>
      </c>
      <c r="D85" s="88" t="s">
        <v>660</v>
      </c>
      <c r="E85" s="88" t="s">
        <v>120</v>
      </c>
      <c r="F85" s="101">
        <v>44732</v>
      </c>
      <c r="G85" s="90">
        <v>19354.5</v>
      </c>
      <c r="H85" s="102">
        <v>3.1955360000000002</v>
      </c>
      <c r="I85" s="90">
        <v>0.61848000000000003</v>
      </c>
      <c r="J85" s="91">
        <f t="shared" si="1"/>
        <v>-1.7195625132926884E-2</v>
      </c>
      <c r="K85" s="91">
        <f>I85/'סכום נכסי הקרן'!$C$42</f>
        <v>1.3640489518294157E-4</v>
      </c>
    </row>
    <row r="86" spans="2:11">
      <c r="B86" s="86" t="s">
        <v>1396</v>
      </c>
      <c r="C86" s="87" t="s">
        <v>1397</v>
      </c>
      <c r="D86" s="88" t="s">
        <v>660</v>
      </c>
      <c r="E86" s="88" t="s">
        <v>120</v>
      </c>
      <c r="F86" s="101">
        <v>44693</v>
      </c>
      <c r="G86" s="90">
        <v>42228</v>
      </c>
      <c r="H86" s="102">
        <v>3.1813020000000001</v>
      </c>
      <c r="I86" s="90">
        <v>1.3434000000000001</v>
      </c>
      <c r="J86" s="91">
        <f t="shared" si="1"/>
        <v>-3.7350606007589542E-2</v>
      </c>
      <c r="K86" s="91">
        <f>I86/'סכום נכסי הקרן'!$C$42</f>
        <v>2.9628498284304058E-4</v>
      </c>
    </row>
    <row r="87" spans="2:11">
      <c r="B87" s="86" t="s">
        <v>1398</v>
      </c>
      <c r="C87" s="87" t="s">
        <v>1399</v>
      </c>
      <c r="D87" s="88" t="s">
        <v>660</v>
      </c>
      <c r="E87" s="88" t="s">
        <v>120</v>
      </c>
      <c r="F87" s="101">
        <v>44727</v>
      </c>
      <c r="G87" s="90">
        <v>19354.5</v>
      </c>
      <c r="H87" s="102">
        <v>3.161435</v>
      </c>
      <c r="I87" s="90">
        <v>0.61187999999999998</v>
      </c>
      <c r="J87" s="91">
        <f t="shared" si="1"/>
        <v>-1.7012125058749356E-2</v>
      </c>
      <c r="K87" s="91">
        <f>I87/'סכום נכסי הקרן'!$C$42</f>
        <v>1.3494927445436924E-4</v>
      </c>
    </row>
    <row r="88" spans="2:11">
      <c r="B88" s="86" t="s">
        <v>1400</v>
      </c>
      <c r="C88" s="87" t="s">
        <v>1401</v>
      </c>
      <c r="D88" s="88" t="s">
        <v>660</v>
      </c>
      <c r="E88" s="88" t="s">
        <v>120</v>
      </c>
      <c r="F88" s="101">
        <v>44728</v>
      </c>
      <c r="G88" s="90">
        <v>21114</v>
      </c>
      <c r="H88" s="102">
        <v>3.1443590000000001</v>
      </c>
      <c r="I88" s="90">
        <v>0.66389999999999993</v>
      </c>
      <c r="J88" s="91">
        <f t="shared" si="1"/>
        <v>-1.8458439279766779E-2</v>
      </c>
      <c r="K88" s="91">
        <f>I88/'סכום נכסי הקרן'!$C$42</f>
        <v>1.4642221237866205E-4</v>
      </c>
    </row>
    <row r="89" spans="2:11">
      <c r="B89" s="86" t="s">
        <v>1402</v>
      </c>
      <c r="C89" s="87" t="s">
        <v>1403</v>
      </c>
      <c r="D89" s="88" t="s">
        <v>660</v>
      </c>
      <c r="E89" s="88" t="s">
        <v>120</v>
      </c>
      <c r="F89" s="101">
        <v>44693</v>
      </c>
      <c r="G89" s="90">
        <v>38709</v>
      </c>
      <c r="H89" s="102">
        <v>3.1386759999999998</v>
      </c>
      <c r="I89" s="90">
        <v>1.21495</v>
      </c>
      <c r="J89" s="91">
        <f t="shared" si="1"/>
        <v>-3.3779305321513256E-2</v>
      </c>
      <c r="K89" s="91">
        <f>I89/'סכום נכסי הקרן'!$C$42</f>
        <v>2.6795551578468965E-4</v>
      </c>
    </row>
    <row r="90" spans="2:11">
      <c r="B90" s="86" t="s">
        <v>1404</v>
      </c>
      <c r="C90" s="87" t="s">
        <v>1405</v>
      </c>
      <c r="D90" s="88" t="s">
        <v>660</v>
      </c>
      <c r="E90" s="88" t="s">
        <v>120</v>
      </c>
      <c r="F90" s="101">
        <v>44889</v>
      </c>
      <c r="G90" s="90">
        <v>64397.7</v>
      </c>
      <c r="H90" s="102">
        <v>2.9397630000000001</v>
      </c>
      <c r="I90" s="90">
        <v>1.89314</v>
      </c>
      <c r="J90" s="91">
        <f t="shared" si="1"/>
        <v>-5.2635050064915923E-2</v>
      </c>
      <c r="K90" s="91">
        <f>I90/'סכום נכסי הקרן'!$C$42</f>
        <v>4.1752936758930609E-4</v>
      </c>
    </row>
    <row r="91" spans="2:11">
      <c r="B91" s="86" t="s">
        <v>1406</v>
      </c>
      <c r="C91" s="87" t="s">
        <v>1407</v>
      </c>
      <c r="D91" s="88" t="s">
        <v>660</v>
      </c>
      <c r="E91" s="88" t="s">
        <v>120</v>
      </c>
      <c r="F91" s="101">
        <v>44732</v>
      </c>
      <c r="G91" s="90">
        <v>19354.5</v>
      </c>
      <c r="H91" s="102">
        <v>2.9113129999999998</v>
      </c>
      <c r="I91" s="90">
        <v>0.56347000000000003</v>
      </c>
      <c r="J91" s="91">
        <f t="shared" si="1"/>
        <v>-1.566617981769873E-2</v>
      </c>
      <c r="K91" s="91">
        <f>I91/'סכום נכסי הקרן'!$C$42</f>
        <v>1.2427251695888646E-4</v>
      </c>
    </row>
    <row r="92" spans="2:11">
      <c r="B92" s="86" t="s">
        <v>1408</v>
      </c>
      <c r="C92" s="87" t="s">
        <v>1409</v>
      </c>
      <c r="D92" s="88" t="s">
        <v>660</v>
      </c>
      <c r="E92" s="88" t="s">
        <v>120</v>
      </c>
      <c r="F92" s="101">
        <v>44922</v>
      </c>
      <c r="G92" s="90">
        <v>4985.7191999999995</v>
      </c>
      <c r="H92" s="102">
        <v>0.15354200000000001</v>
      </c>
      <c r="I92" s="90">
        <v>7.6551729999999995E-3</v>
      </c>
      <c r="J92" s="91">
        <f t="shared" si="1"/>
        <v>-2.1283709293057703E-4</v>
      </c>
      <c r="K92" s="91">
        <f>I92/'סכום נכסי הקרן'!$C$42</f>
        <v>1.6883376514556401E-6</v>
      </c>
    </row>
    <row r="93" spans="2:11">
      <c r="B93" s="86" t="s">
        <v>1410</v>
      </c>
      <c r="C93" s="87" t="s">
        <v>1411</v>
      </c>
      <c r="D93" s="88" t="s">
        <v>660</v>
      </c>
      <c r="E93" s="88" t="s">
        <v>120</v>
      </c>
      <c r="F93" s="101">
        <v>44853</v>
      </c>
      <c r="G93" s="90">
        <v>8797.5</v>
      </c>
      <c r="H93" s="102">
        <v>7.8203999999999996E-2</v>
      </c>
      <c r="I93" s="90">
        <v>6.8799999999999998E-3</v>
      </c>
      <c r="J93" s="91">
        <f t="shared" si="1"/>
        <v>-1.9128492580930176E-4</v>
      </c>
      <c r="K93" s="91">
        <f>I93/'סכום נכסי הקרן'!$C$42</f>
        <v>1.5173743352390344E-6</v>
      </c>
    </row>
    <row r="94" spans="2:11">
      <c r="B94" s="86" t="s">
        <v>1412</v>
      </c>
      <c r="C94" s="87" t="s">
        <v>1413</v>
      </c>
      <c r="D94" s="88" t="s">
        <v>660</v>
      </c>
      <c r="E94" s="88" t="s">
        <v>120</v>
      </c>
      <c r="F94" s="101">
        <v>44872</v>
      </c>
      <c r="G94" s="90">
        <v>8445.6</v>
      </c>
      <c r="H94" s="102">
        <v>-0.26569999999999999</v>
      </c>
      <c r="I94" s="90">
        <v>-2.2440000000000002E-2</v>
      </c>
      <c r="J94" s="91">
        <f t="shared" si="1"/>
        <v>6.2390025220359475E-4</v>
      </c>
      <c r="K94" s="91">
        <f>I94/'סכום נכסי הקרן'!$C$42</f>
        <v>-4.9491104771459205E-6</v>
      </c>
    </row>
    <row r="95" spans="2:11">
      <c r="B95" s="92"/>
      <c r="C95" s="87"/>
      <c r="D95" s="87"/>
      <c r="E95" s="87"/>
      <c r="F95" s="87"/>
      <c r="G95" s="90"/>
      <c r="H95" s="102"/>
      <c r="I95" s="87"/>
      <c r="J95" s="91"/>
      <c r="K95" s="87"/>
    </row>
    <row r="96" spans="2:11">
      <c r="B96" s="85" t="s">
        <v>178</v>
      </c>
      <c r="C96" s="80"/>
      <c r="D96" s="81"/>
      <c r="E96" s="81"/>
      <c r="F96" s="99"/>
      <c r="G96" s="83"/>
      <c r="H96" s="100"/>
      <c r="I96" s="83">
        <v>0.64667664199999997</v>
      </c>
      <c r="J96" s="84">
        <f t="shared" si="1"/>
        <v>-1.7979577541799185E-2</v>
      </c>
      <c r="K96" s="84">
        <f>I96/'סכום נכסי הקרן'!$C$42</f>
        <v>1.4262362496647691E-4</v>
      </c>
    </row>
    <row r="97" spans="2:11">
      <c r="B97" s="86" t="s">
        <v>1414</v>
      </c>
      <c r="C97" s="87" t="s">
        <v>1415</v>
      </c>
      <c r="D97" s="88" t="s">
        <v>660</v>
      </c>
      <c r="E97" s="88" t="s">
        <v>122</v>
      </c>
      <c r="F97" s="101">
        <v>44867</v>
      </c>
      <c r="G97" s="90">
        <v>1223.917101</v>
      </c>
      <c r="H97" s="102">
        <v>6.608975</v>
      </c>
      <c r="I97" s="90">
        <v>8.0888373999999999E-2</v>
      </c>
      <c r="J97" s="91">
        <f t="shared" si="1"/>
        <v>-2.2489428225908508E-3</v>
      </c>
      <c r="K97" s="91">
        <f>I97/'סכום נכסי הקרן'!$C$42</f>
        <v>1.7839817256804707E-5</v>
      </c>
    </row>
    <row r="98" spans="2:11">
      <c r="B98" s="86" t="s">
        <v>1416</v>
      </c>
      <c r="C98" s="87" t="s">
        <v>1417</v>
      </c>
      <c r="D98" s="88" t="s">
        <v>660</v>
      </c>
      <c r="E98" s="88" t="s">
        <v>122</v>
      </c>
      <c r="F98" s="101">
        <v>44788</v>
      </c>
      <c r="G98" s="90">
        <v>1780.243056</v>
      </c>
      <c r="H98" s="102">
        <v>3.158423</v>
      </c>
      <c r="I98" s="90">
        <v>5.6227612999999996E-2</v>
      </c>
      <c r="J98" s="91">
        <f t="shared" si="1"/>
        <v>-1.5632986600492922E-3</v>
      </c>
      <c r="K98" s="91">
        <f>I98/'סכום נכסי הקרן'!$C$42</f>
        <v>1.2400921060748936E-5</v>
      </c>
    </row>
    <row r="99" spans="2:11">
      <c r="B99" s="86" t="s">
        <v>1418</v>
      </c>
      <c r="C99" s="87" t="s">
        <v>1419</v>
      </c>
      <c r="D99" s="88" t="s">
        <v>660</v>
      </c>
      <c r="E99" s="88" t="s">
        <v>122</v>
      </c>
      <c r="F99" s="101">
        <v>44733</v>
      </c>
      <c r="G99" s="90">
        <v>2251.8000000000002</v>
      </c>
      <c r="H99" s="102">
        <v>-0.40811799999999998</v>
      </c>
      <c r="I99" s="90">
        <v>-9.1900000000000003E-3</v>
      </c>
      <c r="J99" s="91">
        <f t="shared" si="1"/>
        <v>2.5550995177143652E-4</v>
      </c>
      <c r="K99" s="91">
        <f>I99/'סכום נכסי הקרן'!$C$42</f>
        <v>-2.02684159023935E-6</v>
      </c>
    </row>
    <row r="100" spans="2:11">
      <c r="B100" s="86" t="s">
        <v>1420</v>
      </c>
      <c r="C100" s="87" t="s">
        <v>1421</v>
      </c>
      <c r="D100" s="88" t="s">
        <v>660</v>
      </c>
      <c r="E100" s="88" t="s">
        <v>122</v>
      </c>
      <c r="F100" s="101">
        <v>44739</v>
      </c>
      <c r="G100" s="90">
        <v>2627.1</v>
      </c>
      <c r="H100" s="102">
        <v>-0.59571399999999997</v>
      </c>
      <c r="I100" s="90">
        <v>-1.5650000000000001E-2</v>
      </c>
      <c r="J100" s="91">
        <f t="shared" si="1"/>
        <v>4.3511760013307746E-4</v>
      </c>
      <c r="K100" s="91">
        <f>I100/'סכום נכסי הקרן'!$C$42</f>
        <v>-3.4515855154783269E-6</v>
      </c>
    </row>
    <row r="101" spans="2:11">
      <c r="B101" s="86" t="s">
        <v>1422</v>
      </c>
      <c r="C101" s="87" t="s">
        <v>1423</v>
      </c>
      <c r="D101" s="88" t="s">
        <v>660</v>
      </c>
      <c r="E101" s="88" t="s">
        <v>123</v>
      </c>
      <c r="F101" s="101">
        <v>44901</v>
      </c>
      <c r="G101" s="90">
        <v>5847.89</v>
      </c>
      <c r="H101" s="102">
        <v>-1.378959</v>
      </c>
      <c r="I101" s="90">
        <v>-8.0640000000000003E-2</v>
      </c>
      <c r="J101" s="91">
        <f t="shared" si="1"/>
        <v>2.242037269950886E-3</v>
      </c>
      <c r="K101" s="91">
        <f>I101/'סכום נכסי הקרן'!$C$42</f>
        <v>-1.778503872001101E-5</v>
      </c>
    </row>
    <row r="102" spans="2:11">
      <c r="B102" s="86" t="s">
        <v>1424</v>
      </c>
      <c r="C102" s="87" t="s">
        <v>1425</v>
      </c>
      <c r="D102" s="88" t="s">
        <v>660</v>
      </c>
      <c r="E102" s="88" t="s">
        <v>123</v>
      </c>
      <c r="F102" s="101">
        <v>44732</v>
      </c>
      <c r="G102" s="90">
        <v>1884.4819080000002</v>
      </c>
      <c r="H102" s="102">
        <v>-1.930402</v>
      </c>
      <c r="I102" s="90">
        <v>-3.6378073999999996E-2</v>
      </c>
      <c r="J102" s="91">
        <f t="shared" si="1"/>
        <v>1.0114211026417571E-3</v>
      </c>
      <c r="K102" s="91">
        <f>I102/'סכום נכסי הקרן'!$C$42</f>
        <v>-8.023133118172441E-6</v>
      </c>
    </row>
    <row r="103" spans="2:11">
      <c r="B103" s="86" t="s">
        <v>1426</v>
      </c>
      <c r="C103" s="87" t="s">
        <v>1427</v>
      </c>
      <c r="D103" s="88" t="s">
        <v>660</v>
      </c>
      <c r="E103" s="88" t="s">
        <v>123</v>
      </c>
      <c r="F103" s="101">
        <v>44733</v>
      </c>
      <c r="G103" s="90">
        <v>5508.88</v>
      </c>
      <c r="H103" s="102">
        <v>-2.2334849999999999</v>
      </c>
      <c r="I103" s="90">
        <v>-0.12304000000000001</v>
      </c>
      <c r="J103" s="91">
        <f t="shared" si="1"/>
        <v>3.4208862313337926E-3</v>
      </c>
      <c r="K103" s="91">
        <f>I103/'סכום נכסי הקרן'!$C$42</f>
        <v>-2.7136299158112036E-5</v>
      </c>
    </row>
    <row r="104" spans="2:11">
      <c r="B104" s="86" t="s">
        <v>1428</v>
      </c>
      <c r="C104" s="87" t="s">
        <v>1429</v>
      </c>
      <c r="D104" s="88" t="s">
        <v>660</v>
      </c>
      <c r="E104" s="88" t="s">
        <v>124</v>
      </c>
      <c r="F104" s="101">
        <v>44763</v>
      </c>
      <c r="G104" s="90">
        <v>5274.03</v>
      </c>
      <c r="H104" s="102">
        <v>0.96036600000000005</v>
      </c>
      <c r="I104" s="90">
        <v>5.0650000000000001E-2</v>
      </c>
      <c r="J104" s="91">
        <f t="shared" si="1"/>
        <v>-1.4082240541048161E-3</v>
      </c>
      <c r="K104" s="91">
        <f>I104/'סכום נכסי הקרן'!$C$42</f>
        <v>1.1170786348816438E-5</v>
      </c>
    </row>
    <row r="105" spans="2:11">
      <c r="B105" s="86" t="s">
        <v>1430</v>
      </c>
      <c r="C105" s="87" t="s">
        <v>1431</v>
      </c>
      <c r="D105" s="88" t="s">
        <v>660</v>
      </c>
      <c r="E105" s="88" t="s">
        <v>122</v>
      </c>
      <c r="F105" s="101">
        <v>44811</v>
      </c>
      <c r="G105" s="90">
        <v>4195.6465230000003</v>
      </c>
      <c r="H105" s="102">
        <v>-6.9267019999999997</v>
      </c>
      <c r="I105" s="90">
        <v>-0.29061993999999997</v>
      </c>
      <c r="J105" s="91">
        <f t="shared" si="1"/>
        <v>8.0801182647679843E-3</v>
      </c>
      <c r="K105" s="91">
        <f>I105/'סכום נכסי הקרן'!$C$42</f>
        <v>-6.4095819515219184E-5</v>
      </c>
    </row>
    <row r="106" spans="2:11">
      <c r="B106" s="86" t="s">
        <v>1432</v>
      </c>
      <c r="C106" s="87" t="s">
        <v>1433</v>
      </c>
      <c r="D106" s="88" t="s">
        <v>660</v>
      </c>
      <c r="E106" s="88" t="s">
        <v>122</v>
      </c>
      <c r="F106" s="101">
        <v>44811</v>
      </c>
      <c r="G106" s="90">
        <v>3147.6738429999996</v>
      </c>
      <c r="H106" s="102">
        <v>-6.894806</v>
      </c>
      <c r="I106" s="90">
        <v>-0.21702600499999999</v>
      </c>
      <c r="J106" s="91">
        <f t="shared" si="1"/>
        <v>6.0339830327200807E-3</v>
      </c>
      <c r="K106" s="91">
        <f>I106/'סכום נכסי הקרן'!$C$42</f>
        <v>-4.7864780532915456E-5</v>
      </c>
    </row>
    <row r="107" spans="2:11">
      <c r="B107" s="86" t="s">
        <v>1434</v>
      </c>
      <c r="C107" s="87" t="s">
        <v>1435</v>
      </c>
      <c r="D107" s="88" t="s">
        <v>660</v>
      </c>
      <c r="E107" s="88" t="s">
        <v>122</v>
      </c>
      <c r="F107" s="101">
        <v>44810</v>
      </c>
      <c r="G107" s="90">
        <v>2332.6202629999998</v>
      </c>
      <c r="H107" s="102">
        <v>-6.1960620000000004</v>
      </c>
      <c r="I107" s="90">
        <v>-0.144530609</v>
      </c>
      <c r="J107" s="91">
        <f t="shared" si="1"/>
        <v>4.0183905261247386E-3</v>
      </c>
      <c r="K107" s="91">
        <f>I107/'סכום נכסי הקרן'!$C$42</f>
        <v>-3.1876022783876136E-5</v>
      </c>
    </row>
    <row r="108" spans="2:11">
      <c r="B108" s="86" t="s">
        <v>1436</v>
      </c>
      <c r="C108" s="87" t="s">
        <v>1437</v>
      </c>
      <c r="D108" s="88" t="s">
        <v>660</v>
      </c>
      <c r="E108" s="88" t="s">
        <v>122</v>
      </c>
      <c r="F108" s="101">
        <v>44802</v>
      </c>
      <c r="G108" s="90">
        <v>712.63</v>
      </c>
      <c r="H108" s="102">
        <v>-5.9161140000000003</v>
      </c>
      <c r="I108" s="90">
        <v>-4.2159999999999996E-2</v>
      </c>
      <c r="J108" s="91">
        <f t="shared" si="1"/>
        <v>1.1721762314128143E-3</v>
      </c>
      <c r="K108" s="91">
        <f>I108/'סכום נכסי הקרן'!$C$42</f>
        <v>-9.2983287752438492E-6</v>
      </c>
    </row>
    <row r="109" spans="2:11">
      <c r="B109" s="86" t="s">
        <v>1438</v>
      </c>
      <c r="C109" s="87" t="s">
        <v>1439</v>
      </c>
      <c r="D109" s="88" t="s">
        <v>660</v>
      </c>
      <c r="E109" s="88" t="s">
        <v>122</v>
      </c>
      <c r="F109" s="101">
        <v>44753</v>
      </c>
      <c r="G109" s="90">
        <v>2688.3185700000004</v>
      </c>
      <c r="H109" s="102">
        <v>-4.1600979999999996</v>
      </c>
      <c r="I109" s="90">
        <v>-0.111836692</v>
      </c>
      <c r="J109" s="91">
        <f t="shared" si="1"/>
        <v>3.1094001936014149E-3</v>
      </c>
      <c r="K109" s="91">
        <f>I109/'סכום נכסי הקרן'!$C$42</f>
        <v>-2.466542531669079E-5</v>
      </c>
    </row>
    <row r="110" spans="2:11">
      <c r="B110" s="86" t="s">
        <v>1440</v>
      </c>
      <c r="C110" s="87" t="s">
        <v>1441</v>
      </c>
      <c r="D110" s="88" t="s">
        <v>660</v>
      </c>
      <c r="E110" s="88" t="s">
        <v>122</v>
      </c>
      <c r="F110" s="101">
        <v>44769</v>
      </c>
      <c r="G110" s="90">
        <v>1691.3811679999999</v>
      </c>
      <c r="H110" s="102">
        <v>-3.8455020000000002</v>
      </c>
      <c r="I110" s="90">
        <v>-6.5042096999999993E-2</v>
      </c>
      <c r="J110" s="91">
        <f t="shared" si="1"/>
        <v>1.8083681248730243E-3</v>
      </c>
      <c r="K110" s="91">
        <f>I110/'סכום נכסי הקרן'!$C$42</f>
        <v>-1.4344943124698806E-5</v>
      </c>
    </row>
    <row r="111" spans="2:11">
      <c r="B111" s="86" t="s">
        <v>1442</v>
      </c>
      <c r="C111" s="87" t="s">
        <v>1443</v>
      </c>
      <c r="D111" s="88" t="s">
        <v>660</v>
      </c>
      <c r="E111" s="88" t="s">
        <v>122</v>
      </c>
      <c r="F111" s="101">
        <v>44748</v>
      </c>
      <c r="G111" s="90">
        <v>1409.969257</v>
      </c>
      <c r="H111" s="102">
        <v>-2.9195359999999999</v>
      </c>
      <c r="I111" s="90">
        <v>-4.1164561000000009E-2</v>
      </c>
      <c r="J111" s="91">
        <f t="shared" si="1"/>
        <v>1.1444999995432383E-3</v>
      </c>
      <c r="K111" s="91">
        <f>I111/'סכום נכסי הקרן'!$C$42</f>
        <v>-9.0787861021485027E-6</v>
      </c>
    </row>
    <row r="112" spans="2:11">
      <c r="B112" s="86" t="s">
        <v>1444</v>
      </c>
      <c r="C112" s="87" t="s">
        <v>1445</v>
      </c>
      <c r="D112" s="88" t="s">
        <v>660</v>
      </c>
      <c r="E112" s="88" t="s">
        <v>122</v>
      </c>
      <c r="F112" s="101">
        <v>44761</v>
      </c>
      <c r="G112" s="90">
        <v>5503.96</v>
      </c>
      <c r="H112" s="102">
        <v>-2.851947</v>
      </c>
      <c r="I112" s="90">
        <v>-0.15697</v>
      </c>
      <c r="J112" s="91">
        <f t="shared" si="1"/>
        <v>4.3642434308555373E-3</v>
      </c>
      <c r="K112" s="91">
        <f>I112/'סכום נכסי הקרן'!$C$42</f>
        <v>-3.4619512994545235E-5</v>
      </c>
    </row>
    <row r="113" spans="2:11">
      <c r="B113" s="86" t="s">
        <v>1446</v>
      </c>
      <c r="C113" s="87" t="s">
        <v>1447</v>
      </c>
      <c r="D113" s="88" t="s">
        <v>660</v>
      </c>
      <c r="E113" s="88" t="s">
        <v>122</v>
      </c>
      <c r="F113" s="101">
        <v>44888</v>
      </c>
      <c r="G113" s="90">
        <v>4362.5709919999999</v>
      </c>
      <c r="H113" s="102">
        <v>-2.9251930000000002</v>
      </c>
      <c r="I113" s="90">
        <v>-0.12761360599999999</v>
      </c>
      <c r="J113" s="91">
        <f t="shared" si="1"/>
        <v>3.5480463889487595E-3</v>
      </c>
      <c r="K113" s="91">
        <f>I113/'סכום נכסי הקרן'!$C$42</f>
        <v>-2.8145001536585182E-5</v>
      </c>
    </row>
    <row r="114" spans="2:11">
      <c r="B114" s="86" t="s">
        <v>1448</v>
      </c>
      <c r="C114" s="87" t="s">
        <v>1449</v>
      </c>
      <c r="D114" s="88" t="s">
        <v>660</v>
      </c>
      <c r="E114" s="88" t="s">
        <v>122</v>
      </c>
      <c r="F114" s="101">
        <v>44895</v>
      </c>
      <c r="G114" s="90">
        <v>1640.6588730000001</v>
      </c>
      <c r="H114" s="102">
        <v>-2.6306720000000001</v>
      </c>
      <c r="I114" s="90">
        <v>-4.3160352000000006E-2</v>
      </c>
      <c r="J114" s="91">
        <f t="shared" si="1"/>
        <v>1.1999890596254871E-3</v>
      </c>
      <c r="K114" s="91">
        <f>I114/'סכום נכסי הקרן'!$C$42</f>
        <v>-9.5189550035876081E-6</v>
      </c>
    </row>
    <row r="115" spans="2:11">
      <c r="B115" s="86" t="s">
        <v>1450</v>
      </c>
      <c r="C115" s="87" t="s">
        <v>1451</v>
      </c>
      <c r="D115" s="88" t="s">
        <v>660</v>
      </c>
      <c r="E115" s="88" t="s">
        <v>122</v>
      </c>
      <c r="F115" s="101">
        <v>44880</v>
      </c>
      <c r="G115" s="90">
        <v>161.67397299999999</v>
      </c>
      <c r="H115" s="102">
        <v>-2.032143</v>
      </c>
      <c r="I115" s="90">
        <v>-3.285446E-3</v>
      </c>
      <c r="J115" s="91">
        <f t="shared" si="1"/>
        <v>9.1345391622160943E-5</v>
      </c>
      <c r="K115" s="91">
        <f>I115/'סכום נכסי הקרן'!$C$42</f>
        <v>-7.2460050003106761E-7</v>
      </c>
    </row>
    <row r="116" spans="2:11">
      <c r="B116" s="86" t="s">
        <v>1452</v>
      </c>
      <c r="C116" s="87" t="s">
        <v>1453</v>
      </c>
      <c r="D116" s="88" t="s">
        <v>660</v>
      </c>
      <c r="E116" s="88" t="s">
        <v>122</v>
      </c>
      <c r="F116" s="101">
        <v>44728</v>
      </c>
      <c r="G116" s="90">
        <v>9362.4137019999998</v>
      </c>
      <c r="H116" s="102">
        <v>-0.52396900000000002</v>
      </c>
      <c r="I116" s="90">
        <v>-4.9056167000000005E-2</v>
      </c>
      <c r="J116" s="91">
        <f t="shared" si="1"/>
        <v>1.3639106489947265E-3</v>
      </c>
      <c r="K116" s="91">
        <f>I116/'סכום נכסי הקרן'!$C$42</f>
        <v>-1.0819268719622103E-5</v>
      </c>
    </row>
    <row r="117" spans="2:11">
      <c r="B117" s="86" t="s">
        <v>1454</v>
      </c>
      <c r="C117" s="87" t="s">
        <v>1455</v>
      </c>
      <c r="D117" s="88" t="s">
        <v>660</v>
      </c>
      <c r="E117" s="88" t="s">
        <v>122</v>
      </c>
      <c r="F117" s="101">
        <v>44907</v>
      </c>
      <c r="G117" s="90">
        <v>556.53661199999999</v>
      </c>
      <c r="H117" s="102">
        <v>-0.70161799999999996</v>
      </c>
      <c r="I117" s="90">
        <v>-3.904762E-3</v>
      </c>
      <c r="J117" s="91">
        <f t="shared" si="1"/>
        <v>1.0856426009781698E-4</v>
      </c>
      <c r="K117" s="91">
        <f>I117/'סכום נכסי הקרן'!$C$42</f>
        <v>-8.6118977383962826E-7</v>
      </c>
    </row>
    <row r="118" spans="2:11">
      <c r="B118" s="86" t="s">
        <v>1456</v>
      </c>
      <c r="C118" s="87" t="s">
        <v>1457</v>
      </c>
      <c r="D118" s="88" t="s">
        <v>660</v>
      </c>
      <c r="E118" s="88" t="s">
        <v>122</v>
      </c>
      <c r="F118" s="101">
        <v>44907</v>
      </c>
      <c r="G118" s="90">
        <v>3236.2022350000002</v>
      </c>
      <c r="H118" s="102">
        <v>-0.74277899999999997</v>
      </c>
      <c r="I118" s="90">
        <v>-2.4037839000000005E-2</v>
      </c>
      <c r="J118" s="91">
        <f t="shared" si="1"/>
        <v>6.68325036298102E-4</v>
      </c>
      <c r="K118" s="91">
        <f>I118/'סכום נכסי הקרן'!$C$42</f>
        <v>-5.3015116240127824E-6</v>
      </c>
    </row>
    <row r="119" spans="2:11">
      <c r="B119" s="86" t="s">
        <v>1458</v>
      </c>
      <c r="C119" s="87" t="s">
        <v>1459</v>
      </c>
      <c r="D119" s="88" t="s">
        <v>660</v>
      </c>
      <c r="E119" s="88" t="s">
        <v>122</v>
      </c>
      <c r="F119" s="101">
        <v>44732</v>
      </c>
      <c r="G119" s="90">
        <v>1120.0110219999999</v>
      </c>
      <c r="H119" s="102">
        <v>5.3280000000000001E-2</v>
      </c>
      <c r="I119" s="90">
        <v>5.9674000000000001E-4</v>
      </c>
      <c r="J119" s="91">
        <f t="shared" si="1"/>
        <v>-1.6591187009802725E-5</v>
      </c>
      <c r="K119" s="91">
        <f>I119/'סכום נכסי הקרן'!$C$42</f>
        <v>1.316101687224624E-7</v>
      </c>
    </row>
    <row r="120" spans="2:11">
      <c r="B120" s="86" t="s">
        <v>1460</v>
      </c>
      <c r="C120" s="87" t="s">
        <v>1461</v>
      </c>
      <c r="D120" s="88" t="s">
        <v>660</v>
      </c>
      <c r="E120" s="88" t="s">
        <v>122</v>
      </c>
      <c r="F120" s="101">
        <v>44732</v>
      </c>
      <c r="G120" s="90">
        <v>1403.1830210000001</v>
      </c>
      <c r="H120" s="102">
        <v>0.23913200000000001</v>
      </c>
      <c r="I120" s="90">
        <v>3.355462E-3</v>
      </c>
      <c r="J120" s="91">
        <f t="shared" si="1"/>
        <v>-9.3292049378769086E-5</v>
      </c>
      <c r="K120" s="91">
        <f>I120/'סכום נכסי הקרן'!$C$42</f>
        <v>7.4004243047526762E-7</v>
      </c>
    </row>
    <row r="121" spans="2:11">
      <c r="B121" s="86" t="s">
        <v>1462</v>
      </c>
      <c r="C121" s="87" t="s">
        <v>1463</v>
      </c>
      <c r="D121" s="88" t="s">
        <v>660</v>
      </c>
      <c r="E121" s="88" t="s">
        <v>122</v>
      </c>
      <c r="F121" s="101">
        <v>44733</v>
      </c>
      <c r="G121" s="90">
        <v>30726.43</v>
      </c>
      <c r="H121" s="102">
        <v>0.32838200000000001</v>
      </c>
      <c r="I121" s="90">
        <v>0.1009</v>
      </c>
      <c r="J121" s="91">
        <f t="shared" si="1"/>
        <v>-2.8053268915928125E-3</v>
      </c>
      <c r="K121" s="91">
        <f>I121/'סכום נכסי הקרן'!$C$42</f>
        <v>2.2253353259537584E-5</v>
      </c>
    </row>
    <row r="122" spans="2:11">
      <c r="B122" s="86" t="s">
        <v>1464</v>
      </c>
      <c r="C122" s="87" t="s">
        <v>1465</v>
      </c>
      <c r="D122" s="88" t="s">
        <v>660</v>
      </c>
      <c r="E122" s="88" t="s">
        <v>122</v>
      </c>
      <c r="F122" s="101">
        <v>44740</v>
      </c>
      <c r="G122" s="90">
        <v>3087.35925</v>
      </c>
      <c r="H122" s="102">
        <v>0.648922</v>
      </c>
      <c r="I122" s="90">
        <v>2.003456E-2</v>
      </c>
      <c r="J122" s="91">
        <f t="shared" si="1"/>
        <v>-5.5702170395668677E-4</v>
      </c>
      <c r="K122" s="91">
        <f>I122/'סכום נכסי הקרן'!$C$42</f>
        <v>4.4185940642160679E-6</v>
      </c>
    </row>
    <row r="123" spans="2:11">
      <c r="B123" s="86" t="s">
        <v>1466</v>
      </c>
      <c r="C123" s="87" t="s">
        <v>1467</v>
      </c>
      <c r="D123" s="88" t="s">
        <v>660</v>
      </c>
      <c r="E123" s="88" t="s">
        <v>123</v>
      </c>
      <c r="F123" s="101">
        <v>44811</v>
      </c>
      <c r="G123" s="90">
        <v>601.76270999999997</v>
      </c>
      <c r="H123" s="102">
        <v>-4.512308</v>
      </c>
      <c r="I123" s="90">
        <v>-2.7153389E-2</v>
      </c>
      <c r="J123" s="91">
        <f t="shared" si="1"/>
        <v>7.5494680237443474E-4</v>
      </c>
      <c r="K123" s="91">
        <f>I123/'סכום נכסי הקרן'!$C$42</f>
        <v>-5.9886417999072547E-6</v>
      </c>
    </row>
    <row r="124" spans="2:11">
      <c r="B124" s="86" t="s">
        <v>1468</v>
      </c>
      <c r="C124" s="87" t="s">
        <v>1469</v>
      </c>
      <c r="D124" s="88" t="s">
        <v>660</v>
      </c>
      <c r="E124" s="88" t="s">
        <v>123</v>
      </c>
      <c r="F124" s="101">
        <v>44810</v>
      </c>
      <c r="G124" s="90">
        <v>1815.303598</v>
      </c>
      <c r="H124" s="102">
        <v>-3.935689</v>
      </c>
      <c r="I124" s="90">
        <v>-7.14447E-2</v>
      </c>
      <c r="J124" s="91">
        <f t="shared" si="1"/>
        <v>1.9863799620592764E-3</v>
      </c>
      <c r="K124" s="91">
        <f>I124/'סכום נכסי הקרן'!$C$42</f>
        <v>-1.5757028222216897E-5</v>
      </c>
    </row>
    <row r="125" spans="2:11">
      <c r="B125" s="86" t="s">
        <v>1470</v>
      </c>
      <c r="C125" s="87" t="s">
        <v>1471</v>
      </c>
      <c r="D125" s="88" t="s">
        <v>660</v>
      </c>
      <c r="E125" s="88" t="s">
        <v>123</v>
      </c>
      <c r="F125" s="101">
        <v>44796</v>
      </c>
      <c r="G125" s="90">
        <v>2474.8030819999999</v>
      </c>
      <c r="H125" s="102">
        <v>-2.1593490000000002</v>
      </c>
      <c r="I125" s="90">
        <v>-5.3439636999999991E-2</v>
      </c>
      <c r="J125" s="91">
        <f t="shared" si="1"/>
        <v>1.4857844475030548E-3</v>
      </c>
      <c r="K125" s="91">
        <f>I125/'סכום נכסי הקרן'!$C$42</f>
        <v>-1.1786036870391032E-5</v>
      </c>
    </row>
    <row r="126" spans="2:11">
      <c r="B126" s="86" t="s">
        <v>1472</v>
      </c>
      <c r="C126" s="87" t="s">
        <v>1473</v>
      </c>
      <c r="D126" s="88" t="s">
        <v>660</v>
      </c>
      <c r="E126" s="88" t="s">
        <v>123</v>
      </c>
      <c r="F126" s="101">
        <v>44901</v>
      </c>
      <c r="G126" s="90">
        <v>6324.552341999999</v>
      </c>
      <c r="H126" s="102">
        <v>1.19591</v>
      </c>
      <c r="I126" s="90">
        <v>7.5635946000000009E-2</v>
      </c>
      <c r="J126" s="91">
        <f t="shared" si="1"/>
        <v>-2.1029093487102265E-3</v>
      </c>
      <c r="K126" s="91">
        <f>I126/'סכום נכסי הקרן'!$C$42</f>
        <v>1.6681401639814755E-5</v>
      </c>
    </row>
    <row r="127" spans="2:11">
      <c r="B127" s="86" t="s">
        <v>1474</v>
      </c>
      <c r="C127" s="87" t="s">
        <v>1475</v>
      </c>
      <c r="D127" s="88" t="s">
        <v>660</v>
      </c>
      <c r="E127" s="88" t="s">
        <v>123</v>
      </c>
      <c r="F127" s="101">
        <v>44739</v>
      </c>
      <c r="G127" s="90">
        <v>2587.2645830000001</v>
      </c>
      <c r="H127" s="102">
        <v>2.2812459999999999</v>
      </c>
      <c r="I127" s="90">
        <v>5.9021863000000001E-2</v>
      </c>
      <c r="J127" s="91">
        <f t="shared" si="1"/>
        <v>-1.6409873088781648E-3</v>
      </c>
      <c r="K127" s="91">
        <f>I127/'סכום נכסי הקרן'!$C$42</f>
        <v>1.3017188972993367E-5</v>
      </c>
    </row>
    <row r="128" spans="2:11">
      <c r="B128" s="86" t="s">
        <v>1476</v>
      </c>
      <c r="C128" s="87" t="s">
        <v>1477</v>
      </c>
      <c r="D128" s="88" t="s">
        <v>660</v>
      </c>
      <c r="E128" s="88" t="s">
        <v>123</v>
      </c>
      <c r="F128" s="101">
        <v>44713</v>
      </c>
      <c r="G128" s="90">
        <v>1967.6482579999999</v>
      </c>
      <c r="H128" s="102">
        <v>4.1115050000000002</v>
      </c>
      <c r="I128" s="90">
        <v>8.0899959999999993E-2</v>
      </c>
      <c r="J128" s="91">
        <f t="shared" si="1"/>
        <v>-2.249264948630157E-3</v>
      </c>
      <c r="K128" s="91">
        <f>I128/'סכום נכסי הקרן'!$C$42</f>
        <v>1.7842372532829139E-5</v>
      </c>
    </row>
    <row r="129" spans="2:11">
      <c r="B129" s="86" t="s">
        <v>1478</v>
      </c>
      <c r="C129" s="87" t="s">
        <v>1479</v>
      </c>
      <c r="D129" s="88" t="s">
        <v>660</v>
      </c>
      <c r="E129" s="88" t="s">
        <v>123</v>
      </c>
      <c r="F129" s="101">
        <v>44712</v>
      </c>
      <c r="G129" s="90">
        <v>1730.89</v>
      </c>
      <c r="H129" s="102">
        <v>4.4040929999999996</v>
      </c>
      <c r="I129" s="90">
        <v>7.6230000000000006E-2</v>
      </c>
      <c r="J129" s="91">
        <f t="shared" si="1"/>
        <v>-2.1194258567504469E-3</v>
      </c>
      <c r="K129" s="91">
        <f>I129/'סכום נכסי הקרן'!$C$42</f>
        <v>1.6812419415010407E-5</v>
      </c>
    </row>
    <row r="130" spans="2:11">
      <c r="B130" s="86" t="s">
        <v>1480</v>
      </c>
      <c r="C130" s="87" t="s">
        <v>1481</v>
      </c>
      <c r="D130" s="88" t="s">
        <v>660</v>
      </c>
      <c r="E130" s="88" t="s">
        <v>123</v>
      </c>
      <c r="F130" s="101">
        <v>44712</v>
      </c>
      <c r="G130" s="90">
        <v>38966.800000000003</v>
      </c>
      <c r="H130" s="102">
        <v>4.5669129999999996</v>
      </c>
      <c r="I130" s="90">
        <v>1.7795799999999999</v>
      </c>
      <c r="J130" s="91">
        <f t="shared" si="1"/>
        <v>-4.9477736667400761E-2</v>
      </c>
      <c r="K130" s="91">
        <f>I130/'סכום נכסי הקרן'!$C$42</f>
        <v>3.9248386911405243E-4</v>
      </c>
    </row>
    <row r="131" spans="2:11">
      <c r="B131" s="92"/>
      <c r="C131" s="87"/>
      <c r="D131" s="87"/>
      <c r="E131" s="87"/>
      <c r="F131" s="87"/>
      <c r="G131" s="90"/>
      <c r="H131" s="102"/>
      <c r="I131" s="87"/>
      <c r="J131" s="91"/>
      <c r="K131" s="87"/>
    </row>
    <row r="132" spans="2:11">
      <c r="B132" s="85" t="s">
        <v>177</v>
      </c>
      <c r="C132" s="80"/>
      <c r="D132" s="81"/>
      <c r="E132" s="81"/>
      <c r="F132" s="99"/>
      <c r="G132" s="83"/>
      <c r="H132" s="100"/>
      <c r="I132" s="83">
        <v>-6.0246664000000005E-2</v>
      </c>
      <c r="J132" s="84">
        <f t="shared" si="1"/>
        <v>1.6750405019619089E-3</v>
      </c>
      <c r="K132" s="84">
        <f>I132/'סכום נכסי הקרן'!$C$42</f>
        <v>-1.3287317112989749E-5</v>
      </c>
    </row>
    <row r="133" spans="2:11">
      <c r="B133" s="86" t="s">
        <v>1482</v>
      </c>
      <c r="C133" s="87" t="s">
        <v>1483</v>
      </c>
      <c r="D133" s="88" t="s">
        <v>660</v>
      </c>
      <c r="E133" s="88" t="s">
        <v>121</v>
      </c>
      <c r="F133" s="101">
        <v>44923</v>
      </c>
      <c r="G133" s="90">
        <v>17062.5</v>
      </c>
      <c r="H133" s="102">
        <v>-0.35309400000000002</v>
      </c>
      <c r="I133" s="90">
        <v>-6.0246664000000005E-2</v>
      </c>
      <c r="J133" s="91">
        <f t="shared" si="1"/>
        <v>1.6750405019619089E-3</v>
      </c>
      <c r="K133" s="91">
        <f>I133/'סכום נכסי הקרן'!$C$42</f>
        <v>-1.3287317112989749E-5</v>
      </c>
    </row>
    <row r="134" spans="2:11">
      <c r="B134" s="92"/>
      <c r="C134" s="87"/>
      <c r="D134" s="87"/>
      <c r="E134" s="87"/>
      <c r="F134" s="87"/>
      <c r="G134" s="90"/>
      <c r="H134" s="102"/>
      <c r="I134" s="87"/>
      <c r="J134" s="91"/>
      <c r="K134" s="87"/>
    </row>
    <row r="135" spans="2:11">
      <c r="B135" s="79" t="s">
        <v>182</v>
      </c>
      <c r="C135" s="80"/>
      <c r="D135" s="81"/>
      <c r="E135" s="81"/>
      <c r="F135" s="99"/>
      <c r="G135" s="83"/>
      <c r="H135" s="100"/>
      <c r="I135" s="83">
        <v>0.22593032600000004</v>
      </c>
      <c r="J135" s="84">
        <f t="shared" si="1"/>
        <v>-6.2815502393868275E-3</v>
      </c>
      <c r="K135" s="84">
        <f>I135/'סכום נכסי הקרן'!$C$42</f>
        <v>4.9828616021015758E-5</v>
      </c>
    </row>
    <row r="136" spans="2:11">
      <c r="B136" s="92" t="s">
        <v>177</v>
      </c>
      <c r="C136" s="87"/>
      <c r="D136" s="88"/>
      <c r="E136" s="88"/>
      <c r="F136" s="101"/>
      <c r="G136" s="90"/>
      <c r="H136" s="102"/>
      <c r="I136" s="90">
        <v>0.22593032600000004</v>
      </c>
      <c r="J136" s="91">
        <f t="shared" si="1"/>
        <v>-6.2815502393868275E-3</v>
      </c>
      <c r="K136" s="91">
        <f>I136/'סכום נכסי הקרן'!$C$42</f>
        <v>4.9828616021015758E-5</v>
      </c>
    </row>
    <row r="137" spans="2:11">
      <c r="B137" s="86" t="s">
        <v>1484</v>
      </c>
      <c r="C137" s="87" t="s">
        <v>1485</v>
      </c>
      <c r="D137" s="88" t="s">
        <v>660</v>
      </c>
      <c r="E137" s="88" t="s">
        <v>120</v>
      </c>
      <c r="F137" s="101">
        <v>44817</v>
      </c>
      <c r="G137" s="90">
        <v>20865.5586</v>
      </c>
      <c r="H137" s="102">
        <v>1.0827910000000001</v>
      </c>
      <c r="I137" s="90">
        <v>0.22593032600000004</v>
      </c>
      <c r="J137" s="91">
        <f t="shared" si="1"/>
        <v>-6.2815502393868275E-3</v>
      </c>
      <c r="K137" s="91">
        <f>I137/'סכום נכסי הקרן'!$C$42</f>
        <v>4.9828616021015758E-5</v>
      </c>
    </row>
    <row r="138" spans="2:11">
      <c r="B138" s="93"/>
      <c r="C138" s="94"/>
      <c r="D138" s="94"/>
      <c r="E138" s="94"/>
      <c r="F138" s="94"/>
      <c r="G138" s="94"/>
      <c r="H138" s="94"/>
      <c r="I138" s="94"/>
      <c r="J138" s="94"/>
      <c r="K138" s="94"/>
    </row>
    <row r="139" spans="2:11">
      <c r="B139" s="93"/>
      <c r="C139" s="94"/>
      <c r="D139" s="94"/>
      <c r="E139" s="94"/>
      <c r="F139" s="94"/>
      <c r="G139" s="94"/>
      <c r="H139" s="94"/>
      <c r="I139" s="94"/>
      <c r="J139" s="94"/>
      <c r="K139" s="94"/>
    </row>
    <row r="140" spans="2:11">
      <c r="B140" s="93"/>
      <c r="C140" s="94"/>
      <c r="D140" s="94"/>
      <c r="E140" s="94"/>
      <c r="F140" s="94"/>
      <c r="G140" s="94"/>
      <c r="H140" s="94"/>
      <c r="I140" s="94"/>
      <c r="J140" s="94"/>
      <c r="K140" s="94"/>
    </row>
    <row r="141" spans="2:11">
      <c r="B141" s="109" t="s">
        <v>200</v>
      </c>
      <c r="C141" s="94"/>
      <c r="D141" s="94"/>
      <c r="E141" s="94"/>
      <c r="F141" s="94"/>
      <c r="G141" s="94"/>
      <c r="H141" s="94"/>
      <c r="I141" s="94"/>
      <c r="J141" s="94"/>
      <c r="K141" s="94"/>
    </row>
    <row r="142" spans="2:11">
      <c r="B142" s="109" t="s">
        <v>104</v>
      </c>
      <c r="C142" s="94"/>
      <c r="D142" s="94"/>
      <c r="E142" s="94"/>
      <c r="F142" s="94"/>
      <c r="G142" s="94"/>
      <c r="H142" s="94"/>
      <c r="I142" s="94"/>
      <c r="J142" s="94"/>
      <c r="K142" s="94"/>
    </row>
    <row r="143" spans="2:11">
      <c r="B143" s="109" t="s">
        <v>183</v>
      </c>
      <c r="C143" s="94"/>
      <c r="D143" s="94"/>
      <c r="E143" s="94"/>
      <c r="F143" s="94"/>
      <c r="G143" s="94"/>
      <c r="H143" s="94"/>
      <c r="I143" s="94"/>
      <c r="J143" s="94"/>
      <c r="K143" s="94"/>
    </row>
    <row r="144" spans="2:11">
      <c r="B144" s="109" t="s">
        <v>191</v>
      </c>
      <c r="C144" s="94"/>
      <c r="D144" s="94"/>
      <c r="E144" s="94"/>
      <c r="F144" s="94"/>
      <c r="G144" s="94"/>
      <c r="H144" s="94"/>
      <c r="I144" s="94"/>
      <c r="J144" s="94"/>
      <c r="K144" s="94"/>
    </row>
    <row r="145" spans="2:11">
      <c r="B145" s="93"/>
      <c r="C145" s="94"/>
      <c r="D145" s="94"/>
      <c r="E145" s="94"/>
      <c r="F145" s="94"/>
      <c r="G145" s="94"/>
      <c r="H145" s="94"/>
      <c r="I145" s="94"/>
      <c r="J145" s="94"/>
      <c r="K145" s="94"/>
    </row>
    <row r="146" spans="2:11">
      <c r="B146" s="93"/>
      <c r="C146" s="94"/>
      <c r="D146" s="94"/>
      <c r="E146" s="94"/>
      <c r="F146" s="94"/>
      <c r="G146" s="94"/>
      <c r="H146" s="94"/>
      <c r="I146" s="94"/>
      <c r="J146" s="94"/>
      <c r="K146" s="94"/>
    </row>
    <row r="147" spans="2:11">
      <c r="B147" s="93"/>
      <c r="C147" s="94"/>
      <c r="D147" s="94"/>
      <c r="E147" s="94"/>
      <c r="F147" s="94"/>
      <c r="G147" s="94"/>
      <c r="H147" s="94"/>
      <c r="I147" s="94"/>
      <c r="J147" s="94"/>
      <c r="K147" s="94"/>
    </row>
    <row r="148" spans="2:11">
      <c r="B148" s="93"/>
      <c r="C148" s="94"/>
      <c r="D148" s="94"/>
      <c r="E148" s="94"/>
      <c r="F148" s="94"/>
      <c r="G148" s="94"/>
      <c r="H148" s="94"/>
      <c r="I148" s="94"/>
      <c r="J148" s="94"/>
      <c r="K148" s="94"/>
    </row>
    <row r="149" spans="2:11">
      <c r="B149" s="93"/>
      <c r="C149" s="94"/>
      <c r="D149" s="94"/>
      <c r="E149" s="94"/>
      <c r="F149" s="94"/>
      <c r="G149" s="94"/>
      <c r="H149" s="94"/>
      <c r="I149" s="94"/>
      <c r="J149" s="94"/>
      <c r="K149" s="94"/>
    </row>
    <row r="150" spans="2:11">
      <c r="B150" s="93"/>
      <c r="C150" s="94"/>
      <c r="D150" s="94"/>
      <c r="E150" s="94"/>
      <c r="F150" s="94"/>
      <c r="G150" s="94"/>
      <c r="H150" s="94"/>
      <c r="I150" s="94"/>
      <c r="J150" s="94"/>
      <c r="K150" s="94"/>
    </row>
    <row r="151" spans="2:11">
      <c r="B151" s="93"/>
      <c r="C151" s="94"/>
      <c r="D151" s="94"/>
      <c r="E151" s="94"/>
      <c r="F151" s="94"/>
      <c r="G151" s="94"/>
      <c r="H151" s="94"/>
      <c r="I151" s="94"/>
      <c r="J151" s="94"/>
      <c r="K151" s="94"/>
    </row>
    <row r="152" spans="2:11">
      <c r="B152" s="93"/>
      <c r="C152" s="94"/>
      <c r="D152" s="94"/>
      <c r="E152" s="94"/>
      <c r="F152" s="94"/>
      <c r="G152" s="94"/>
      <c r="H152" s="94"/>
      <c r="I152" s="94"/>
      <c r="J152" s="94"/>
      <c r="K152" s="94"/>
    </row>
    <row r="153" spans="2:11">
      <c r="B153" s="93"/>
      <c r="C153" s="94"/>
      <c r="D153" s="94"/>
      <c r="E153" s="94"/>
      <c r="F153" s="94"/>
      <c r="G153" s="94"/>
      <c r="H153" s="94"/>
      <c r="I153" s="94"/>
      <c r="J153" s="94"/>
      <c r="K153" s="94"/>
    </row>
    <row r="154" spans="2:11">
      <c r="B154" s="93"/>
      <c r="C154" s="94"/>
      <c r="D154" s="94"/>
      <c r="E154" s="94"/>
      <c r="F154" s="94"/>
      <c r="G154" s="94"/>
      <c r="H154" s="94"/>
      <c r="I154" s="94"/>
      <c r="J154" s="94"/>
      <c r="K154" s="94"/>
    </row>
    <row r="155" spans="2:11">
      <c r="B155" s="93"/>
      <c r="C155" s="94"/>
      <c r="D155" s="94"/>
      <c r="E155" s="94"/>
      <c r="F155" s="94"/>
      <c r="G155" s="94"/>
      <c r="H155" s="94"/>
      <c r="I155" s="94"/>
      <c r="J155" s="94"/>
      <c r="K155" s="94"/>
    </row>
    <row r="156" spans="2:11">
      <c r="B156" s="93"/>
      <c r="C156" s="94"/>
      <c r="D156" s="94"/>
      <c r="E156" s="94"/>
      <c r="F156" s="94"/>
      <c r="G156" s="94"/>
      <c r="H156" s="94"/>
      <c r="I156" s="94"/>
      <c r="J156" s="94"/>
      <c r="K156" s="94"/>
    </row>
    <row r="157" spans="2:11">
      <c r="B157" s="93"/>
      <c r="C157" s="94"/>
      <c r="D157" s="94"/>
      <c r="E157" s="94"/>
      <c r="F157" s="94"/>
      <c r="G157" s="94"/>
      <c r="H157" s="94"/>
      <c r="I157" s="94"/>
      <c r="J157" s="94"/>
      <c r="K157" s="94"/>
    </row>
    <row r="158" spans="2:11">
      <c r="B158" s="93"/>
      <c r="C158" s="94"/>
      <c r="D158" s="94"/>
      <c r="E158" s="94"/>
      <c r="F158" s="94"/>
      <c r="G158" s="94"/>
      <c r="H158" s="94"/>
      <c r="I158" s="94"/>
      <c r="J158" s="94"/>
      <c r="K158" s="94"/>
    </row>
    <row r="159" spans="2:11">
      <c r="B159" s="93"/>
      <c r="C159" s="94"/>
      <c r="D159" s="94"/>
      <c r="E159" s="94"/>
      <c r="F159" s="94"/>
      <c r="G159" s="94"/>
      <c r="H159" s="94"/>
      <c r="I159" s="94"/>
      <c r="J159" s="94"/>
      <c r="K159" s="94"/>
    </row>
    <row r="160" spans="2:11">
      <c r="B160" s="93"/>
      <c r="C160" s="94"/>
      <c r="D160" s="94"/>
      <c r="E160" s="94"/>
      <c r="F160" s="94"/>
      <c r="G160" s="94"/>
      <c r="H160" s="94"/>
      <c r="I160" s="94"/>
      <c r="J160" s="94"/>
      <c r="K160" s="94"/>
    </row>
    <row r="161" spans="2:11">
      <c r="B161" s="93"/>
      <c r="C161" s="94"/>
      <c r="D161" s="94"/>
      <c r="E161" s="94"/>
      <c r="F161" s="94"/>
      <c r="G161" s="94"/>
      <c r="H161" s="94"/>
      <c r="I161" s="94"/>
      <c r="J161" s="94"/>
      <c r="K161" s="94"/>
    </row>
    <row r="162" spans="2:11">
      <c r="B162" s="93"/>
      <c r="C162" s="94"/>
      <c r="D162" s="94"/>
      <c r="E162" s="94"/>
      <c r="F162" s="94"/>
      <c r="G162" s="94"/>
      <c r="H162" s="94"/>
      <c r="I162" s="94"/>
      <c r="J162" s="94"/>
      <c r="K162" s="94"/>
    </row>
    <row r="163" spans="2:11">
      <c r="B163" s="93"/>
      <c r="C163" s="94"/>
      <c r="D163" s="94"/>
      <c r="E163" s="94"/>
      <c r="F163" s="94"/>
      <c r="G163" s="94"/>
      <c r="H163" s="94"/>
      <c r="I163" s="94"/>
      <c r="J163" s="94"/>
      <c r="K163" s="94"/>
    </row>
    <row r="164" spans="2:11">
      <c r="B164" s="93"/>
      <c r="C164" s="94"/>
      <c r="D164" s="94"/>
      <c r="E164" s="94"/>
      <c r="F164" s="94"/>
      <c r="G164" s="94"/>
      <c r="H164" s="94"/>
      <c r="I164" s="94"/>
      <c r="J164" s="94"/>
      <c r="K164" s="94"/>
    </row>
    <row r="165" spans="2:11">
      <c r="B165" s="93"/>
      <c r="C165" s="94"/>
      <c r="D165" s="94"/>
      <c r="E165" s="94"/>
      <c r="F165" s="94"/>
      <c r="G165" s="94"/>
      <c r="H165" s="94"/>
      <c r="I165" s="94"/>
      <c r="J165" s="94"/>
      <c r="K165" s="94"/>
    </row>
    <row r="166" spans="2:11">
      <c r="B166" s="93"/>
      <c r="C166" s="94"/>
      <c r="D166" s="94"/>
      <c r="E166" s="94"/>
      <c r="F166" s="94"/>
      <c r="G166" s="94"/>
      <c r="H166" s="94"/>
      <c r="I166" s="94"/>
      <c r="J166" s="94"/>
      <c r="K166" s="94"/>
    </row>
    <row r="167" spans="2:11">
      <c r="B167" s="93"/>
      <c r="C167" s="94"/>
      <c r="D167" s="94"/>
      <c r="E167" s="94"/>
      <c r="F167" s="94"/>
      <c r="G167" s="94"/>
      <c r="H167" s="94"/>
      <c r="I167" s="94"/>
      <c r="J167" s="94"/>
      <c r="K167" s="94"/>
    </row>
    <row r="168" spans="2:11">
      <c r="B168" s="93"/>
      <c r="C168" s="94"/>
      <c r="D168" s="94"/>
      <c r="E168" s="94"/>
      <c r="F168" s="94"/>
      <c r="G168" s="94"/>
      <c r="H168" s="94"/>
      <c r="I168" s="94"/>
      <c r="J168" s="94"/>
      <c r="K168" s="94"/>
    </row>
    <row r="169" spans="2:11">
      <c r="B169" s="93"/>
      <c r="C169" s="94"/>
      <c r="D169" s="94"/>
      <c r="E169" s="94"/>
      <c r="F169" s="94"/>
      <c r="G169" s="94"/>
      <c r="H169" s="94"/>
      <c r="I169" s="94"/>
      <c r="J169" s="94"/>
      <c r="K169" s="94"/>
    </row>
    <row r="170" spans="2:11">
      <c r="B170" s="93"/>
      <c r="C170" s="94"/>
      <c r="D170" s="94"/>
      <c r="E170" s="94"/>
      <c r="F170" s="94"/>
      <c r="G170" s="94"/>
      <c r="H170" s="94"/>
      <c r="I170" s="94"/>
      <c r="J170" s="94"/>
      <c r="K170" s="94"/>
    </row>
    <row r="171" spans="2:11">
      <c r="B171" s="93"/>
      <c r="C171" s="94"/>
      <c r="D171" s="94"/>
      <c r="E171" s="94"/>
      <c r="F171" s="94"/>
      <c r="G171" s="94"/>
      <c r="H171" s="94"/>
      <c r="I171" s="94"/>
      <c r="J171" s="94"/>
      <c r="K171" s="94"/>
    </row>
    <row r="172" spans="2:11">
      <c r="B172" s="93"/>
      <c r="C172" s="94"/>
      <c r="D172" s="94"/>
      <c r="E172" s="94"/>
      <c r="F172" s="94"/>
      <c r="G172" s="94"/>
      <c r="H172" s="94"/>
      <c r="I172" s="94"/>
      <c r="J172" s="94"/>
      <c r="K172" s="94"/>
    </row>
    <row r="173" spans="2:11">
      <c r="B173" s="93"/>
      <c r="C173" s="94"/>
      <c r="D173" s="94"/>
      <c r="E173" s="94"/>
      <c r="F173" s="94"/>
      <c r="G173" s="94"/>
      <c r="H173" s="94"/>
      <c r="I173" s="94"/>
      <c r="J173" s="94"/>
      <c r="K173" s="94"/>
    </row>
    <row r="174" spans="2:11">
      <c r="B174" s="93"/>
      <c r="C174" s="94"/>
      <c r="D174" s="94"/>
      <c r="E174" s="94"/>
      <c r="F174" s="94"/>
      <c r="G174" s="94"/>
      <c r="H174" s="94"/>
      <c r="I174" s="94"/>
      <c r="J174" s="94"/>
      <c r="K174" s="94"/>
    </row>
    <row r="175" spans="2:11">
      <c r="B175" s="93"/>
      <c r="C175" s="94"/>
      <c r="D175" s="94"/>
      <c r="E175" s="94"/>
      <c r="F175" s="94"/>
      <c r="G175" s="94"/>
      <c r="H175" s="94"/>
      <c r="I175" s="94"/>
      <c r="J175" s="94"/>
      <c r="K175" s="94"/>
    </row>
    <row r="176" spans="2:11">
      <c r="B176" s="93"/>
      <c r="C176" s="94"/>
      <c r="D176" s="94"/>
      <c r="E176" s="94"/>
      <c r="F176" s="94"/>
      <c r="G176" s="94"/>
      <c r="H176" s="94"/>
      <c r="I176" s="94"/>
      <c r="J176" s="94"/>
      <c r="K176" s="94"/>
    </row>
    <row r="177" spans="2:11">
      <c r="B177" s="93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2:11">
      <c r="B178" s="93"/>
      <c r="C178" s="94"/>
      <c r="D178" s="94"/>
      <c r="E178" s="94"/>
      <c r="F178" s="94"/>
      <c r="G178" s="94"/>
      <c r="H178" s="94"/>
      <c r="I178" s="94"/>
      <c r="J178" s="94"/>
      <c r="K178" s="94"/>
    </row>
    <row r="179" spans="2:11">
      <c r="B179" s="93"/>
      <c r="C179" s="94"/>
      <c r="D179" s="94"/>
      <c r="E179" s="94"/>
      <c r="F179" s="94"/>
      <c r="G179" s="94"/>
      <c r="H179" s="94"/>
      <c r="I179" s="94"/>
      <c r="J179" s="94"/>
      <c r="K179" s="94"/>
    </row>
    <row r="180" spans="2:11">
      <c r="B180" s="93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2:11">
      <c r="B181" s="93"/>
      <c r="C181" s="94"/>
      <c r="D181" s="94"/>
      <c r="E181" s="94"/>
      <c r="F181" s="94"/>
      <c r="G181" s="94"/>
      <c r="H181" s="94"/>
      <c r="I181" s="94"/>
      <c r="J181" s="94"/>
      <c r="K181" s="94"/>
    </row>
    <row r="182" spans="2:11">
      <c r="B182" s="93"/>
      <c r="C182" s="94"/>
      <c r="D182" s="94"/>
      <c r="E182" s="94"/>
      <c r="F182" s="94"/>
      <c r="G182" s="94"/>
      <c r="H182" s="94"/>
      <c r="I182" s="94"/>
      <c r="J182" s="94"/>
      <c r="K182" s="94"/>
    </row>
    <row r="183" spans="2:11">
      <c r="B183" s="93"/>
      <c r="C183" s="94"/>
      <c r="D183" s="94"/>
      <c r="E183" s="94"/>
      <c r="F183" s="94"/>
      <c r="G183" s="94"/>
      <c r="H183" s="94"/>
      <c r="I183" s="94"/>
      <c r="J183" s="94"/>
      <c r="K183" s="94"/>
    </row>
    <row r="184" spans="2:11">
      <c r="B184" s="93"/>
      <c r="C184" s="94"/>
      <c r="D184" s="94"/>
      <c r="E184" s="94"/>
      <c r="F184" s="94"/>
      <c r="G184" s="94"/>
      <c r="H184" s="94"/>
      <c r="I184" s="94"/>
      <c r="J184" s="94"/>
      <c r="K184" s="94"/>
    </row>
    <row r="185" spans="2:11">
      <c r="B185" s="93"/>
      <c r="C185" s="94"/>
      <c r="D185" s="94"/>
      <c r="E185" s="94"/>
      <c r="F185" s="94"/>
      <c r="G185" s="94"/>
      <c r="H185" s="94"/>
      <c r="I185" s="94"/>
      <c r="J185" s="94"/>
      <c r="K185" s="94"/>
    </row>
    <row r="186" spans="2:11">
      <c r="B186" s="93"/>
      <c r="C186" s="94"/>
      <c r="D186" s="94"/>
      <c r="E186" s="94"/>
      <c r="F186" s="94"/>
      <c r="G186" s="94"/>
      <c r="H186" s="94"/>
      <c r="I186" s="94"/>
      <c r="J186" s="94"/>
      <c r="K186" s="94"/>
    </row>
    <row r="187" spans="2:11">
      <c r="B187" s="93"/>
      <c r="C187" s="94"/>
      <c r="D187" s="94"/>
      <c r="E187" s="94"/>
      <c r="F187" s="94"/>
      <c r="G187" s="94"/>
      <c r="H187" s="94"/>
      <c r="I187" s="94"/>
      <c r="J187" s="94"/>
      <c r="K187" s="94"/>
    </row>
    <row r="188" spans="2:11">
      <c r="B188" s="93"/>
      <c r="C188" s="94"/>
      <c r="D188" s="94"/>
      <c r="E188" s="94"/>
      <c r="F188" s="94"/>
      <c r="G188" s="94"/>
      <c r="H188" s="94"/>
      <c r="I188" s="94"/>
      <c r="J188" s="94"/>
      <c r="K188" s="94"/>
    </row>
    <row r="189" spans="2:11">
      <c r="B189" s="93"/>
      <c r="C189" s="94"/>
      <c r="D189" s="94"/>
      <c r="E189" s="94"/>
      <c r="F189" s="94"/>
      <c r="G189" s="94"/>
      <c r="H189" s="94"/>
      <c r="I189" s="94"/>
      <c r="J189" s="94"/>
      <c r="K189" s="94"/>
    </row>
    <row r="190" spans="2:11">
      <c r="B190" s="93"/>
      <c r="C190" s="94"/>
      <c r="D190" s="94"/>
      <c r="E190" s="94"/>
      <c r="F190" s="94"/>
      <c r="G190" s="94"/>
      <c r="H190" s="94"/>
      <c r="I190" s="94"/>
      <c r="J190" s="94"/>
      <c r="K190" s="94"/>
    </row>
    <row r="191" spans="2:11">
      <c r="B191" s="93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2:11">
      <c r="B192" s="93"/>
      <c r="C192" s="94"/>
      <c r="D192" s="94"/>
      <c r="E192" s="94"/>
      <c r="F192" s="94"/>
      <c r="G192" s="94"/>
      <c r="H192" s="94"/>
      <c r="I192" s="94"/>
      <c r="J192" s="94"/>
      <c r="K192" s="94"/>
    </row>
    <row r="193" spans="2:11">
      <c r="B193" s="93"/>
      <c r="C193" s="94"/>
      <c r="D193" s="94"/>
      <c r="E193" s="94"/>
      <c r="F193" s="94"/>
      <c r="G193" s="94"/>
      <c r="H193" s="94"/>
      <c r="I193" s="94"/>
      <c r="J193" s="94"/>
      <c r="K193" s="94"/>
    </row>
    <row r="194" spans="2:11">
      <c r="B194" s="93"/>
      <c r="C194" s="94"/>
      <c r="D194" s="94"/>
      <c r="E194" s="94"/>
      <c r="F194" s="94"/>
      <c r="G194" s="94"/>
      <c r="H194" s="94"/>
      <c r="I194" s="94"/>
      <c r="J194" s="94"/>
      <c r="K194" s="94"/>
    </row>
    <row r="195" spans="2:11">
      <c r="B195" s="93"/>
      <c r="C195" s="94"/>
      <c r="D195" s="94"/>
      <c r="E195" s="94"/>
      <c r="F195" s="94"/>
      <c r="G195" s="94"/>
      <c r="H195" s="94"/>
      <c r="I195" s="94"/>
      <c r="J195" s="94"/>
      <c r="K195" s="94"/>
    </row>
    <row r="196" spans="2:11">
      <c r="B196" s="93"/>
      <c r="C196" s="94"/>
      <c r="D196" s="94"/>
      <c r="E196" s="94"/>
      <c r="F196" s="94"/>
      <c r="G196" s="94"/>
      <c r="H196" s="94"/>
      <c r="I196" s="94"/>
      <c r="J196" s="94"/>
      <c r="K196" s="94"/>
    </row>
    <row r="197" spans="2:11">
      <c r="B197" s="93"/>
      <c r="C197" s="94"/>
      <c r="D197" s="94"/>
      <c r="E197" s="94"/>
      <c r="F197" s="94"/>
      <c r="G197" s="94"/>
      <c r="H197" s="94"/>
      <c r="I197" s="94"/>
      <c r="J197" s="94"/>
      <c r="K197" s="94"/>
    </row>
    <row r="198" spans="2:11">
      <c r="B198" s="93"/>
      <c r="C198" s="94"/>
      <c r="D198" s="94"/>
      <c r="E198" s="94"/>
      <c r="F198" s="94"/>
      <c r="G198" s="94"/>
      <c r="H198" s="94"/>
      <c r="I198" s="94"/>
      <c r="J198" s="94"/>
      <c r="K198" s="94"/>
    </row>
    <row r="199" spans="2:11">
      <c r="B199" s="93"/>
      <c r="C199" s="94"/>
      <c r="D199" s="94"/>
      <c r="E199" s="94"/>
      <c r="F199" s="94"/>
      <c r="G199" s="94"/>
      <c r="H199" s="94"/>
      <c r="I199" s="94"/>
      <c r="J199" s="94"/>
      <c r="K199" s="94"/>
    </row>
    <row r="200" spans="2:11">
      <c r="B200" s="93"/>
      <c r="C200" s="94"/>
      <c r="D200" s="94"/>
      <c r="E200" s="94"/>
      <c r="F200" s="94"/>
      <c r="G200" s="94"/>
      <c r="H200" s="94"/>
      <c r="I200" s="94"/>
      <c r="J200" s="94"/>
      <c r="K200" s="94"/>
    </row>
    <row r="201" spans="2:11">
      <c r="B201" s="93"/>
      <c r="C201" s="94"/>
      <c r="D201" s="94"/>
      <c r="E201" s="94"/>
      <c r="F201" s="94"/>
      <c r="G201" s="94"/>
      <c r="H201" s="94"/>
      <c r="I201" s="94"/>
      <c r="J201" s="94"/>
      <c r="K201" s="94"/>
    </row>
    <row r="202" spans="2:11">
      <c r="B202" s="93"/>
      <c r="C202" s="94"/>
      <c r="D202" s="94"/>
      <c r="E202" s="94"/>
      <c r="F202" s="94"/>
      <c r="G202" s="94"/>
      <c r="H202" s="94"/>
      <c r="I202" s="94"/>
      <c r="J202" s="94"/>
      <c r="K202" s="94"/>
    </row>
    <row r="203" spans="2:11">
      <c r="B203" s="93"/>
      <c r="C203" s="94"/>
      <c r="D203" s="94"/>
      <c r="E203" s="94"/>
      <c r="F203" s="94"/>
      <c r="G203" s="94"/>
      <c r="H203" s="94"/>
      <c r="I203" s="94"/>
      <c r="J203" s="94"/>
      <c r="K203" s="94"/>
    </row>
    <row r="204" spans="2:11">
      <c r="B204" s="93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2:11">
      <c r="B205" s="93"/>
      <c r="C205" s="94"/>
      <c r="D205" s="94"/>
      <c r="E205" s="94"/>
      <c r="F205" s="94"/>
      <c r="G205" s="94"/>
      <c r="H205" s="94"/>
      <c r="I205" s="94"/>
      <c r="J205" s="94"/>
      <c r="K205" s="94"/>
    </row>
    <row r="206" spans="2:11">
      <c r="B206" s="93"/>
      <c r="C206" s="94"/>
      <c r="D206" s="94"/>
      <c r="E206" s="94"/>
      <c r="F206" s="94"/>
      <c r="G206" s="94"/>
      <c r="H206" s="94"/>
      <c r="I206" s="94"/>
      <c r="J206" s="94"/>
      <c r="K206" s="94"/>
    </row>
    <row r="207" spans="2:11">
      <c r="B207" s="93"/>
      <c r="C207" s="94"/>
      <c r="D207" s="94"/>
      <c r="E207" s="94"/>
      <c r="F207" s="94"/>
      <c r="G207" s="94"/>
      <c r="H207" s="94"/>
      <c r="I207" s="94"/>
      <c r="J207" s="94"/>
      <c r="K207" s="94"/>
    </row>
    <row r="208" spans="2:11">
      <c r="B208" s="93"/>
      <c r="C208" s="94"/>
      <c r="D208" s="94"/>
      <c r="E208" s="94"/>
      <c r="F208" s="94"/>
      <c r="G208" s="94"/>
      <c r="H208" s="94"/>
      <c r="I208" s="94"/>
      <c r="J208" s="94"/>
      <c r="K208" s="94"/>
    </row>
    <row r="209" spans="2:11">
      <c r="B209" s="93"/>
      <c r="C209" s="94"/>
      <c r="D209" s="94"/>
      <c r="E209" s="94"/>
      <c r="F209" s="94"/>
      <c r="G209" s="94"/>
      <c r="H209" s="94"/>
      <c r="I209" s="94"/>
      <c r="J209" s="94"/>
      <c r="K209" s="94"/>
    </row>
    <row r="210" spans="2:11">
      <c r="B210" s="93"/>
      <c r="C210" s="94"/>
      <c r="D210" s="94"/>
      <c r="E210" s="94"/>
      <c r="F210" s="94"/>
      <c r="G210" s="94"/>
      <c r="H210" s="94"/>
      <c r="I210" s="94"/>
      <c r="J210" s="94"/>
      <c r="K210" s="94"/>
    </row>
    <row r="211" spans="2:11">
      <c r="B211" s="93"/>
      <c r="C211" s="94"/>
      <c r="D211" s="94"/>
      <c r="E211" s="94"/>
      <c r="F211" s="94"/>
      <c r="G211" s="94"/>
      <c r="H211" s="94"/>
      <c r="I211" s="94"/>
      <c r="J211" s="94"/>
      <c r="K211" s="94"/>
    </row>
    <row r="212" spans="2:11">
      <c r="B212" s="93"/>
      <c r="C212" s="94"/>
      <c r="D212" s="94"/>
      <c r="E212" s="94"/>
      <c r="F212" s="94"/>
      <c r="G212" s="94"/>
      <c r="H212" s="94"/>
      <c r="I212" s="94"/>
      <c r="J212" s="94"/>
      <c r="K212" s="94"/>
    </row>
    <row r="213" spans="2:11">
      <c r="B213" s="93"/>
      <c r="C213" s="94"/>
      <c r="D213" s="94"/>
      <c r="E213" s="94"/>
      <c r="F213" s="94"/>
      <c r="G213" s="94"/>
      <c r="H213" s="94"/>
      <c r="I213" s="94"/>
      <c r="J213" s="94"/>
      <c r="K213" s="94"/>
    </row>
    <row r="214" spans="2:11">
      <c r="B214" s="93"/>
      <c r="C214" s="94"/>
      <c r="D214" s="94"/>
      <c r="E214" s="94"/>
      <c r="F214" s="94"/>
      <c r="G214" s="94"/>
      <c r="H214" s="94"/>
      <c r="I214" s="94"/>
      <c r="J214" s="94"/>
      <c r="K214" s="94"/>
    </row>
    <row r="215" spans="2:11">
      <c r="B215" s="93"/>
      <c r="C215" s="94"/>
      <c r="D215" s="94"/>
      <c r="E215" s="94"/>
      <c r="F215" s="94"/>
      <c r="G215" s="94"/>
      <c r="H215" s="94"/>
      <c r="I215" s="94"/>
      <c r="J215" s="94"/>
      <c r="K215" s="94"/>
    </row>
    <row r="216" spans="2:11">
      <c r="B216" s="93"/>
      <c r="C216" s="94"/>
      <c r="D216" s="94"/>
      <c r="E216" s="94"/>
      <c r="F216" s="94"/>
      <c r="G216" s="94"/>
      <c r="H216" s="94"/>
      <c r="I216" s="94"/>
      <c r="J216" s="94"/>
      <c r="K216" s="94"/>
    </row>
    <row r="217" spans="2:11">
      <c r="B217" s="93"/>
      <c r="C217" s="94"/>
      <c r="D217" s="94"/>
      <c r="E217" s="94"/>
      <c r="F217" s="94"/>
      <c r="G217" s="94"/>
      <c r="H217" s="94"/>
      <c r="I217" s="94"/>
      <c r="J217" s="94"/>
      <c r="K217" s="94"/>
    </row>
    <row r="218" spans="2:11">
      <c r="B218" s="93"/>
      <c r="C218" s="94"/>
      <c r="D218" s="94"/>
      <c r="E218" s="94"/>
      <c r="F218" s="94"/>
      <c r="G218" s="94"/>
      <c r="H218" s="94"/>
      <c r="I218" s="94"/>
      <c r="J218" s="94"/>
      <c r="K218" s="94"/>
    </row>
    <row r="219" spans="2:11">
      <c r="B219" s="93"/>
      <c r="C219" s="94"/>
      <c r="D219" s="94"/>
      <c r="E219" s="94"/>
      <c r="F219" s="94"/>
      <c r="G219" s="94"/>
      <c r="H219" s="94"/>
      <c r="I219" s="94"/>
      <c r="J219" s="94"/>
      <c r="K219" s="94"/>
    </row>
    <row r="220" spans="2:11">
      <c r="B220" s="93"/>
      <c r="C220" s="94"/>
      <c r="D220" s="94"/>
      <c r="E220" s="94"/>
      <c r="F220" s="94"/>
      <c r="G220" s="94"/>
      <c r="H220" s="94"/>
      <c r="I220" s="94"/>
      <c r="J220" s="94"/>
      <c r="K220" s="94"/>
    </row>
    <row r="221" spans="2:11">
      <c r="B221" s="93"/>
      <c r="C221" s="94"/>
      <c r="D221" s="94"/>
      <c r="E221" s="94"/>
      <c r="F221" s="94"/>
      <c r="G221" s="94"/>
      <c r="H221" s="94"/>
      <c r="I221" s="94"/>
      <c r="J221" s="94"/>
      <c r="K221" s="94"/>
    </row>
    <row r="222" spans="2:11">
      <c r="B222" s="93"/>
      <c r="C222" s="94"/>
      <c r="D222" s="94"/>
      <c r="E222" s="94"/>
      <c r="F222" s="94"/>
      <c r="G222" s="94"/>
      <c r="H222" s="94"/>
      <c r="I222" s="94"/>
      <c r="J222" s="94"/>
      <c r="K222" s="94"/>
    </row>
    <row r="223" spans="2:11">
      <c r="B223" s="93"/>
      <c r="C223" s="94"/>
      <c r="D223" s="94"/>
      <c r="E223" s="94"/>
      <c r="F223" s="94"/>
      <c r="G223" s="94"/>
      <c r="H223" s="94"/>
      <c r="I223" s="94"/>
      <c r="J223" s="94"/>
      <c r="K223" s="94"/>
    </row>
    <row r="224" spans="2:11">
      <c r="B224" s="93"/>
      <c r="C224" s="94"/>
      <c r="D224" s="94"/>
      <c r="E224" s="94"/>
      <c r="F224" s="94"/>
      <c r="G224" s="94"/>
      <c r="H224" s="94"/>
      <c r="I224" s="94"/>
      <c r="J224" s="94"/>
      <c r="K224" s="94"/>
    </row>
    <row r="225" spans="2:11">
      <c r="B225" s="93"/>
      <c r="C225" s="94"/>
      <c r="D225" s="94"/>
      <c r="E225" s="94"/>
      <c r="F225" s="94"/>
      <c r="G225" s="94"/>
      <c r="H225" s="94"/>
      <c r="I225" s="94"/>
      <c r="J225" s="94"/>
      <c r="K225" s="94"/>
    </row>
    <row r="226" spans="2:11">
      <c r="B226" s="93"/>
      <c r="C226" s="94"/>
      <c r="D226" s="94"/>
      <c r="E226" s="94"/>
      <c r="F226" s="94"/>
      <c r="G226" s="94"/>
      <c r="H226" s="94"/>
      <c r="I226" s="94"/>
      <c r="J226" s="94"/>
      <c r="K226" s="94"/>
    </row>
    <row r="227" spans="2:11">
      <c r="B227" s="93"/>
      <c r="C227" s="94"/>
      <c r="D227" s="94"/>
      <c r="E227" s="94"/>
      <c r="F227" s="94"/>
      <c r="G227" s="94"/>
      <c r="H227" s="94"/>
      <c r="I227" s="94"/>
      <c r="J227" s="94"/>
      <c r="K227" s="94"/>
    </row>
    <row r="228" spans="2:11">
      <c r="B228" s="93"/>
      <c r="C228" s="94"/>
      <c r="D228" s="94"/>
      <c r="E228" s="94"/>
      <c r="F228" s="94"/>
      <c r="G228" s="94"/>
      <c r="H228" s="94"/>
      <c r="I228" s="94"/>
      <c r="J228" s="94"/>
      <c r="K228" s="94"/>
    </row>
    <row r="229" spans="2:11">
      <c r="B229" s="93"/>
      <c r="C229" s="94"/>
      <c r="D229" s="94"/>
      <c r="E229" s="94"/>
      <c r="F229" s="94"/>
      <c r="G229" s="94"/>
      <c r="H229" s="94"/>
      <c r="I229" s="94"/>
      <c r="J229" s="94"/>
      <c r="K229" s="94"/>
    </row>
    <row r="230" spans="2:11">
      <c r="B230" s="93"/>
      <c r="C230" s="94"/>
      <c r="D230" s="94"/>
      <c r="E230" s="94"/>
      <c r="F230" s="94"/>
      <c r="G230" s="94"/>
      <c r="H230" s="94"/>
      <c r="I230" s="94"/>
      <c r="J230" s="94"/>
      <c r="K230" s="94"/>
    </row>
    <row r="231" spans="2:11">
      <c r="B231" s="93"/>
      <c r="C231" s="94"/>
      <c r="D231" s="94"/>
      <c r="E231" s="94"/>
      <c r="F231" s="94"/>
      <c r="G231" s="94"/>
      <c r="H231" s="94"/>
      <c r="I231" s="94"/>
      <c r="J231" s="94"/>
      <c r="K231" s="94"/>
    </row>
    <row r="232" spans="2:11">
      <c r="B232" s="93"/>
      <c r="C232" s="94"/>
      <c r="D232" s="94"/>
      <c r="E232" s="94"/>
      <c r="F232" s="94"/>
      <c r="G232" s="94"/>
      <c r="H232" s="94"/>
      <c r="I232" s="94"/>
      <c r="J232" s="94"/>
      <c r="K232" s="94"/>
    </row>
    <row r="233" spans="2:11">
      <c r="B233" s="93"/>
      <c r="C233" s="94"/>
      <c r="D233" s="94"/>
      <c r="E233" s="94"/>
      <c r="F233" s="94"/>
      <c r="G233" s="94"/>
      <c r="H233" s="94"/>
      <c r="I233" s="94"/>
      <c r="J233" s="94"/>
      <c r="K233" s="94"/>
    </row>
    <row r="234" spans="2:11">
      <c r="B234" s="93"/>
      <c r="C234" s="94"/>
      <c r="D234" s="94"/>
      <c r="E234" s="94"/>
      <c r="F234" s="94"/>
      <c r="G234" s="94"/>
      <c r="H234" s="94"/>
      <c r="I234" s="94"/>
      <c r="J234" s="94"/>
      <c r="K234" s="94"/>
    </row>
    <row r="235" spans="2:11">
      <c r="B235" s="93"/>
      <c r="C235" s="94"/>
      <c r="D235" s="94"/>
      <c r="E235" s="94"/>
      <c r="F235" s="94"/>
      <c r="G235" s="94"/>
      <c r="H235" s="94"/>
      <c r="I235" s="94"/>
      <c r="J235" s="94"/>
      <c r="K235" s="94"/>
    </row>
    <row r="236" spans="2:11">
      <c r="B236" s="93"/>
      <c r="C236" s="94"/>
      <c r="D236" s="94"/>
      <c r="E236" s="94"/>
      <c r="F236" s="94"/>
      <c r="G236" s="94"/>
      <c r="H236" s="94"/>
      <c r="I236" s="94"/>
      <c r="J236" s="94"/>
      <c r="K236" s="94"/>
    </row>
    <row r="237" spans="2:11">
      <c r="B237" s="93"/>
      <c r="C237" s="94"/>
      <c r="D237" s="94"/>
      <c r="E237" s="94"/>
      <c r="F237" s="94"/>
      <c r="G237" s="94"/>
      <c r="H237" s="94"/>
      <c r="I237" s="94"/>
      <c r="J237" s="94"/>
      <c r="K237" s="94"/>
    </row>
    <row r="238" spans="2:11">
      <c r="B238" s="93"/>
      <c r="C238" s="94"/>
      <c r="D238" s="94"/>
      <c r="E238" s="94"/>
      <c r="F238" s="94"/>
      <c r="G238" s="94"/>
      <c r="H238" s="94"/>
      <c r="I238" s="94"/>
      <c r="J238" s="94"/>
      <c r="K238" s="94"/>
    </row>
    <row r="239" spans="2:11">
      <c r="B239" s="93"/>
      <c r="C239" s="94"/>
      <c r="D239" s="94"/>
      <c r="E239" s="94"/>
      <c r="F239" s="94"/>
      <c r="G239" s="94"/>
      <c r="H239" s="94"/>
      <c r="I239" s="94"/>
      <c r="J239" s="94"/>
      <c r="K239" s="94"/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93"/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93"/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93"/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3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3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3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3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3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3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3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3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3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3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3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3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3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3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3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3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3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3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3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3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3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3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3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3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3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3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3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3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3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3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3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3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3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3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3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3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3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3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3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3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3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3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3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3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3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3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3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3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3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3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3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3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3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3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3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3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3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3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3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3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3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3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3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3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3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3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3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3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3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3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3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3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3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3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3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3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3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3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3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3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3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3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3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3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3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3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3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3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3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3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3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3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3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3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3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3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3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3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3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3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3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3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3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3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3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3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3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3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3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3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3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3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3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3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3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3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3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3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3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3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3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3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3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3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3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3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3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3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3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3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3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3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3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3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3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3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3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3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3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3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3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3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3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3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3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3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3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3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3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3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3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3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3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3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3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3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3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3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3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3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3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3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3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3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3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3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3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3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3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3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3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3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3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3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3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3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3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3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3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3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3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3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3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3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3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3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3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3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3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3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3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3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3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3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3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3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3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3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3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3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3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3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3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3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3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3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3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3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3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3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3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3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3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3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3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3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3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3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3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3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3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3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3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3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3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3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3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3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3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3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3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3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3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3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3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3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3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3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3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3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3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3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3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3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3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3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3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3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3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3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3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3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3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3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3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3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3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3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3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3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3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3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3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3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3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3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3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3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3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3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3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3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3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3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3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3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3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3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3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3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3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3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3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3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3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3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3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3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3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3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3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3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3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3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3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3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3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3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3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3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3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3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3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3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3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3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3"/>
      <c r="C577" s="93"/>
      <c r="D577" s="93"/>
      <c r="E577" s="94"/>
      <c r="F577" s="94"/>
      <c r="G577" s="94"/>
      <c r="H577" s="94"/>
      <c r="I577" s="94"/>
      <c r="J577" s="94"/>
      <c r="K577" s="94"/>
    </row>
    <row r="578" spans="2:11">
      <c r="B578" s="93"/>
      <c r="C578" s="93"/>
      <c r="D578" s="93"/>
      <c r="E578" s="94"/>
      <c r="F578" s="94"/>
      <c r="G578" s="94"/>
      <c r="H578" s="94"/>
      <c r="I578" s="94"/>
      <c r="J578" s="94"/>
      <c r="K578" s="94"/>
    </row>
    <row r="579" spans="2:11">
      <c r="B579" s="93"/>
      <c r="C579" s="93"/>
      <c r="D579" s="93"/>
      <c r="E579" s="94"/>
      <c r="F579" s="94"/>
      <c r="G579" s="94"/>
      <c r="H579" s="94"/>
      <c r="I579" s="94"/>
      <c r="J579" s="94"/>
      <c r="K579" s="94"/>
    </row>
    <row r="580" spans="2:11">
      <c r="B580" s="93"/>
      <c r="C580" s="93"/>
      <c r="D580" s="93"/>
      <c r="E580" s="94"/>
      <c r="F580" s="94"/>
      <c r="G580" s="94"/>
      <c r="H580" s="94"/>
      <c r="I580" s="94"/>
      <c r="J580" s="94"/>
      <c r="K580" s="94"/>
    </row>
    <row r="581" spans="2:11">
      <c r="B581" s="93"/>
      <c r="C581" s="93"/>
      <c r="D581" s="93"/>
      <c r="E581" s="94"/>
      <c r="F581" s="94"/>
      <c r="G581" s="94"/>
      <c r="H581" s="94"/>
      <c r="I581" s="94"/>
      <c r="J581" s="94"/>
      <c r="K581" s="94"/>
    </row>
    <row r="582" spans="2:11">
      <c r="B582" s="93"/>
      <c r="C582" s="93"/>
      <c r="D582" s="93"/>
      <c r="E582" s="94"/>
      <c r="F582" s="94"/>
      <c r="G582" s="94"/>
      <c r="H582" s="94"/>
      <c r="I582" s="94"/>
      <c r="J582" s="94"/>
      <c r="K582" s="94"/>
    </row>
    <row r="583" spans="2:11">
      <c r="B583" s="93"/>
      <c r="C583" s="93"/>
      <c r="D583" s="93"/>
      <c r="E583" s="94"/>
      <c r="F583" s="94"/>
      <c r="G583" s="94"/>
      <c r="H583" s="94"/>
      <c r="I583" s="94"/>
      <c r="J583" s="94"/>
      <c r="K583" s="94"/>
    </row>
    <row r="584" spans="2:11">
      <c r="B584" s="93"/>
      <c r="C584" s="93"/>
      <c r="D584" s="93"/>
      <c r="E584" s="94"/>
      <c r="F584" s="94"/>
      <c r="G584" s="94"/>
      <c r="H584" s="94"/>
      <c r="I584" s="94"/>
      <c r="J584" s="94"/>
      <c r="K584" s="94"/>
    </row>
    <row r="585" spans="2:11">
      <c r="B585" s="93"/>
      <c r="C585" s="93"/>
      <c r="D585" s="93"/>
      <c r="E585" s="94"/>
      <c r="F585" s="94"/>
      <c r="G585" s="94"/>
      <c r="H585" s="94"/>
      <c r="I585" s="94"/>
      <c r="J585" s="94"/>
      <c r="K585" s="94"/>
    </row>
    <row r="586" spans="2:11">
      <c r="B586" s="93"/>
      <c r="C586" s="93"/>
      <c r="D586" s="93"/>
      <c r="E586" s="94"/>
      <c r="F586" s="94"/>
      <c r="G586" s="94"/>
      <c r="H586" s="94"/>
      <c r="I586" s="94"/>
      <c r="J586" s="94"/>
      <c r="K586" s="94"/>
    </row>
    <row r="587" spans="2:11">
      <c r="B587" s="93"/>
      <c r="C587" s="93"/>
      <c r="D587" s="93"/>
      <c r="E587" s="94"/>
      <c r="F587" s="94"/>
      <c r="G587" s="94"/>
      <c r="H587" s="94"/>
      <c r="I587" s="94"/>
      <c r="J587" s="94"/>
      <c r="K587" s="94"/>
    </row>
    <row r="588" spans="2:11">
      <c r="B588" s="93"/>
      <c r="C588" s="93"/>
      <c r="D588" s="93"/>
      <c r="E588" s="94"/>
      <c r="F588" s="94"/>
      <c r="G588" s="94"/>
      <c r="H588" s="94"/>
      <c r="I588" s="94"/>
      <c r="J588" s="94"/>
      <c r="K588" s="94"/>
    </row>
    <row r="589" spans="2:11">
      <c r="B589" s="93"/>
      <c r="C589" s="93"/>
      <c r="D589" s="93"/>
      <c r="E589" s="94"/>
      <c r="F589" s="94"/>
      <c r="G589" s="94"/>
      <c r="H589" s="94"/>
      <c r="I589" s="94"/>
      <c r="J589" s="94"/>
      <c r="K589" s="94"/>
    </row>
    <row r="590" spans="2:11">
      <c r="B590" s="93"/>
      <c r="C590" s="93"/>
      <c r="D590" s="93"/>
      <c r="E590" s="94"/>
      <c r="F590" s="94"/>
      <c r="G590" s="94"/>
      <c r="H590" s="94"/>
      <c r="I590" s="94"/>
      <c r="J590" s="94"/>
      <c r="K590" s="94"/>
    </row>
    <row r="591" spans="2:11">
      <c r="B591" s="93"/>
      <c r="C591" s="93"/>
      <c r="D591" s="93"/>
      <c r="E591" s="94"/>
      <c r="F591" s="94"/>
      <c r="G591" s="94"/>
      <c r="H591" s="94"/>
      <c r="I591" s="94"/>
      <c r="J591" s="94"/>
      <c r="K591" s="94"/>
    </row>
    <row r="592" spans="2:11">
      <c r="B592" s="93"/>
      <c r="C592" s="93"/>
      <c r="D592" s="93"/>
      <c r="E592" s="94"/>
      <c r="F592" s="94"/>
      <c r="G592" s="94"/>
      <c r="H592" s="94"/>
      <c r="I592" s="94"/>
      <c r="J592" s="94"/>
      <c r="K592" s="94"/>
    </row>
    <row r="593" spans="2:11">
      <c r="B593" s="93"/>
      <c r="C593" s="93"/>
      <c r="D593" s="93"/>
      <c r="E593" s="94"/>
      <c r="F593" s="94"/>
      <c r="G593" s="94"/>
      <c r="H593" s="94"/>
      <c r="I593" s="94"/>
      <c r="J593" s="94"/>
      <c r="K593" s="94"/>
    </row>
    <row r="594" spans="2:11">
      <c r="B594" s="93"/>
      <c r="C594" s="93"/>
      <c r="D594" s="93"/>
      <c r="E594" s="94"/>
      <c r="F594" s="94"/>
      <c r="G594" s="94"/>
      <c r="H594" s="94"/>
      <c r="I594" s="94"/>
      <c r="J594" s="94"/>
      <c r="K594" s="94"/>
    </row>
    <row r="595" spans="2:11">
      <c r="B595" s="93"/>
      <c r="C595" s="93"/>
      <c r="D595" s="93"/>
      <c r="E595" s="94"/>
      <c r="F595" s="94"/>
      <c r="G595" s="94"/>
      <c r="H595" s="94"/>
      <c r="I595" s="94"/>
      <c r="J595" s="94"/>
      <c r="K595" s="94"/>
    </row>
    <row r="596" spans="2:11">
      <c r="B596" s="93"/>
      <c r="C596" s="93"/>
      <c r="D596" s="93"/>
      <c r="E596" s="94"/>
      <c r="F596" s="94"/>
      <c r="G596" s="94"/>
      <c r="H596" s="94"/>
      <c r="I596" s="94"/>
      <c r="J596" s="94"/>
      <c r="K596" s="94"/>
    </row>
    <row r="597" spans="2:11">
      <c r="B597" s="93"/>
      <c r="C597" s="93"/>
      <c r="D597" s="93"/>
      <c r="E597" s="94"/>
      <c r="F597" s="94"/>
      <c r="G597" s="94"/>
      <c r="H597" s="94"/>
      <c r="I597" s="94"/>
      <c r="J597" s="94"/>
      <c r="K597" s="94"/>
    </row>
    <row r="598" spans="2:11">
      <c r="B598" s="93"/>
      <c r="C598" s="93"/>
      <c r="D598" s="93"/>
      <c r="E598" s="94"/>
      <c r="F598" s="94"/>
      <c r="G598" s="94"/>
      <c r="H598" s="94"/>
      <c r="I598" s="94"/>
      <c r="J598" s="94"/>
      <c r="K598" s="94"/>
    </row>
    <row r="599" spans="2:11">
      <c r="B599" s="93"/>
      <c r="C599" s="93"/>
      <c r="D599" s="93"/>
      <c r="E599" s="94"/>
      <c r="F599" s="94"/>
      <c r="G599" s="94"/>
      <c r="H599" s="94"/>
      <c r="I599" s="94"/>
      <c r="J599" s="94"/>
      <c r="K599" s="94"/>
    </row>
    <row r="600" spans="2:11">
      <c r="B600" s="93"/>
      <c r="C600" s="93"/>
      <c r="D600" s="93"/>
      <c r="E600" s="94"/>
      <c r="F600" s="94"/>
      <c r="G600" s="94"/>
      <c r="H600" s="94"/>
      <c r="I600" s="94"/>
      <c r="J600" s="94"/>
      <c r="K600" s="94"/>
    </row>
    <row r="601" spans="2:11">
      <c r="B601" s="93"/>
      <c r="C601" s="93"/>
      <c r="D601" s="93"/>
      <c r="E601" s="94"/>
      <c r="F601" s="94"/>
      <c r="G601" s="94"/>
      <c r="H601" s="94"/>
      <c r="I601" s="94"/>
      <c r="J601" s="94"/>
      <c r="K601" s="94"/>
    </row>
    <row r="602" spans="2:11">
      <c r="B602" s="93"/>
      <c r="C602" s="93"/>
      <c r="D602" s="93"/>
      <c r="E602" s="94"/>
      <c r="F602" s="94"/>
      <c r="G602" s="94"/>
      <c r="H602" s="94"/>
      <c r="I602" s="94"/>
      <c r="J602" s="94"/>
      <c r="K602" s="94"/>
    </row>
    <row r="603" spans="2:11">
      <c r="B603" s="93"/>
      <c r="C603" s="93"/>
      <c r="D603" s="93"/>
      <c r="E603" s="94"/>
      <c r="F603" s="94"/>
      <c r="G603" s="94"/>
      <c r="H603" s="94"/>
      <c r="I603" s="94"/>
      <c r="J603" s="94"/>
      <c r="K603" s="94"/>
    </row>
    <row r="604" spans="2:11">
      <c r="B604" s="93"/>
      <c r="C604" s="93"/>
      <c r="D604" s="93"/>
      <c r="E604" s="94"/>
      <c r="F604" s="94"/>
      <c r="G604" s="94"/>
      <c r="H604" s="94"/>
      <c r="I604" s="94"/>
      <c r="J604" s="94"/>
      <c r="K604" s="94"/>
    </row>
    <row r="605" spans="2:11">
      <c r="B605" s="93"/>
      <c r="C605" s="93"/>
      <c r="D605" s="93"/>
      <c r="E605" s="94"/>
      <c r="F605" s="94"/>
      <c r="G605" s="94"/>
      <c r="H605" s="94"/>
      <c r="I605" s="94"/>
      <c r="J605" s="94"/>
      <c r="K605" s="94"/>
    </row>
    <row r="606" spans="2:11">
      <c r="B606" s="93"/>
      <c r="C606" s="93"/>
      <c r="D606" s="93"/>
      <c r="E606" s="94"/>
      <c r="F606" s="94"/>
      <c r="G606" s="94"/>
      <c r="H606" s="94"/>
      <c r="I606" s="94"/>
      <c r="J606" s="94"/>
      <c r="K606" s="94"/>
    </row>
    <row r="607" spans="2:11">
      <c r="B607" s="93"/>
      <c r="C607" s="93"/>
      <c r="D607" s="93"/>
      <c r="E607" s="94"/>
      <c r="F607" s="94"/>
      <c r="G607" s="94"/>
      <c r="H607" s="94"/>
      <c r="I607" s="94"/>
      <c r="J607" s="94"/>
      <c r="K607" s="94"/>
    </row>
    <row r="608" spans="2:11">
      <c r="B608" s="93"/>
      <c r="C608" s="93"/>
      <c r="D608" s="93"/>
      <c r="E608" s="94"/>
      <c r="F608" s="94"/>
      <c r="G608" s="94"/>
      <c r="H608" s="94"/>
      <c r="I608" s="94"/>
      <c r="J608" s="94"/>
      <c r="K608" s="94"/>
    </row>
    <row r="609" spans="2:11">
      <c r="B609" s="93"/>
      <c r="C609" s="93"/>
      <c r="D609" s="93"/>
      <c r="E609" s="94"/>
      <c r="F609" s="94"/>
      <c r="G609" s="94"/>
      <c r="H609" s="94"/>
      <c r="I609" s="94"/>
      <c r="J609" s="94"/>
      <c r="K609" s="94"/>
    </row>
    <row r="610" spans="2:11">
      <c r="B610" s="93"/>
      <c r="C610" s="93"/>
      <c r="D610" s="93"/>
      <c r="E610" s="94"/>
      <c r="F610" s="94"/>
      <c r="G610" s="94"/>
      <c r="H610" s="94"/>
      <c r="I610" s="94"/>
      <c r="J610" s="94"/>
      <c r="K610" s="94"/>
    </row>
    <row r="611" spans="2:11">
      <c r="B611" s="93"/>
      <c r="C611" s="93"/>
      <c r="D611" s="93"/>
      <c r="E611" s="94"/>
      <c r="F611" s="94"/>
      <c r="G611" s="94"/>
      <c r="H611" s="94"/>
      <c r="I611" s="94"/>
      <c r="J611" s="94"/>
      <c r="K611" s="94"/>
    </row>
    <row r="612" spans="2:11">
      <c r="B612" s="93"/>
      <c r="C612" s="93"/>
      <c r="D612" s="93"/>
      <c r="E612" s="94"/>
      <c r="F612" s="94"/>
      <c r="G612" s="94"/>
      <c r="H612" s="94"/>
      <c r="I612" s="94"/>
      <c r="J612" s="94"/>
      <c r="K612" s="94"/>
    </row>
    <row r="613" spans="2:11">
      <c r="B613" s="93"/>
      <c r="C613" s="93"/>
      <c r="D613" s="93"/>
      <c r="E613" s="94"/>
      <c r="F613" s="94"/>
      <c r="G613" s="94"/>
      <c r="H613" s="94"/>
      <c r="I613" s="94"/>
      <c r="J613" s="94"/>
      <c r="K613" s="94"/>
    </row>
    <row r="614" spans="2:11">
      <c r="B614" s="93"/>
      <c r="C614" s="93"/>
      <c r="D614" s="93"/>
      <c r="E614" s="94"/>
      <c r="F614" s="94"/>
      <c r="G614" s="94"/>
      <c r="H614" s="94"/>
      <c r="I614" s="94"/>
      <c r="J614" s="94"/>
      <c r="K614" s="94"/>
    </row>
    <row r="615" spans="2:11">
      <c r="B615" s="93"/>
      <c r="C615" s="93"/>
      <c r="D615" s="93"/>
      <c r="E615" s="94"/>
      <c r="F615" s="94"/>
      <c r="G615" s="94"/>
      <c r="H615" s="94"/>
      <c r="I615" s="94"/>
      <c r="J615" s="94"/>
      <c r="K615" s="94"/>
    </row>
    <row r="616" spans="2:11">
      <c r="B616" s="93"/>
      <c r="C616" s="93"/>
      <c r="D616" s="93"/>
      <c r="E616" s="94"/>
      <c r="F616" s="94"/>
      <c r="G616" s="94"/>
      <c r="H616" s="94"/>
      <c r="I616" s="94"/>
      <c r="J616" s="94"/>
      <c r="K616" s="94"/>
    </row>
    <row r="617" spans="2:11">
      <c r="B617" s="93"/>
      <c r="C617" s="93"/>
      <c r="D617" s="93"/>
      <c r="E617" s="94"/>
      <c r="F617" s="94"/>
      <c r="G617" s="94"/>
      <c r="H617" s="94"/>
      <c r="I617" s="94"/>
      <c r="J617" s="94"/>
      <c r="K617" s="94"/>
    </row>
    <row r="618" spans="2:11">
      <c r="B618" s="93"/>
      <c r="C618" s="93"/>
      <c r="D618" s="93"/>
      <c r="E618" s="94"/>
      <c r="F618" s="94"/>
      <c r="G618" s="94"/>
      <c r="H618" s="94"/>
      <c r="I618" s="94"/>
      <c r="J618" s="94"/>
      <c r="K618" s="94"/>
    </row>
    <row r="619" spans="2:11">
      <c r="B619" s="93"/>
      <c r="C619" s="93"/>
      <c r="D619" s="93"/>
      <c r="E619" s="94"/>
      <c r="F619" s="94"/>
      <c r="G619" s="94"/>
      <c r="H619" s="94"/>
      <c r="I619" s="94"/>
      <c r="J619" s="94"/>
      <c r="K619" s="94"/>
    </row>
    <row r="620" spans="2:11">
      <c r="B620" s="93"/>
      <c r="C620" s="93"/>
      <c r="D620" s="93"/>
      <c r="E620" s="94"/>
      <c r="F620" s="94"/>
      <c r="G620" s="94"/>
      <c r="H620" s="94"/>
      <c r="I620" s="94"/>
      <c r="J620" s="94"/>
      <c r="K620" s="94"/>
    </row>
    <row r="621" spans="2:11">
      <c r="B621" s="93"/>
      <c r="C621" s="93"/>
      <c r="D621" s="93"/>
      <c r="E621" s="94"/>
      <c r="F621" s="94"/>
      <c r="G621" s="94"/>
      <c r="H621" s="94"/>
      <c r="I621" s="94"/>
      <c r="J621" s="94"/>
      <c r="K621" s="94"/>
    </row>
    <row r="622" spans="2:11">
      <c r="B622" s="93"/>
      <c r="C622" s="93"/>
      <c r="D622" s="93"/>
      <c r="E622" s="94"/>
      <c r="F622" s="94"/>
      <c r="G622" s="94"/>
      <c r="H622" s="94"/>
      <c r="I622" s="94"/>
      <c r="J622" s="94"/>
      <c r="K622" s="94"/>
    </row>
    <row r="623" spans="2:11">
      <c r="B623" s="93"/>
      <c r="C623" s="93"/>
      <c r="D623" s="93"/>
      <c r="E623" s="94"/>
      <c r="F623" s="94"/>
      <c r="G623" s="94"/>
      <c r="H623" s="94"/>
      <c r="I623" s="94"/>
      <c r="J623" s="94"/>
      <c r="K623" s="94"/>
    </row>
    <row r="624" spans="2:11">
      <c r="B624" s="93"/>
      <c r="C624" s="93"/>
      <c r="D624" s="93"/>
      <c r="E624" s="94"/>
      <c r="F624" s="94"/>
      <c r="G624" s="94"/>
      <c r="H624" s="94"/>
      <c r="I624" s="94"/>
      <c r="J624" s="94"/>
      <c r="K624" s="94"/>
    </row>
    <row r="625" spans="2:11">
      <c r="B625" s="93"/>
      <c r="C625" s="93"/>
      <c r="D625" s="93"/>
      <c r="E625" s="94"/>
      <c r="F625" s="94"/>
      <c r="G625" s="94"/>
      <c r="H625" s="94"/>
      <c r="I625" s="94"/>
      <c r="J625" s="94"/>
      <c r="K625" s="94"/>
    </row>
    <row r="626" spans="2:11">
      <c r="B626" s="93"/>
      <c r="C626" s="93"/>
      <c r="D626" s="93"/>
      <c r="E626" s="94"/>
      <c r="F626" s="94"/>
      <c r="G626" s="94"/>
      <c r="H626" s="94"/>
      <c r="I626" s="94"/>
      <c r="J626" s="94"/>
      <c r="K626" s="94"/>
    </row>
    <row r="627" spans="2:11">
      <c r="B627" s="93"/>
      <c r="C627" s="93"/>
      <c r="D627" s="93"/>
      <c r="E627" s="94"/>
      <c r="F627" s="94"/>
      <c r="G627" s="94"/>
      <c r="H627" s="94"/>
      <c r="I627" s="94"/>
      <c r="J627" s="94"/>
      <c r="K627" s="94"/>
    </row>
    <row r="628" spans="2:11">
      <c r="B628" s="93"/>
      <c r="C628" s="93"/>
      <c r="D628" s="93"/>
      <c r="E628" s="94"/>
      <c r="F628" s="94"/>
      <c r="G628" s="94"/>
      <c r="H628" s="94"/>
      <c r="I628" s="94"/>
      <c r="J628" s="94"/>
      <c r="K628" s="94"/>
    </row>
    <row r="629" spans="2:11">
      <c r="B629" s="93"/>
      <c r="C629" s="93"/>
      <c r="D629" s="93"/>
      <c r="E629" s="94"/>
      <c r="F629" s="94"/>
      <c r="G629" s="94"/>
      <c r="H629" s="94"/>
      <c r="I629" s="94"/>
      <c r="J629" s="94"/>
      <c r="K629" s="94"/>
    </row>
    <row r="630" spans="2:11">
      <c r="B630" s="93"/>
      <c r="C630" s="93"/>
      <c r="D630" s="93"/>
      <c r="E630" s="94"/>
      <c r="F630" s="94"/>
      <c r="G630" s="94"/>
      <c r="H630" s="94"/>
      <c r="I630" s="94"/>
      <c r="J630" s="94"/>
      <c r="K630" s="94"/>
    </row>
    <row r="631" spans="2:11">
      <c r="B631" s="93"/>
      <c r="C631" s="93"/>
      <c r="D631" s="93"/>
      <c r="E631" s="94"/>
      <c r="F631" s="94"/>
      <c r="G631" s="94"/>
      <c r="H631" s="94"/>
      <c r="I631" s="94"/>
      <c r="J631" s="94"/>
      <c r="K631" s="94"/>
    </row>
    <row r="632" spans="2:11">
      <c r="B632" s="93"/>
      <c r="C632" s="93"/>
      <c r="D632" s="93"/>
      <c r="E632" s="94"/>
      <c r="F632" s="94"/>
      <c r="G632" s="94"/>
      <c r="H632" s="94"/>
      <c r="I632" s="94"/>
      <c r="J632" s="94"/>
      <c r="K632" s="94"/>
    </row>
    <row r="633" spans="2:11">
      <c r="B633" s="93"/>
      <c r="C633" s="93"/>
      <c r="D633" s="93"/>
      <c r="E633" s="94"/>
      <c r="F633" s="94"/>
      <c r="G633" s="94"/>
      <c r="H633" s="94"/>
      <c r="I633" s="94"/>
      <c r="J633" s="94"/>
      <c r="K633" s="94"/>
    </row>
    <row r="634" spans="2:11">
      <c r="B634" s="93"/>
      <c r="C634" s="93"/>
      <c r="D634" s="93"/>
      <c r="E634" s="94"/>
      <c r="F634" s="94"/>
      <c r="G634" s="94"/>
      <c r="H634" s="94"/>
      <c r="I634" s="94"/>
      <c r="J634" s="94"/>
      <c r="K634" s="94"/>
    </row>
    <row r="635" spans="2:11">
      <c r="B635" s="93"/>
      <c r="C635" s="93"/>
      <c r="D635" s="93"/>
      <c r="E635" s="94"/>
      <c r="F635" s="94"/>
      <c r="G635" s="94"/>
      <c r="H635" s="94"/>
      <c r="I635" s="94"/>
      <c r="J635" s="94"/>
      <c r="K635" s="94"/>
    </row>
    <row r="636" spans="2:11">
      <c r="B636" s="93"/>
      <c r="C636" s="93"/>
      <c r="D636" s="93"/>
      <c r="E636" s="94"/>
      <c r="F636" s="94"/>
      <c r="G636" s="94"/>
      <c r="H636" s="94"/>
      <c r="I636" s="94"/>
      <c r="J636" s="94"/>
      <c r="K636" s="94"/>
    </row>
    <row r="637" spans="2:11">
      <c r="B637" s="93"/>
      <c r="C637" s="93"/>
      <c r="D637" s="93"/>
      <c r="E637" s="94"/>
      <c r="F637" s="94"/>
      <c r="G637" s="94"/>
      <c r="H637" s="94"/>
      <c r="I637" s="94"/>
      <c r="J637" s="94"/>
      <c r="K637" s="94"/>
    </row>
    <row r="638" spans="2:11">
      <c r="B638" s="93"/>
      <c r="C638" s="93"/>
      <c r="D638" s="93"/>
      <c r="E638" s="94"/>
      <c r="F638" s="94"/>
      <c r="G638" s="94"/>
      <c r="H638" s="94"/>
      <c r="I638" s="94"/>
      <c r="J638" s="94"/>
      <c r="K638" s="94"/>
    </row>
    <row r="639" spans="2:11">
      <c r="B639" s="93"/>
      <c r="C639" s="93"/>
      <c r="D639" s="93"/>
      <c r="E639" s="94"/>
      <c r="F639" s="94"/>
      <c r="G639" s="94"/>
      <c r="H639" s="94"/>
      <c r="I639" s="94"/>
      <c r="J639" s="94"/>
      <c r="K639" s="94"/>
    </row>
    <row r="640" spans="2:11">
      <c r="B640" s="93"/>
      <c r="C640" s="93"/>
      <c r="D640" s="93"/>
      <c r="E640" s="94"/>
      <c r="F640" s="94"/>
      <c r="G640" s="94"/>
      <c r="H640" s="94"/>
      <c r="I640" s="94"/>
      <c r="J640" s="94"/>
      <c r="K640" s="94"/>
    </row>
    <row r="641" spans="2:11">
      <c r="B641" s="93"/>
      <c r="C641" s="93"/>
      <c r="D641" s="93"/>
      <c r="E641" s="94"/>
      <c r="F641" s="94"/>
      <c r="G641" s="94"/>
      <c r="H641" s="94"/>
      <c r="I641" s="94"/>
      <c r="J641" s="94"/>
      <c r="K641" s="94"/>
    </row>
    <row r="642" spans="2:11">
      <c r="B642" s="93"/>
      <c r="C642" s="93"/>
      <c r="D642" s="93"/>
      <c r="E642" s="94"/>
      <c r="F642" s="94"/>
      <c r="G642" s="94"/>
      <c r="H642" s="94"/>
      <c r="I642" s="94"/>
      <c r="J642" s="94"/>
      <c r="K642" s="94"/>
    </row>
    <row r="643" spans="2:11">
      <c r="B643" s="93"/>
      <c r="C643" s="93"/>
      <c r="D643" s="93"/>
      <c r="E643" s="94"/>
      <c r="F643" s="94"/>
      <c r="G643" s="94"/>
      <c r="H643" s="94"/>
      <c r="I643" s="94"/>
      <c r="J643" s="94"/>
      <c r="K643" s="94"/>
    </row>
    <row r="644" spans="2:11">
      <c r="B644" s="93"/>
      <c r="C644" s="93"/>
      <c r="D644" s="93"/>
      <c r="E644" s="94"/>
      <c r="F644" s="94"/>
      <c r="G644" s="94"/>
      <c r="H644" s="94"/>
      <c r="I644" s="94"/>
      <c r="J644" s="94"/>
      <c r="K644" s="94"/>
    </row>
    <row r="645" spans="2:11">
      <c r="B645" s="93"/>
      <c r="C645" s="93"/>
      <c r="D645" s="93"/>
      <c r="E645" s="94"/>
      <c r="F645" s="94"/>
      <c r="G645" s="94"/>
      <c r="H645" s="94"/>
      <c r="I645" s="94"/>
      <c r="J645" s="94"/>
      <c r="K645" s="94"/>
    </row>
    <row r="646" spans="2:11">
      <c r="B646" s="93"/>
      <c r="C646" s="93"/>
      <c r="D646" s="93"/>
      <c r="E646" s="94"/>
      <c r="F646" s="94"/>
      <c r="G646" s="94"/>
      <c r="H646" s="94"/>
      <c r="I646" s="94"/>
      <c r="J646" s="94"/>
      <c r="K646" s="94"/>
    </row>
    <row r="647" spans="2:11">
      <c r="B647" s="93"/>
      <c r="C647" s="93"/>
      <c r="D647" s="93"/>
      <c r="E647" s="94"/>
      <c r="F647" s="94"/>
      <c r="G647" s="94"/>
      <c r="H647" s="94"/>
      <c r="I647" s="94"/>
      <c r="J647" s="94"/>
      <c r="K647" s="94"/>
    </row>
    <row r="648" spans="2:11">
      <c r="B648" s="93"/>
      <c r="C648" s="93"/>
      <c r="D648" s="93"/>
      <c r="E648" s="94"/>
      <c r="F648" s="94"/>
      <c r="G648" s="94"/>
      <c r="H648" s="94"/>
      <c r="I648" s="94"/>
      <c r="J648" s="94"/>
      <c r="K648" s="94"/>
    </row>
    <row r="649" spans="2:11">
      <c r="B649" s="93"/>
      <c r="C649" s="93"/>
      <c r="D649" s="93"/>
      <c r="E649" s="94"/>
      <c r="F649" s="94"/>
      <c r="G649" s="94"/>
      <c r="H649" s="94"/>
      <c r="I649" s="94"/>
      <c r="J649" s="94"/>
      <c r="K649" s="94"/>
    </row>
    <row r="650" spans="2:11">
      <c r="B650" s="93"/>
      <c r="C650" s="93"/>
      <c r="D650" s="93"/>
      <c r="E650" s="94"/>
      <c r="F650" s="94"/>
      <c r="G650" s="94"/>
      <c r="H650" s="94"/>
      <c r="I650" s="94"/>
      <c r="J650" s="94"/>
      <c r="K650" s="94"/>
    </row>
    <row r="651" spans="2:11">
      <c r="B651" s="93"/>
      <c r="C651" s="93"/>
      <c r="D651" s="93"/>
      <c r="E651" s="94"/>
      <c r="F651" s="94"/>
      <c r="G651" s="94"/>
      <c r="H651" s="94"/>
      <c r="I651" s="94"/>
      <c r="J651" s="94"/>
      <c r="K651" s="94"/>
    </row>
    <row r="652" spans="2:11">
      <c r="B652" s="93"/>
      <c r="C652" s="93"/>
      <c r="D652" s="93"/>
      <c r="E652" s="94"/>
      <c r="F652" s="94"/>
      <c r="G652" s="94"/>
      <c r="H652" s="94"/>
      <c r="I652" s="94"/>
      <c r="J652" s="94"/>
      <c r="K652" s="94"/>
    </row>
    <row r="653" spans="2:11">
      <c r="B653" s="93"/>
      <c r="C653" s="93"/>
      <c r="D653" s="93"/>
      <c r="E653" s="94"/>
      <c r="F653" s="94"/>
      <c r="G653" s="94"/>
      <c r="H653" s="94"/>
      <c r="I653" s="94"/>
      <c r="J653" s="94"/>
      <c r="K653" s="94"/>
    </row>
    <row r="654" spans="2:11">
      <c r="B654" s="93"/>
      <c r="C654" s="93"/>
      <c r="D654" s="93"/>
      <c r="E654" s="94"/>
      <c r="F654" s="94"/>
      <c r="G654" s="94"/>
      <c r="H654" s="94"/>
      <c r="I654" s="94"/>
      <c r="J654" s="94"/>
      <c r="K654" s="94"/>
    </row>
    <row r="655" spans="2:11">
      <c r="B655" s="93"/>
      <c r="C655" s="93"/>
      <c r="D655" s="93"/>
      <c r="E655" s="94"/>
      <c r="F655" s="94"/>
      <c r="G655" s="94"/>
      <c r="H655" s="94"/>
      <c r="I655" s="94"/>
      <c r="J655" s="94"/>
      <c r="K655" s="94"/>
    </row>
    <row r="656" spans="2:11">
      <c r="B656" s="93"/>
      <c r="C656" s="93"/>
      <c r="D656" s="93"/>
      <c r="E656" s="94"/>
      <c r="F656" s="94"/>
      <c r="G656" s="94"/>
      <c r="H656" s="94"/>
      <c r="I656" s="94"/>
      <c r="J656" s="94"/>
      <c r="K656" s="94"/>
    </row>
    <row r="657" spans="2:11">
      <c r="B657" s="93"/>
      <c r="C657" s="93"/>
      <c r="D657" s="93"/>
      <c r="E657" s="94"/>
      <c r="F657" s="94"/>
      <c r="G657" s="94"/>
      <c r="H657" s="94"/>
      <c r="I657" s="94"/>
      <c r="J657" s="94"/>
      <c r="K657" s="94"/>
    </row>
    <row r="658" spans="2:11">
      <c r="B658" s="93"/>
      <c r="C658" s="93"/>
      <c r="D658" s="93"/>
      <c r="E658" s="94"/>
      <c r="F658" s="94"/>
      <c r="G658" s="94"/>
      <c r="H658" s="94"/>
      <c r="I658" s="94"/>
      <c r="J658" s="94"/>
      <c r="K658" s="94"/>
    </row>
    <row r="659" spans="2:11">
      <c r="B659" s="93"/>
      <c r="C659" s="93"/>
      <c r="D659" s="93"/>
      <c r="E659" s="94"/>
      <c r="F659" s="94"/>
      <c r="G659" s="94"/>
      <c r="H659" s="94"/>
      <c r="I659" s="94"/>
      <c r="J659" s="94"/>
      <c r="K659" s="94"/>
    </row>
    <row r="660" spans="2:11">
      <c r="B660" s="93"/>
      <c r="C660" s="93"/>
      <c r="D660" s="93"/>
      <c r="E660" s="94"/>
      <c r="F660" s="94"/>
      <c r="G660" s="94"/>
      <c r="H660" s="94"/>
      <c r="I660" s="94"/>
      <c r="J660" s="94"/>
      <c r="K660" s="94"/>
    </row>
    <row r="661" spans="2:11">
      <c r="B661" s="93"/>
      <c r="C661" s="93"/>
      <c r="D661" s="93"/>
      <c r="E661" s="94"/>
      <c r="F661" s="94"/>
      <c r="G661" s="94"/>
      <c r="H661" s="94"/>
      <c r="I661" s="94"/>
      <c r="J661" s="94"/>
      <c r="K661" s="94"/>
    </row>
    <row r="662" spans="2:11">
      <c r="B662" s="93"/>
      <c r="C662" s="93"/>
      <c r="D662" s="93"/>
      <c r="E662" s="94"/>
      <c r="F662" s="94"/>
      <c r="G662" s="94"/>
      <c r="H662" s="94"/>
      <c r="I662" s="94"/>
      <c r="J662" s="94"/>
      <c r="K662" s="94"/>
    </row>
    <row r="663" spans="2:11">
      <c r="B663" s="93"/>
      <c r="C663" s="93"/>
      <c r="D663" s="93"/>
      <c r="E663" s="94"/>
      <c r="F663" s="94"/>
      <c r="G663" s="94"/>
      <c r="H663" s="94"/>
      <c r="I663" s="94"/>
      <c r="J663" s="94"/>
      <c r="K663" s="94"/>
    </row>
    <row r="664" spans="2:11">
      <c r="B664" s="93"/>
      <c r="C664" s="93"/>
      <c r="D664" s="93"/>
      <c r="E664" s="94"/>
      <c r="F664" s="94"/>
      <c r="G664" s="94"/>
      <c r="H664" s="94"/>
      <c r="I664" s="94"/>
      <c r="J664" s="94"/>
      <c r="K664" s="94"/>
    </row>
    <row r="665" spans="2:11">
      <c r="B665" s="93"/>
      <c r="C665" s="93"/>
      <c r="D665" s="93"/>
      <c r="E665" s="94"/>
      <c r="F665" s="94"/>
      <c r="G665" s="94"/>
      <c r="H665" s="94"/>
      <c r="I665" s="94"/>
      <c r="J665" s="94"/>
      <c r="K665" s="94"/>
    </row>
    <row r="666" spans="2:11">
      <c r="B666" s="93"/>
      <c r="C666" s="93"/>
      <c r="D666" s="93"/>
      <c r="E666" s="94"/>
      <c r="F666" s="94"/>
      <c r="G666" s="94"/>
      <c r="H666" s="94"/>
      <c r="I666" s="94"/>
      <c r="J666" s="94"/>
      <c r="K666" s="94"/>
    </row>
    <row r="667" spans="2:11">
      <c r="B667" s="93"/>
      <c r="C667" s="93"/>
      <c r="D667" s="93"/>
      <c r="E667" s="94"/>
      <c r="F667" s="94"/>
      <c r="G667" s="94"/>
      <c r="H667" s="94"/>
      <c r="I667" s="94"/>
      <c r="J667" s="94"/>
      <c r="K667" s="94"/>
    </row>
    <row r="668" spans="2:11">
      <c r="B668" s="93"/>
      <c r="C668" s="93"/>
      <c r="D668" s="93"/>
      <c r="E668" s="94"/>
      <c r="F668" s="94"/>
      <c r="G668" s="94"/>
      <c r="H668" s="94"/>
      <c r="I668" s="94"/>
      <c r="J668" s="94"/>
      <c r="K668" s="94"/>
    </row>
    <row r="669" spans="2:11">
      <c r="B669" s="93"/>
      <c r="C669" s="93"/>
      <c r="D669" s="93"/>
      <c r="E669" s="94"/>
      <c r="F669" s="94"/>
      <c r="G669" s="94"/>
      <c r="H669" s="94"/>
      <c r="I669" s="94"/>
      <c r="J669" s="94"/>
      <c r="K669" s="94"/>
    </row>
    <row r="670" spans="2:11">
      <c r="B670" s="93"/>
      <c r="C670" s="93"/>
      <c r="D670" s="93"/>
      <c r="E670" s="94"/>
      <c r="F670" s="94"/>
      <c r="G670" s="94"/>
      <c r="H670" s="94"/>
      <c r="I670" s="94"/>
      <c r="J670" s="94"/>
      <c r="K670" s="94"/>
    </row>
    <row r="671" spans="2:11">
      <c r="B671" s="93"/>
      <c r="C671" s="93"/>
      <c r="D671" s="93"/>
      <c r="E671" s="94"/>
      <c r="F671" s="94"/>
      <c r="G671" s="94"/>
      <c r="H671" s="94"/>
      <c r="I671" s="94"/>
      <c r="J671" s="94"/>
      <c r="K671" s="94"/>
    </row>
    <row r="672" spans="2:11">
      <c r="B672" s="93"/>
      <c r="C672" s="93"/>
      <c r="D672" s="93"/>
      <c r="E672" s="94"/>
      <c r="F672" s="94"/>
      <c r="G672" s="94"/>
      <c r="H672" s="94"/>
      <c r="I672" s="94"/>
      <c r="J672" s="94"/>
      <c r="K672" s="94"/>
    </row>
    <row r="673" spans="2:11">
      <c r="B673" s="93"/>
      <c r="C673" s="93"/>
      <c r="D673" s="93"/>
      <c r="E673" s="94"/>
      <c r="F673" s="94"/>
      <c r="G673" s="94"/>
      <c r="H673" s="94"/>
      <c r="I673" s="94"/>
      <c r="J673" s="94"/>
      <c r="K673" s="94"/>
    </row>
    <row r="674" spans="2:11">
      <c r="B674" s="93"/>
      <c r="C674" s="93"/>
      <c r="D674" s="93"/>
      <c r="E674" s="94"/>
      <c r="F674" s="94"/>
      <c r="G674" s="94"/>
      <c r="H674" s="94"/>
      <c r="I674" s="94"/>
      <c r="J674" s="94"/>
      <c r="K674" s="94"/>
    </row>
    <row r="675" spans="2:11">
      <c r="B675" s="93"/>
      <c r="C675" s="93"/>
      <c r="D675" s="93"/>
      <c r="E675" s="94"/>
      <c r="F675" s="94"/>
      <c r="G675" s="94"/>
      <c r="H675" s="94"/>
      <c r="I675" s="94"/>
      <c r="J675" s="94"/>
      <c r="K675" s="94"/>
    </row>
    <row r="676" spans="2:11">
      <c r="B676" s="93"/>
      <c r="C676" s="93"/>
      <c r="D676" s="93"/>
      <c r="E676" s="94"/>
      <c r="F676" s="94"/>
      <c r="G676" s="94"/>
      <c r="H676" s="94"/>
      <c r="I676" s="94"/>
      <c r="J676" s="94"/>
      <c r="K676" s="94"/>
    </row>
    <row r="677" spans="2:11">
      <c r="B677" s="93"/>
      <c r="C677" s="93"/>
      <c r="D677" s="93"/>
      <c r="E677" s="94"/>
      <c r="F677" s="94"/>
      <c r="G677" s="94"/>
      <c r="H677" s="94"/>
      <c r="I677" s="94"/>
      <c r="J677" s="94"/>
      <c r="K677" s="94"/>
    </row>
    <row r="678" spans="2:11">
      <c r="B678" s="93"/>
      <c r="C678" s="93"/>
      <c r="D678" s="93"/>
      <c r="E678" s="94"/>
      <c r="F678" s="94"/>
      <c r="G678" s="94"/>
      <c r="H678" s="94"/>
      <c r="I678" s="94"/>
      <c r="J678" s="94"/>
      <c r="K678" s="94"/>
    </row>
    <row r="679" spans="2:11">
      <c r="B679" s="93"/>
      <c r="C679" s="93"/>
      <c r="D679" s="93"/>
      <c r="E679" s="94"/>
      <c r="F679" s="94"/>
      <c r="G679" s="94"/>
      <c r="H679" s="94"/>
      <c r="I679" s="94"/>
      <c r="J679" s="94"/>
      <c r="K679" s="94"/>
    </row>
    <row r="680" spans="2:11">
      <c r="B680" s="93"/>
      <c r="C680" s="93"/>
      <c r="D680" s="93"/>
      <c r="E680" s="94"/>
      <c r="F680" s="94"/>
      <c r="G680" s="94"/>
      <c r="H680" s="94"/>
      <c r="I680" s="94"/>
      <c r="J680" s="94"/>
      <c r="K680" s="94"/>
    </row>
    <row r="681" spans="2:11">
      <c r="B681" s="93"/>
      <c r="C681" s="93"/>
      <c r="D681" s="93"/>
      <c r="E681" s="94"/>
      <c r="F681" s="94"/>
      <c r="G681" s="94"/>
      <c r="H681" s="94"/>
      <c r="I681" s="94"/>
      <c r="J681" s="94"/>
      <c r="K681" s="94"/>
    </row>
    <row r="682" spans="2:11">
      <c r="B682" s="93"/>
      <c r="C682" s="93"/>
      <c r="D682" s="93"/>
      <c r="E682" s="94"/>
      <c r="F682" s="94"/>
      <c r="G682" s="94"/>
      <c r="H682" s="94"/>
      <c r="I682" s="94"/>
      <c r="J682" s="94"/>
      <c r="K682" s="94"/>
    </row>
    <row r="683" spans="2:11">
      <c r="B683" s="93"/>
      <c r="C683" s="93"/>
      <c r="D683" s="93"/>
      <c r="E683" s="94"/>
      <c r="F683" s="94"/>
      <c r="G683" s="94"/>
      <c r="H683" s="94"/>
      <c r="I683" s="94"/>
      <c r="J683" s="94"/>
      <c r="K683" s="94"/>
    </row>
    <row r="684" spans="2:11">
      <c r="B684" s="93"/>
      <c r="C684" s="93"/>
      <c r="D684" s="93"/>
      <c r="E684" s="94"/>
      <c r="F684" s="94"/>
      <c r="G684" s="94"/>
      <c r="H684" s="94"/>
      <c r="I684" s="94"/>
      <c r="J684" s="94"/>
      <c r="K684" s="94"/>
    </row>
    <row r="685" spans="2:11">
      <c r="B685" s="93"/>
      <c r="C685" s="93"/>
      <c r="D685" s="93"/>
      <c r="E685" s="94"/>
      <c r="F685" s="94"/>
      <c r="G685" s="94"/>
      <c r="H685" s="94"/>
      <c r="I685" s="94"/>
      <c r="J685" s="94"/>
      <c r="K685" s="94"/>
    </row>
    <row r="686" spans="2:11">
      <c r="B686" s="93"/>
      <c r="C686" s="93"/>
      <c r="D686" s="93"/>
      <c r="E686" s="94"/>
      <c r="F686" s="94"/>
      <c r="G686" s="94"/>
      <c r="H686" s="94"/>
      <c r="I686" s="94"/>
      <c r="J686" s="94"/>
      <c r="K686" s="94"/>
    </row>
    <row r="687" spans="2:11">
      <c r="B687" s="93"/>
      <c r="C687" s="93"/>
      <c r="D687" s="93"/>
      <c r="E687" s="94"/>
      <c r="F687" s="94"/>
      <c r="G687" s="94"/>
      <c r="H687" s="94"/>
      <c r="I687" s="94"/>
      <c r="J687" s="94"/>
      <c r="K687" s="94"/>
    </row>
    <row r="688" spans="2:11">
      <c r="B688" s="93"/>
      <c r="C688" s="93"/>
      <c r="D688" s="93"/>
      <c r="E688" s="94"/>
      <c r="F688" s="94"/>
      <c r="G688" s="94"/>
      <c r="H688" s="94"/>
      <c r="I688" s="94"/>
      <c r="J688" s="94"/>
      <c r="K688" s="94"/>
    </row>
    <row r="689" spans="2:11">
      <c r="B689" s="93"/>
      <c r="C689" s="93"/>
      <c r="D689" s="93"/>
      <c r="E689" s="94"/>
      <c r="F689" s="94"/>
      <c r="G689" s="94"/>
      <c r="H689" s="94"/>
      <c r="I689" s="94"/>
      <c r="J689" s="94"/>
      <c r="K689" s="94"/>
    </row>
    <row r="690" spans="2:11">
      <c r="B690" s="93"/>
      <c r="C690" s="93"/>
      <c r="D690" s="93"/>
      <c r="E690" s="94"/>
      <c r="F690" s="94"/>
      <c r="G690" s="94"/>
      <c r="H690" s="94"/>
      <c r="I690" s="94"/>
      <c r="J690" s="94"/>
      <c r="K690" s="94"/>
    </row>
    <row r="691" spans="2:11">
      <c r="B691" s="93"/>
      <c r="C691" s="93"/>
      <c r="D691" s="93"/>
      <c r="E691" s="94"/>
      <c r="F691" s="94"/>
      <c r="G691" s="94"/>
      <c r="H691" s="94"/>
      <c r="I691" s="94"/>
      <c r="J691" s="94"/>
      <c r="K691" s="94"/>
    </row>
    <row r="692" spans="2:11">
      <c r="B692" s="93"/>
      <c r="C692" s="93"/>
      <c r="D692" s="93"/>
      <c r="E692" s="94"/>
      <c r="F692" s="94"/>
      <c r="G692" s="94"/>
      <c r="H692" s="94"/>
      <c r="I692" s="94"/>
      <c r="J692" s="94"/>
      <c r="K692" s="94"/>
    </row>
    <row r="693" spans="2:11">
      <c r="B693" s="93"/>
      <c r="C693" s="93"/>
      <c r="D693" s="93"/>
      <c r="E693" s="94"/>
      <c r="F693" s="94"/>
      <c r="G693" s="94"/>
      <c r="H693" s="94"/>
      <c r="I693" s="94"/>
      <c r="J693" s="94"/>
      <c r="K693" s="94"/>
    </row>
    <row r="694" spans="2:11">
      <c r="B694" s="93"/>
      <c r="C694" s="93"/>
      <c r="D694" s="93"/>
      <c r="E694" s="94"/>
      <c r="F694" s="94"/>
      <c r="G694" s="94"/>
      <c r="H694" s="94"/>
      <c r="I694" s="94"/>
      <c r="J694" s="94"/>
      <c r="K694" s="94"/>
    </row>
    <row r="695" spans="2:11">
      <c r="B695" s="93"/>
      <c r="C695" s="93"/>
      <c r="D695" s="93"/>
      <c r="E695" s="94"/>
      <c r="F695" s="94"/>
      <c r="G695" s="94"/>
      <c r="H695" s="94"/>
      <c r="I695" s="94"/>
      <c r="J695" s="94"/>
      <c r="K695" s="94"/>
    </row>
    <row r="696" spans="2:11">
      <c r="B696" s="93"/>
      <c r="C696" s="93"/>
      <c r="D696" s="93"/>
      <c r="E696" s="94"/>
      <c r="F696" s="94"/>
      <c r="G696" s="94"/>
      <c r="H696" s="94"/>
      <c r="I696" s="94"/>
      <c r="J696" s="94"/>
      <c r="K696" s="94"/>
    </row>
    <row r="697" spans="2:11">
      <c r="B697" s="93"/>
      <c r="C697" s="93"/>
      <c r="D697" s="93"/>
      <c r="E697" s="94"/>
      <c r="F697" s="94"/>
      <c r="G697" s="94"/>
      <c r="H697" s="94"/>
      <c r="I697" s="94"/>
      <c r="J697" s="94"/>
      <c r="K697" s="94"/>
    </row>
    <row r="698" spans="2:11">
      <c r="B698" s="93"/>
      <c r="C698" s="93"/>
      <c r="D698" s="93"/>
      <c r="E698" s="94"/>
      <c r="F698" s="94"/>
      <c r="G698" s="94"/>
      <c r="H698" s="94"/>
      <c r="I698" s="94"/>
      <c r="J698" s="94"/>
      <c r="K698" s="94"/>
    </row>
    <row r="699" spans="2:11">
      <c r="B699" s="93"/>
      <c r="C699" s="93"/>
      <c r="D699" s="93"/>
      <c r="E699" s="94"/>
      <c r="F699" s="94"/>
      <c r="G699" s="94"/>
      <c r="H699" s="94"/>
      <c r="I699" s="94"/>
      <c r="J699" s="94"/>
      <c r="K699" s="94"/>
    </row>
    <row r="700" spans="2:11">
      <c r="B700" s="93"/>
      <c r="C700" s="93"/>
      <c r="D700" s="93"/>
      <c r="E700" s="94"/>
      <c r="F700" s="94"/>
      <c r="G700" s="94"/>
      <c r="H700" s="94"/>
      <c r="I700" s="94"/>
      <c r="J700" s="94"/>
      <c r="K700" s="94"/>
    </row>
    <row r="701" spans="2:11">
      <c r="B701" s="93"/>
      <c r="C701" s="93"/>
      <c r="D701" s="93"/>
      <c r="E701" s="94"/>
      <c r="F701" s="94"/>
      <c r="G701" s="94"/>
      <c r="H701" s="94"/>
      <c r="I701" s="94"/>
      <c r="J701" s="94"/>
      <c r="K701" s="94"/>
    </row>
    <row r="702" spans="2:11">
      <c r="B702" s="93"/>
      <c r="C702" s="93"/>
      <c r="D702" s="93"/>
      <c r="E702" s="94"/>
      <c r="F702" s="94"/>
      <c r="G702" s="94"/>
      <c r="H702" s="94"/>
      <c r="I702" s="94"/>
      <c r="J702" s="94"/>
      <c r="K702" s="94"/>
    </row>
    <row r="703" spans="2:11">
      <c r="B703" s="93"/>
      <c r="C703" s="93"/>
      <c r="D703" s="93"/>
      <c r="E703" s="94"/>
      <c r="F703" s="94"/>
      <c r="G703" s="94"/>
      <c r="H703" s="94"/>
      <c r="I703" s="94"/>
      <c r="J703" s="94"/>
      <c r="K703" s="94"/>
    </row>
    <row r="704" spans="2:11">
      <c r="B704" s="93"/>
      <c r="C704" s="93"/>
      <c r="D704" s="93"/>
      <c r="E704" s="94"/>
      <c r="F704" s="94"/>
      <c r="G704" s="94"/>
      <c r="H704" s="94"/>
      <c r="I704" s="94"/>
      <c r="J704" s="94"/>
      <c r="K704" s="94"/>
    </row>
    <row r="705" spans="2:11">
      <c r="B705" s="93"/>
      <c r="C705" s="93"/>
      <c r="D705" s="93"/>
      <c r="E705" s="94"/>
      <c r="F705" s="94"/>
      <c r="G705" s="94"/>
      <c r="H705" s="94"/>
      <c r="I705" s="94"/>
      <c r="J705" s="94"/>
      <c r="K705" s="94"/>
    </row>
    <row r="706" spans="2:11">
      <c r="B706" s="93"/>
      <c r="C706" s="93"/>
      <c r="D706" s="93"/>
      <c r="E706" s="94"/>
      <c r="F706" s="94"/>
      <c r="G706" s="94"/>
      <c r="H706" s="94"/>
      <c r="I706" s="94"/>
      <c r="J706" s="94"/>
      <c r="K706" s="94"/>
    </row>
    <row r="707" spans="2:11">
      <c r="B707" s="93"/>
      <c r="C707" s="93"/>
      <c r="D707" s="93"/>
      <c r="E707" s="94"/>
      <c r="F707" s="94"/>
      <c r="G707" s="94"/>
      <c r="H707" s="94"/>
      <c r="I707" s="94"/>
      <c r="J707" s="94"/>
      <c r="K707" s="94"/>
    </row>
    <row r="708" spans="2:11">
      <c r="B708" s="93"/>
      <c r="C708" s="93"/>
      <c r="D708" s="93"/>
      <c r="E708" s="94"/>
      <c r="F708" s="94"/>
      <c r="G708" s="94"/>
      <c r="H708" s="94"/>
      <c r="I708" s="94"/>
      <c r="J708" s="94"/>
      <c r="K708" s="94"/>
    </row>
    <row r="709" spans="2:11">
      <c r="B709" s="93"/>
      <c r="C709" s="93"/>
      <c r="D709" s="93"/>
      <c r="E709" s="94"/>
      <c r="F709" s="94"/>
      <c r="G709" s="94"/>
      <c r="H709" s="94"/>
      <c r="I709" s="94"/>
      <c r="J709" s="94"/>
      <c r="K709" s="94"/>
    </row>
    <row r="710" spans="2:11">
      <c r="B710" s="93"/>
      <c r="C710" s="93"/>
      <c r="D710" s="93"/>
      <c r="E710" s="94"/>
      <c r="F710" s="94"/>
      <c r="G710" s="94"/>
      <c r="H710" s="94"/>
      <c r="I710" s="94"/>
      <c r="J710" s="94"/>
      <c r="K710" s="94"/>
    </row>
    <row r="711" spans="2:11">
      <c r="B711" s="93"/>
      <c r="C711" s="93"/>
      <c r="D711" s="93"/>
      <c r="E711" s="94"/>
      <c r="F711" s="94"/>
      <c r="G711" s="94"/>
      <c r="H711" s="94"/>
      <c r="I711" s="94"/>
      <c r="J711" s="94"/>
      <c r="K711" s="94"/>
    </row>
    <row r="712" spans="2:11">
      <c r="B712" s="93"/>
      <c r="C712" s="93"/>
      <c r="D712" s="93"/>
      <c r="E712" s="94"/>
      <c r="F712" s="94"/>
      <c r="G712" s="94"/>
      <c r="H712" s="94"/>
      <c r="I712" s="94"/>
      <c r="J712" s="94"/>
      <c r="K712" s="94"/>
    </row>
    <row r="713" spans="2:11">
      <c r="B713" s="93"/>
      <c r="C713" s="93"/>
      <c r="D713" s="93"/>
      <c r="E713" s="94"/>
      <c r="F713" s="94"/>
      <c r="G713" s="94"/>
      <c r="H713" s="94"/>
      <c r="I713" s="94"/>
      <c r="J713" s="94"/>
      <c r="K713" s="94"/>
    </row>
    <row r="714" spans="2:11">
      <c r="B714" s="93"/>
      <c r="C714" s="93"/>
      <c r="D714" s="93"/>
      <c r="E714" s="94"/>
      <c r="F714" s="94"/>
      <c r="G714" s="94"/>
      <c r="H714" s="94"/>
      <c r="I714" s="94"/>
      <c r="J714" s="94"/>
      <c r="K714" s="94"/>
    </row>
    <row r="715" spans="2:11">
      <c r="B715" s="93"/>
      <c r="C715" s="93"/>
      <c r="D715" s="93"/>
      <c r="E715" s="94"/>
      <c r="F715" s="94"/>
      <c r="G715" s="94"/>
      <c r="H715" s="94"/>
      <c r="I715" s="94"/>
      <c r="J715" s="94"/>
      <c r="K715" s="94"/>
    </row>
    <row r="716" spans="2:11">
      <c r="B716" s="93"/>
      <c r="C716" s="93"/>
      <c r="D716" s="93"/>
      <c r="E716" s="94"/>
      <c r="F716" s="94"/>
      <c r="G716" s="94"/>
      <c r="H716" s="94"/>
      <c r="I716" s="94"/>
      <c r="J716" s="94"/>
      <c r="K716" s="94"/>
    </row>
    <row r="717" spans="2:11">
      <c r="B717" s="93"/>
      <c r="C717" s="93"/>
      <c r="D717" s="93"/>
      <c r="E717" s="94"/>
      <c r="F717" s="94"/>
      <c r="G717" s="94"/>
      <c r="H717" s="94"/>
      <c r="I717" s="94"/>
      <c r="J717" s="94"/>
      <c r="K717" s="94"/>
    </row>
    <row r="718" spans="2:11">
      <c r="B718" s="93"/>
      <c r="C718" s="93"/>
      <c r="D718" s="93"/>
      <c r="E718" s="94"/>
      <c r="F718" s="94"/>
      <c r="G718" s="94"/>
      <c r="H718" s="94"/>
      <c r="I718" s="94"/>
      <c r="J718" s="94"/>
      <c r="K718" s="94"/>
    </row>
    <row r="719" spans="2:11">
      <c r="B719" s="93"/>
      <c r="C719" s="93"/>
      <c r="D719" s="93"/>
      <c r="E719" s="94"/>
      <c r="F719" s="94"/>
      <c r="G719" s="94"/>
      <c r="H719" s="94"/>
      <c r="I719" s="94"/>
      <c r="J719" s="94"/>
      <c r="K719" s="94"/>
    </row>
    <row r="720" spans="2:11">
      <c r="B720" s="93"/>
      <c r="C720" s="93"/>
      <c r="D720" s="93"/>
      <c r="E720" s="94"/>
      <c r="F720" s="94"/>
      <c r="G720" s="94"/>
      <c r="H720" s="94"/>
      <c r="I720" s="94"/>
      <c r="J720" s="94"/>
      <c r="K720" s="94"/>
    </row>
    <row r="721" spans="2:11">
      <c r="B721" s="93"/>
      <c r="C721" s="93"/>
      <c r="D721" s="93"/>
      <c r="E721" s="94"/>
      <c r="F721" s="94"/>
      <c r="G721" s="94"/>
      <c r="H721" s="94"/>
      <c r="I721" s="94"/>
      <c r="J721" s="94"/>
      <c r="K721" s="94"/>
    </row>
    <row r="722" spans="2:11">
      <c r="B722" s="93"/>
      <c r="C722" s="93"/>
      <c r="D722" s="93"/>
      <c r="E722" s="94"/>
      <c r="F722" s="94"/>
      <c r="G722" s="94"/>
      <c r="H722" s="94"/>
      <c r="I722" s="94"/>
      <c r="J722" s="94"/>
      <c r="K722" s="94"/>
    </row>
    <row r="723" spans="2:11">
      <c r="B723" s="93"/>
      <c r="C723" s="93"/>
      <c r="D723" s="93"/>
      <c r="E723" s="94"/>
      <c r="F723" s="94"/>
      <c r="G723" s="94"/>
      <c r="H723" s="94"/>
      <c r="I723" s="94"/>
      <c r="J723" s="94"/>
      <c r="K723" s="94"/>
    </row>
    <row r="724" spans="2:11">
      <c r="B724" s="93"/>
      <c r="C724" s="93"/>
      <c r="D724" s="93"/>
      <c r="E724" s="94"/>
      <c r="F724" s="94"/>
      <c r="G724" s="94"/>
      <c r="H724" s="94"/>
      <c r="I724" s="94"/>
      <c r="J724" s="94"/>
      <c r="K724" s="94"/>
    </row>
    <row r="725" spans="2:11">
      <c r="B725" s="93"/>
      <c r="C725" s="93"/>
      <c r="D725" s="93"/>
      <c r="E725" s="94"/>
      <c r="F725" s="94"/>
      <c r="G725" s="94"/>
      <c r="H725" s="94"/>
      <c r="I725" s="94"/>
      <c r="J725" s="94"/>
      <c r="K725" s="94"/>
    </row>
    <row r="726" spans="2:11">
      <c r="B726" s="93"/>
      <c r="C726" s="93"/>
      <c r="D726" s="93"/>
      <c r="E726" s="94"/>
      <c r="F726" s="94"/>
      <c r="G726" s="94"/>
      <c r="H726" s="94"/>
      <c r="I726" s="94"/>
      <c r="J726" s="94"/>
      <c r="K726" s="94"/>
    </row>
    <row r="727" spans="2:11">
      <c r="B727" s="93"/>
      <c r="C727" s="93"/>
      <c r="D727" s="93"/>
      <c r="E727" s="94"/>
      <c r="F727" s="94"/>
      <c r="G727" s="94"/>
      <c r="H727" s="94"/>
      <c r="I727" s="94"/>
      <c r="J727" s="94"/>
      <c r="K727" s="94"/>
    </row>
    <row r="728" spans="2:11">
      <c r="B728" s="93"/>
      <c r="C728" s="93"/>
      <c r="D728" s="93"/>
      <c r="E728" s="94"/>
      <c r="F728" s="94"/>
      <c r="G728" s="94"/>
      <c r="H728" s="94"/>
      <c r="I728" s="94"/>
      <c r="J728" s="94"/>
      <c r="K728" s="94"/>
    </row>
    <row r="729" spans="2:11">
      <c r="B729" s="93"/>
      <c r="C729" s="93"/>
      <c r="D729" s="93"/>
      <c r="E729" s="94"/>
      <c r="F729" s="94"/>
      <c r="G729" s="94"/>
      <c r="H729" s="94"/>
      <c r="I729" s="94"/>
      <c r="J729" s="94"/>
      <c r="K729" s="94"/>
    </row>
    <row r="730" spans="2:11">
      <c r="B730" s="93"/>
      <c r="C730" s="93"/>
      <c r="D730" s="93"/>
      <c r="E730" s="94"/>
      <c r="F730" s="94"/>
      <c r="G730" s="94"/>
      <c r="H730" s="94"/>
      <c r="I730" s="94"/>
      <c r="J730" s="94"/>
      <c r="K730" s="94"/>
    </row>
    <row r="731" spans="2:11">
      <c r="B731" s="93"/>
      <c r="C731" s="93"/>
      <c r="D731" s="93"/>
      <c r="E731" s="94"/>
      <c r="F731" s="94"/>
      <c r="G731" s="94"/>
      <c r="H731" s="94"/>
      <c r="I731" s="94"/>
      <c r="J731" s="94"/>
      <c r="K731" s="94"/>
    </row>
    <row r="732" spans="2:11">
      <c r="B732" s="93"/>
      <c r="C732" s="93"/>
      <c r="D732" s="93"/>
      <c r="E732" s="94"/>
      <c r="F732" s="94"/>
      <c r="G732" s="94"/>
      <c r="H732" s="94"/>
      <c r="I732" s="94"/>
      <c r="J732" s="94"/>
      <c r="K732" s="94"/>
    </row>
    <row r="733" spans="2:11">
      <c r="B733" s="93"/>
      <c r="C733" s="93"/>
      <c r="D733" s="93"/>
      <c r="E733" s="94"/>
      <c r="F733" s="94"/>
      <c r="G733" s="94"/>
      <c r="H733" s="94"/>
      <c r="I733" s="94"/>
      <c r="J733" s="94"/>
      <c r="K733" s="94"/>
    </row>
    <row r="734" spans="2:11">
      <c r="B734" s="93"/>
      <c r="C734" s="93"/>
      <c r="D734" s="93"/>
      <c r="E734" s="94"/>
      <c r="F734" s="94"/>
      <c r="G734" s="94"/>
      <c r="H734" s="94"/>
      <c r="I734" s="94"/>
      <c r="J734" s="94"/>
      <c r="K734" s="94"/>
    </row>
    <row r="735" spans="2:11">
      <c r="B735" s="93"/>
      <c r="C735" s="93"/>
      <c r="D735" s="93"/>
      <c r="E735" s="94"/>
      <c r="F735" s="94"/>
      <c r="G735" s="94"/>
      <c r="H735" s="94"/>
      <c r="I735" s="94"/>
      <c r="J735" s="94"/>
      <c r="K735" s="94"/>
    </row>
    <row r="736" spans="2:11">
      <c r="B736" s="93"/>
      <c r="C736" s="93"/>
      <c r="D736" s="93"/>
      <c r="E736" s="94"/>
      <c r="F736" s="94"/>
      <c r="G736" s="94"/>
      <c r="H736" s="94"/>
      <c r="I736" s="94"/>
      <c r="J736" s="94"/>
      <c r="K736" s="94"/>
    </row>
    <row r="737" spans="2:11">
      <c r="B737" s="93"/>
      <c r="C737" s="93"/>
      <c r="D737" s="93"/>
      <c r="E737" s="94"/>
      <c r="F737" s="94"/>
      <c r="G737" s="94"/>
      <c r="H737" s="94"/>
      <c r="I737" s="94"/>
      <c r="J737" s="94"/>
      <c r="K737" s="94"/>
    </row>
    <row r="738" spans="2:11">
      <c r="B738" s="93"/>
      <c r="C738" s="93"/>
      <c r="D738" s="93"/>
      <c r="E738" s="94"/>
      <c r="F738" s="94"/>
      <c r="G738" s="94"/>
      <c r="H738" s="94"/>
      <c r="I738" s="94"/>
      <c r="J738" s="94"/>
      <c r="K738" s="94"/>
    </row>
    <row r="739" spans="2:11">
      <c r="B739" s="93"/>
      <c r="C739" s="93"/>
      <c r="D739" s="93"/>
      <c r="E739" s="94"/>
      <c r="F739" s="94"/>
      <c r="G739" s="94"/>
      <c r="H739" s="94"/>
      <c r="I739" s="94"/>
      <c r="J739" s="94"/>
      <c r="K739" s="94"/>
    </row>
    <row r="740" spans="2:11">
      <c r="B740" s="93"/>
      <c r="C740" s="93"/>
      <c r="D740" s="93"/>
      <c r="E740" s="94"/>
      <c r="F740" s="94"/>
      <c r="G740" s="94"/>
      <c r="H740" s="94"/>
      <c r="I740" s="94"/>
      <c r="J740" s="94"/>
      <c r="K740" s="94"/>
    </row>
    <row r="741" spans="2:11">
      <c r="B741" s="93"/>
      <c r="C741" s="93"/>
      <c r="D741" s="93"/>
      <c r="E741" s="94"/>
      <c r="F741" s="94"/>
      <c r="G741" s="94"/>
      <c r="H741" s="94"/>
      <c r="I741" s="94"/>
      <c r="J741" s="94"/>
      <c r="K741" s="94"/>
    </row>
    <row r="742" spans="2:11">
      <c r="B742" s="93"/>
      <c r="C742" s="93"/>
      <c r="D742" s="93"/>
      <c r="E742" s="94"/>
      <c r="F742" s="94"/>
      <c r="G742" s="94"/>
      <c r="H742" s="94"/>
      <c r="I742" s="94"/>
      <c r="J742" s="94"/>
      <c r="K742" s="94"/>
    </row>
    <row r="743" spans="2:11">
      <c r="B743" s="93"/>
      <c r="C743" s="93"/>
      <c r="D743" s="93"/>
      <c r="E743" s="94"/>
      <c r="F743" s="94"/>
      <c r="G743" s="94"/>
      <c r="H743" s="94"/>
      <c r="I743" s="94"/>
      <c r="J743" s="94"/>
      <c r="K743" s="94"/>
    </row>
    <row r="744" spans="2:11">
      <c r="B744" s="93"/>
      <c r="C744" s="93"/>
      <c r="D744" s="93"/>
      <c r="E744" s="94"/>
      <c r="F744" s="94"/>
      <c r="G744" s="94"/>
      <c r="H744" s="94"/>
      <c r="I744" s="94"/>
      <c r="J744" s="94"/>
      <c r="K744" s="94"/>
    </row>
    <row r="745" spans="2:11">
      <c r="B745" s="93"/>
      <c r="C745" s="93"/>
      <c r="D745" s="93"/>
      <c r="E745" s="94"/>
      <c r="F745" s="94"/>
      <c r="G745" s="94"/>
      <c r="H745" s="94"/>
      <c r="I745" s="94"/>
      <c r="J745" s="94"/>
      <c r="K745" s="94"/>
    </row>
    <row r="746" spans="2:11">
      <c r="B746" s="93"/>
      <c r="C746" s="93"/>
      <c r="D746" s="93"/>
      <c r="E746" s="94"/>
      <c r="F746" s="94"/>
      <c r="G746" s="94"/>
      <c r="H746" s="94"/>
      <c r="I746" s="94"/>
      <c r="J746" s="94"/>
      <c r="K746" s="94"/>
    </row>
    <row r="747" spans="2:11">
      <c r="B747" s="93"/>
      <c r="C747" s="93"/>
      <c r="D747" s="93"/>
      <c r="E747" s="94"/>
      <c r="F747" s="94"/>
      <c r="G747" s="94"/>
      <c r="H747" s="94"/>
      <c r="I747" s="94"/>
      <c r="J747" s="94"/>
      <c r="K747" s="94"/>
    </row>
    <row r="748" spans="2:11">
      <c r="B748" s="93"/>
      <c r="C748" s="93"/>
      <c r="D748" s="93"/>
      <c r="E748" s="94"/>
      <c r="F748" s="94"/>
      <c r="G748" s="94"/>
      <c r="H748" s="94"/>
      <c r="I748" s="94"/>
      <c r="J748" s="94"/>
      <c r="K748" s="94"/>
    </row>
    <row r="749" spans="2:11">
      <c r="B749" s="93"/>
      <c r="C749" s="93"/>
      <c r="D749" s="93"/>
      <c r="E749" s="94"/>
      <c r="F749" s="94"/>
      <c r="G749" s="94"/>
      <c r="H749" s="94"/>
      <c r="I749" s="94"/>
      <c r="J749" s="94"/>
      <c r="K749" s="94"/>
    </row>
    <row r="750" spans="2:11">
      <c r="B750" s="93"/>
      <c r="C750" s="93"/>
      <c r="D750" s="93"/>
      <c r="E750" s="94"/>
      <c r="F750" s="94"/>
      <c r="G750" s="94"/>
      <c r="H750" s="94"/>
      <c r="I750" s="94"/>
      <c r="J750" s="94"/>
      <c r="K750" s="94"/>
    </row>
    <row r="751" spans="2:11">
      <c r="B751" s="93"/>
      <c r="C751" s="93"/>
      <c r="D751" s="93"/>
      <c r="E751" s="94"/>
      <c r="F751" s="94"/>
      <c r="G751" s="94"/>
      <c r="H751" s="94"/>
      <c r="I751" s="94"/>
      <c r="J751" s="94"/>
      <c r="K751" s="94"/>
    </row>
    <row r="752" spans="2:11">
      <c r="B752" s="93"/>
      <c r="C752" s="93"/>
      <c r="D752" s="93"/>
      <c r="E752" s="94"/>
      <c r="F752" s="94"/>
      <c r="G752" s="94"/>
      <c r="H752" s="94"/>
      <c r="I752" s="94"/>
      <c r="J752" s="94"/>
      <c r="K752" s="94"/>
    </row>
    <row r="753" spans="2:11">
      <c r="B753" s="93"/>
      <c r="C753" s="93"/>
      <c r="D753" s="93"/>
      <c r="E753" s="94"/>
      <c r="F753" s="94"/>
      <c r="G753" s="94"/>
      <c r="H753" s="94"/>
      <c r="I753" s="94"/>
      <c r="J753" s="94"/>
      <c r="K753" s="94"/>
    </row>
    <row r="754" spans="2:11">
      <c r="B754" s="93"/>
      <c r="C754" s="93"/>
      <c r="D754" s="93"/>
      <c r="E754" s="94"/>
      <c r="F754" s="94"/>
      <c r="G754" s="94"/>
      <c r="H754" s="94"/>
      <c r="I754" s="94"/>
      <c r="J754" s="94"/>
      <c r="K754" s="94"/>
    </row>
    <row r="755" spans="2:11">
      <c r="B755" s="93"/>
      <c r="C755" s="93"/>
      <c r="D755" s="93"/>
      <c r="E755" s="94"/>
      <c r="F755" s="94"/>
      <c r="G755" s="94"/>
      <c r="H755" s="94"/>
      <c r="I755" s="94"/>
      <c r="J755" s="94"/>
      <c r="K755" s="94"/>
    </row>
    <row r="756" spans="2:11">
      <c r="B756" s="93"/>
      <c r="C756" s="93"/>
      <c r="D756" s="93"/>
      <c r="E756" s="94"/>
      <c r="F756" s="94"/>
      <c r="G756" s="94"/>
      <c r="H756" s="94"/>
      <c r="I756" s="94"/>
      <c r="J756" s="94"/>
      <c r="K756" s="94"/>
    </row>
    <row r="757" spans="2:11">
      <c r="B757" s="93"/>
      <c r="C757" s="93"/>
      <c r="D757" s="93"/>
      <c r="E757" s="94"/>
      <c r="F757" s="94"/>
      <c r="G757" s="94"/>
      <c r="H757" s="94"/>
      <c r="I757" s="94"/>
      <c r="J757" s="94"/>
      <c r="K757" s="94"/>
    </row>
    <row r="758" spans="2:11">
      <c r="B758" s="93"/>
      <c r="C758" s="93"/>
      <c r="D758" s="93"/>
      <c r="E758" s="94"/>
      <c r="F758" s="94"/>
      <c r="G758" s="94"/>
      <c r="H758" s="94"/>
      <c r="I758" s="94"/>
      <c r="J758" s="94"/>
      <c r="K758" s="94"/>
    </row>
    <row r="759" spans="2:11">
      <c r="B759" s="93"/>
      <c r="C759" s="93"/>
      <c r="D759" s="93"/>
      <c r="E759" s="94"/>
      <c r="F759" s="94"/>
      <c r="G759" s="94"/>
      <c r="H759" s="94"/>
      <c r="I759" s="94"/>
      <c r="J759" s="94"/>
      <c r="K759" s="94"/>
    </row>
    <row r="760" spans="2:11">
      <c r="B760" s="93"/>
      <c r="C760" s="93"/>
      <c r="D760" s="93"/>
      <c r="E760" s="94"/>
      <c r="F760" s="94"/>
      <c r="G760" s="94"/>
      <c r="H760" s="94"/>
      <c r="I760" s="94"/>
      <c r="J760" s="94"/>
      <c r="K760" s="94"/>
    </row>
    <row r="761" spans="2:11">
      <c r="B761" s="93"/>
      <c r="C761" s="93"/>
      <c r="D761" s="93"/>
      <c r="E761" s="94"/>
      <c r="F761" s="94"/>
      <c r="G761" s="94"/>
      <c r="H761" s="94"/>
      <c r="I761" s="94"/>
      <c r="J761" s="94"/>
      <c r="K761" s="94"/>
    </row>
    <row r="762" spans="2:11">
      <c r="B762" s="93"/>
      <c r="C762" s="93"/>
      <c r="D762" s="93"/>
      <c r="E762" s="94"/>
      <c r="F762" s="94"/>
      <c r="G762" s="94"/>
      <c r="H762" s="94"/>
      <c r="I762" s="94"/>
      <c r="J762" s="94"/>
      <c r="K762" s="94"/>
    </row>
    <row r="763" spans="2:11">
      <c r="B763" s="93"/>
      <c r="C763" s="93"/>
      <c r="D763" s="93"/>
      <c r="E763" s="94"/>
      <c r="F763" s="94"/>
      <c r="G763" s="94"/>
      <c r="H763" s="94"/>
      <c r="I763" s="94"/>
      <c r="J763" s="94"/>
      <c r="K763" s="94"/>
    </row>
    <row r="764" spans="2:11">
      <c r="B764" s="93"/>
      <c r="C764" s="93"/>
      <c r="D764" s="93"/>
      <c r="E764" s="94"/>
      <c r="F764" s="94"/>
      <c r="G764" s="94"/>
      <c r="H764" s="94"/>
      <c r="I764" s="94"/>
      <c r="J764" s="94"/>
      <c r="K764" s="94"/>
    </row>
    <row r="765" spans="2:11">
      <c r="B765" s="93"/>
      <c r="C765" s="93"/>
      <c r="D765" s="93"/>
      <c r="E765" s="94"/>
      <c r="F765" s="94"/>
      <c r="G765" s="94"/>
      <c r="H765" s="94"/>
      <c r="I765" s="94"/>
      <c r="J765" s="94"/>
      <c r="K765" s="94"/>
    </row>
    <row r="766" spans="2:11">
      <c r="B766" s="93"/>
      <c r="C766" s="93"/>
      <c r="D766" s="93"/>
      <c r="E766" s="94"/>
      <c r="F766" s="94"/>
      <c r="G766" s="94"/>
      <c r="H766" s="94"/>
      <c r="I766" s="94"/>
      <c r="J766" s="94"/>
      <c r="K766" s="94"/>
    </row>
    <row r="767" spans="2:11">
      <c r="B767" s="93"/>
      <c r="C767" s="93"/>
      <c r="D767" s="93"/>
      <c r="E767" s="94"/>
      <c r="F767" s="94"/>
      <c r="G767" s="94"/>
      <c r="H767" s="94"/>
      <c r="I767" s="94"/>
      <c r="J767" s="94"/>
      <c r="K767" s="94"/>
    </row>
    <row r="768" spans="2:11">
      <c r="B768" s="93"/>
      <c r="C768" s="93"/>
      <c r="D768" s="93"/>
      <c r="E768" s="94"/>
      <c r="F768" s="94"/>
      <c r="G768" s="94"/>
      <c r="H768" s="94"/>
      <c r="I768" s="94"/>
      <c r="J768" s="94"/>
      <c r="K768" s="94"/>
    </row>
    <row r="769" spans="2:11">
      <c r="B769" s="93"/>
      <c r="C769" s="93"/>
      <c r="D769" s="93"/>
      <c r="E769" s="94"/>
      <c r="F769" s="94"/>
      <c r="G769" s="94"/>
      <c r="H769" s="94"/>
      <c r="I769" s="94"/>
      <c r="J769" s="94"/>
      <c r="K769" s="94"/>
    </row>
    <row r="770" spans="2:11">
      <c r="B770" s="93"/>
      <c r="C770" s="93"/>
      <c r="D770" s="93"/>
      <c r="E770" s="94"/>
      <c r="F770" s="94"/>
      <c r="G770" s="94"/>
      <c r="H770" s="94"/>
      <c r="I770" s="94"/>
      <c r="J770" s="94"/>
      <c r="K770" s="94"/>
    </row>
    <row r="771" spans="2:11">
      <c r="B771" s="93"/>
      <c r="C771" s="93"/>
      <c r="D771" s="93"/>
      <c r="E771" s="94"/>
      <c r="F771" s="94"/>
      <c r="G771" s="94"/>
      <c r="H771" s="94"/>
      <c r="I771" s="94"/>
      <c r="J771" s="94"/>
      <c r="K771" s="94"/>
    </row>
    <row r="772" spans="2:11">
      <c r="B772" s="93"/>
      <c r="C772" s="93"/>
      <c r="D772" s="93"/>
      <c r="E772" s="94"/>
      <c r="F772" s="94"/>
      <c r="G772" s="94"/>
      <c r="H772" s="94"/>
      <c r="I772" s="94"/>
      <c r="J772" s="94"/>
      <c r="K772" s="94"/>
    </row>
    <row r="773" spans="2:11">
      <c r="B773" s="93"/>
      <c r="C773" s="93"/>
      <c r="D773" s="93"/>
      <c r="E773" s="94"/>
      <c r="F773" s="94"/>
      <c r="G773" s="94"/>
      <c r="H773" s="94"/>
      <c r="I773" s="94"/>
      <c r="J773" s="94"/>
      <c r="K773" s="94"/>
    </row>
    <row r="774" spans="2:11">
      <c r="B774" s="93"/>
      <c r="C774" s="93"/>
      <c r="D774" s="93"/>
      <c r="E774" s="94"/>
      <c r="F774" s="94"/>
      <c r="G774" s="94"/>
      <c r="H774" s="94"/>
      <c r="I774" s="94"/>
      <c r="J774" s="94"/>
      <c r="K774" s="94"/>
    </row>
    <row r="775" spans="2:11">
      <c r="B775" s="93"/>
      <c r="C775" s="93"/>
      <c r="D775" s="93"/>
      <c r="E775" s="94"/>
      <c r="F775" s="94"/>
      <c r="G775" s="94"/>
      <c r="H775" s="94"/>
      <c r="I775" s="94"/>
      <c r="J775" s="94"/>
      <c r="K775" s="94"/>
    </row>
    <row r="776" spans="2:11">
      <c r="B776" s="93"/>
      <c r="C776" s="93"/>
      <c r="D776" s="93"/>
      <c r="E776" s="94"/>
      <c r="F776" s="94"/>
      <c r="G776" s="94"/>
      <c r="H776" s="94"/>
      <c r="I776" s="94"/>
      <c r="J776" s="94"/>
      <c r="K776" s="94"/>
    </row>
    <row r="777" spans="2:11">
      <c r="B777" s="93"/>
      <c r="C777" s="93"/>
      <c r="D777" s="93"/>
      <c r="E777" s="94"/>
      <c r="F777" s="94"/>
      <c r="G777" s="94"/>
      <c r="H777" s="94"/>
      <c r="I777" s="94"/>
      <c r="J777" s="94"/>
      <c r="K777" s="94"/>
    </row>
    <row r="778" spans="2:11">
      <c r="B778" s="93"/>
      <c r="C778" s="93"/>
      <c r="D778" s="93"/>
      <c r="E778" s="94"/>
      <c r="F778" s="94"/>
      <c r="G778" s="94"/>
      <c r="H778" s="94"/>
      <c r="I778" s="94"/>
      <c r="J778" s="94"/>
      <c r="K778" s="94"/>
    </row>
    <row r="779" spans="2:11">
      <c r="B779" s="93"/>
      <c r="C779" s="93"/>
      <c r="D779" s="93"/>
      <c r="E779" s="94"/>
      <c r="F779" s="94"/>
      <c r="G779" s="94"/>
      <c r="H779" s="94"/>
      <c r="I779" s="94"/>
      <c r="J779" s="94"/>
      <c r="K779" s="94"/>
    </row>
    <row r="780" spans="2:11">
      <c r="B780" s="93"/>
      <c r="C780" s="93"/>
      <c r="D780" s="93"/>
      <c r="E780" s="94"/>
      <c r="F780" s="94"/>
      <c r="G780" s="94"/>
      <c r="H780" s="94"/>
      <c r="I780" s="94"/>
      <c r="J780" s="94"/>
      <c r="K780" s="94"/>
    </row>
    <row r="781" spans="2:11">
      <c r="B781" s="93"/>
      <c r="C781" s="93"/>
      <c r="D781" s="93"/>
      <c r="E781" s="94"/>
      <c r="F781" s="94"/>
      <c r="G781" s="94"/>
      <c r="H781" s="94"/>
      <c r="I781" s="94"/>
      <c r="J781" s="94"/>
      <c r="K781" s="94"/>
    </row>
    <row r="782" spans="2:11">
      <c r="B782" s="93"/>
      <c r="C782" s="93"/>
      <c r="D782" s="93"/>
      <c r="E782" s="94"/>
      <c r="F782" s="94"/>
      <c r="G782" s="94"/>
      <c r="H782" s="94"/>
      <c r="I782" s="94"/>
      <c r="J782" s="94"/>
      <c r="K782" s="94"/>
    </row>
    <row r="783" spans="2:11">
      <c r="B783" s="93"/>
      <c r="C783" s="93"/>
      <c r="D783" s="93"/>
      <c r="E783" s="94"/>
      <c r="F783" s="94"/>
      <c r="G783" s="94"/>
      <c r="H783" s="94"/>
      <c r="I783" s="94"/>
      <c r="J783" s="94"/>
      <c r="K783" s="94"/>
    </row>
    <row r="784" spans="2:11">
      <c r="B784" s="93"/>
      <c r="C784" s="93"/>
      <c r="D784" s="93"/>
      <c r="E784" s="94"/>
      <c r="F784" s="94"/>
      <c r="G784" s="94"/>
      <c r="H784" s="94"/>
      <c r="I784" s="94"/>
      <c r="J784" s="94"/>
      <c r="K784" s="94"/>
    </row>
    <row r="785" spans="2:11">
      <c r="B785" s="93"/>
      <c r="C785" s="93"/>
      <c r="D785" s="93"/>
      <c r="E785" s="94"/>
      <c r="F785" s="94"/>
      <c r="G785" s="94"/>
      <c r="H785" s="94"/>
      <c r="I785" s="94"/>
      <c r="J785" s="94"/>
      <c r="K785" s="94"/>
    </row>
    <row r="786" spans="2:11">
      <c r="B786" s="93"/>
      <c r="C786" s="93"/>
      <c r="D786" s="93"/>
      <c r="E786" s="94"/>
      <c r="F786" s="94"/>
      <c r="G786" s="94"/>
      <c r="H786" s="94"/>
      <c r="I786" s="94"/>
      <c r="J786" s="94"/>
      <c r="K786" s="94"/>
    </row>
    <row r="787" spans="2:11">
      <c r="B787" s="93"/>
      <c r="C787" s="93"/>
      <c r="D787" s="93"/>
      <c r="E787" s="94"/>
      <c r="F787" s="94"/>
      <c r="G787" s="94"/>
      <c r="H787" s="94"/>
      <c r="I787" s="94"/>
      <c r="J787" s="94"/>
      <c r="K787" s="94"/>
    </row>
    <row r="788" spans="2:11">
      <c r="B788" s="93"/>
      <c r="C788" s="93"/>
      <c r="D788" s="93"/>
      <c r="E788" s="94"/>
      <c r="F788" s="94"/>
      <c r="G788" s="94"/>
      <c r="H788" s="94"/>
      <c r="I788" s="94"/>
      <c r="J788" s="94"/>
      <c r="K788" s="94"/>
    </row>
    <row r="789" spans="2:11">
      <c r="B789" s="93"/>
      <c r="C789" s="93"/>
      <c r="D789" s="93"/>
      <c r="E789" s="94"/>
      <c r="F789" s="94"/>
      <c r="G789" s="94"/>
      <c r="H789" s="94"/>
      <c r="I789" s="94"/>
      <c r="J789" s="94"/>
      <c r="K789" s="94"/>
    </row>
    <row r="790" spans="2:11">
      <c r="B790" s="93"/>
      <c r="C790" s="93"/>
      <c r="D790" s="93"/>
      <c r="E790" s="94"/>
      <c r="F790" s="94"/>
      <c r="G790" s="94"/>
      <c r="H790" s="94"/>
      <c r="I790" s="94"/>
      <c r="J790" s="94"/>
      <c r="K790" s="94"/>
    </row>
    <row r="791" spans="2:11">
      <c r="B791" s="93"/>
      <c r="C791" s="93"/>
      <c r="D791" s="93"/>
      <c r="E791" s="94"/>
      <c r="F791" s="94"/>
      <c r="G791" s="94"/>
      <c r="H791" s="94"/>
      <c r="I791" s="94"/>
      <c r="J791" s="94"/>
      <c r="K791" s="94"/>
    </row>
    <row r="792" spans="2:11">
      <c r="B792" s="93"/>
      <c r="C792" s="93"/>
      <c r="D792" s="93"/>
      <c r="E792" s="94"/>
      <c r="F792" s="94"/>
      <c r="G792" s="94"/>
      <c r="H792" s="94"/>
      <c r="I792" s="94"/>
      <c r="J792" s="94"/>
      <c r="K792" s="94"/>
    </row>
    <row r="793" spans="2:11">
      <c r="B793" s="93"/>
      <c r="C793" s="93"/>
      <c r="D793" s="93"/>
      <c r="E793" s="94"/>
      <c r="F793" s="94"/>
      <c r="G793" s="94"/>
      <c r="H793" s="94"/>
      <c r="I793" s="94"/>
      <c r="J793" s="94"/>
      <c r="K793" s="94"/>
    </row>
    <row r="794" spans="2:11">
      <c r="B794" s="93"/>
      <c r="C794" s="93"/>
      <c r="D794" s="93"/>
      <c r="E794" s="94"/>
      <c r="F794" s="94"/>
      <c r="G794" s="94"/>
      <c r="H794" s="94"/>
      <c r="I794" s="94"/>
      <c r="J794" s="94"/>
      <c r="K794" s="94"/>
    </row>
    <row r="795" spans="2:11">
      <c r="B795" s="93"/>
      <c r="C795" s="93"/>
      <c r="D795" s="93"/>
      <c r="E795" s="94"/>
      <c r="F795" s="94"/>
      <c r="G795" s="94"/>
      <c r="H795" s="94"/>
      <c r="I795" s="94"/>
      <c r="J795" s="94"/>
      <c r="K795" s="94"/>
    </row>
    <row r="796" spans="2:11">
      <c r="B796" s="93"/>
      <c r="C796" s="93"/>
      <c r="D796" s="93"/>
      <c r="E796" s="94"/>
      <c r="F796" s="94"/>
      <c r="G796" s="94"/>
      <c r="H796" s="94"/>
      <c r="I796" s="94"/>
      <c r="J796" s="94"/>
      <c r="K796" s="94"/>
    </row>
    <row r="797" spans="2:11">
      <c r="B797" s="93"/>
      <c r="C797" s="93"/>
      <c r="D797" s="93"/>
      <c r="E797" s="94"/>
      <c r="F797" s="94"/>
      <c r="G797" s="94"/>
      <c r="H797" s="94"/>
      <c r="I797" s="94"/>
      <c r="J797" s="94"/>
      <c r="K797" s="94"/>
    </row>
    <row r="798" spans="2:11">
      <c r="B798" s="93"/>
      <c r="C798" s="93"/>
      <c r="D798" s="93"/>
      <c r="E798" s="94"/>
      <c r="F798" s="94"/>
      <c r="G798" s="94"/>
      <c r="H798" s="94"/>
      <c r="I798" s="94"/>
      <c r="J798" s="94"/>
      <c r="K798" s="94"/>
    </row>
    <row r="799" spans="2:11">
      <c r="B799" s="93"/>
      <c r="C799" s="93"/>
      <c r="D799" s="93"/>
      <c r="E799" s="94"/>
      <c r="F799" s="94"/>
      <c r="G799" s="94"/>
      <c r="H799" s="94"/>
      <c r="I799" s="94"/>
      <c r="J799" s="94"/>
      <c r="K799" s="94"/>
    </row>
    <row r="800" spans="2:11">
      <c r="B800" s="93"/>
      <c r="C800" s="93"/>
      <c r="D800" s="93"/>
      <c r="E800" s="94"/>
      <c r="F800" s="94"/>
      <c r="G800" s="94"/>
      <c r="H800" s="94"/>
      <c r="I800" s="94"/>
      <c r="J800" s="94"/>
      <c r="K800" s="94"/>
    </row>
    <row r="801" spans="2:11">
      <c r="B801" s="93"/>
      <c r="C801" s="93"/>
      <c r="D801" s="93"/>
      <c r="E801" s="94"/>
      <c r="F801" s="94"/>
      <c r="G801" s="94"/>
      <c r="H801" s="94"/>
      <c r="I801" s="94"/>
      <c r="J801" s="94"/>
      <c r="K801" s="94"/>
    </row>
    <row r="802" spans="2:11">
      <c r="B802" s="93"/>
      <c r="C802" s="93"/>
      <c r="D802" s="93"/>
      <c r="E802" s="94"/>
      <c r="F802" s="94"/>
      <c r="G802" s="94"/>
      <c r="H802" s="94"/>
      <c r="I802" s="94"/>
      <c r="J802" s="94"/>
      <c r="K802" s="94"/>
    </row>
    <row r="803" spans="2:11">
      <c r="B803" s="93"/>
      <c r="C803" s="93"/>
      <c r="D803" s="93"/>
      <c r="E803" s="94"/>
      <c r="F803" s="94"/>
      <c r="G803" s="94"/>
      <c r="H803" s="94"/>
      <c r="I803" s="94"/>
      <c r="J803" s="94"/>
      <c r="K803" s="94"/>
    </row>
    <row r="804" spans="2:11">
      <c r="B804" s="93"/>
      <c r="C804" s="93"/>
      <c r="D804" s="93"/>
      <c r="E804" s="94"/>
      <c r="F804" s="94"/>
      <c r="G804" s="94"/>
      <c r="H804" s="94"/>
      <c r="I804" s="94"/>
      <c r="J804" s="94"/>
      <c r="K804" s="94"/>
    </row>
    <row r="805" spans="2:11">
      <c r="B805" s="93"/>
      <c r="C805" s="93"/>
      <c r="D805" s="93"/>
      <c r="E805" s="94"/>
      <c r="F805" s="94"/>
      <c r="G805" s="94"/>
      <c r="H805" s="94"/>
      <c r="I805" s="94"/>
      <c r="J805" s="94"/>
      <c r="K805" s="94"/>
    </row>
    <row r="806" spans="2:11">
      <c r="B806" s="93"/>
      <c r="C806" s="93"/>
      <c r="D806" s="93"/>
      <c r="E806" s="94"/>
      <c r="F806" s="94"/>
      <c r="G806" s="94"/>
      <c r="H806" s="94"/>
      <c r="I806" s="94"/>
      <c r="J806" s="94"/>
      <c r="K806" s="94"/>
    </row>
    <row r="807" spans="2:11">
      <c r="B807" s="93"/>
      <c r="C807" s="93"/>
      <c r="D807" s="93"/>
      <c r="E807" s="94"/>
      <c r="F807" s="94"/>
      <c r="G807" s="94"/>
      <c r="H807" s="94"/>
      <c r="I807" s="94"/>
      <c r="J807" s="94"/>
      <c r="K807" s="94"/>
    </row>
    <row r="808" spans="2:11">
      <c r="B808" s="93"/>
      <c r="C808" s="93"/>
      <c r="D808" s="93"/>
      <c r="E808" s="94"/>
      <c r="F808" s="94"/>
      <c r="G808" s="94"/>
      <c r="H808" s="94"/>
      <c r="I808" s="94"/>
      <c r="J808" s="94"/>
      <c r="K808" s="94"/>
    </row>
    <row r="809" spans="2:11">
      <c r="B809" s="93"/>
      <c r="C809" s="93"/>
      <c r="D809" s="93"/>
      <c r="E809" s="94"/>
      <c r="F809" s="94"/>
      <c r="G809" s="94"/>
      <c r="H809" s="94"/>
      <c r="I809" s="94"/>
      <c r="J809" s="94"/>
      <c r="K809" s="94"/>
    </row>
    <row r="810" spans="2:11">
      <c r="B810" s="93"/>
      <c r="C810" s="93"/>
      <c r="D810" s="93"/>
      <c r="E810" s="94"/>
      <c r="F810" s="94"/>
      <c r="G810" s="94"/>
      <c r="H810" s="94"/>
      <c r="I810" s="94"/>
      <c r="J810" s="94"/>
      <c r="K810" s="94"/>
    </row>
    <row r="811" spans="2:11">
      <c r="B811" s="93"/>
      <c r="C811" s="93"/>
      <c r="D811" s="93"/>
      <c r="E811" s="94"/>
      <c r="F811" s="94"/>
      <c r="G811" s="94"/>
      <c r="H811" s="94"/>
      <c r="I811" s="94"/>
      <c r="J811" s="94"/>
      <c r="K811" s="94"/>
    </row>
    <row r="812" spans="2:11">
      <c r="B812" s="93"/>
      <c r="C812" s="93"/>
      <c r="D812" s="93"/>
      <c r="E812" s="94"/>
      <c r="F812" s="94"/>
      <c r="G812" s="94"/>
      <c r="H812" s="94"/>
      <c r="I812" s="94"/>
      <c r="J812" s="94"/>
      <c r="K812" s="94"/>
    </row>
    <row r="813" spans="2:11">
      <c r="B813" s="93"/>
      <c r="C813" s="93"/>
      <c r="D813" s="93"/>
      <c r="E813" s="94"/>
      <c r="F813" s="94"/>
      <c r="G813" s="94"/>
      <c r="H813" s="94"/>
      <c r="I813" s="94"/>
      <c r="J813" s="94"/>
      <c r="K813" s="94"/>
    </row>
    <row r="814" spans="2:11">
      <c r="B814" s="93"/>
      <c r="C814" s="93"/>
      <c r="D814" s="93"/>
      <c r="E814" s="94"/>
      <c r="F814" s="94"/>
      <c r="G814" s="94"/>
      <c r="H814" s="94"/>
      <c r="I814" s="94"/>
      <c r="J814" s="94"/>
      <c r="K814" s="94"/>
    </row>
    <row r="815" spans="2:11">
      <c r="B815" s="93"/>
      <c r="C815" s="93"/>
      <c r="D815" s="93"/>
      <c r="E815" s="94"/>
      <c r="F815" s="94"/>
      <c r="G815" s="94"/>
      <c r="H815" s="94"/>
      <c r="I815" s="94"/>
      <c r="J815" s="94"/>
      <c r="K815" s="94"/>
    </row>
    <row r="816" spans="2:11">
      <c r="B816" s="93"/>
      <c r="C816" s="93"/>
      <c r="D816" s="93"/>
      <c r="E816" s="94"/>
      <c r="F816" s="94"/>
      <c r="G816" s="94"/>
      <c r="H816" s="94"/>
      <c r="I816" s="94"/>
      <c r="J816" s="94"/>
      <c r="K816" s="94"/>
    </row>
    <row r="817" spans="2:11">
      <c r="B817" s="93"/>
      <c r="C817" s="93"/>
      <c r="D817" s="93"/>
      <c r="E817" s="94"/>
      <c r="F817" s="94"/>
      <c r="G817" s="94"/>
      <c r="H817" s="94"/>
      <c r="I817" s="94"/>
      <c r="J817" s="94"/>
      <c r="K817" s="94"/>
    </row>
    <row r="818" spans="2:11">
      <c r="B818" s="93"/>
      <c r="C818" s="93"/>
      <c r="D818" s="93"/>
      <c r="E818" s="94"/>
      <c r="F818" s="94"/>
      <c r="G818" s="94"/>
      <c r="H818" s="94"/>
      <c r="I818" s="94"/>
      <c r="J818" s="94"/>
      <c r="K818" s="94"/>
    </row>
    <row r="819" spans="2:11">
      <c r="B819" s="93"/>
      <c r="C819" s="93"/>
      <c r="D819" s="93"/>
      <c r="E819" s="94"/>
      <c r="F819" s="94"/>
      <c r="G819" s="94"/>
      <c r="H819" s="94"/>
      <c r="I819" s="94"/>
      <c r="J819" s="94"/>
      <c r="K819" s="94"/>
    </row>
    <row r="820" spans="2:11">
      <c r="B820" s="93"/>
      <c r="C820" s="93"/>
      <c r="D820" s="93"/>
      <c r="E820" s="94"/>
      <c r="F820" s="94"/>
      <c r="G820" s="94"/>
      <c r="H820" s="94"/>
      <c r="I820" s="94"/>
      <c r="J820" s="94"/>
      <c r="K820" s="94"/>
    </row>
    <row r="821" spans="2:11">
      <c r="B821" s="93"/>
      <c r="C821" s="93"/>
      <c r="D821" s="93"/>
      <c r="E821" s="94"/>
      <c r="F821" s="94"/>
      <c r="G821" s="94"/>
      <c r="H821" s="94"/>
      <c r="I821" s="94"/>
      <c r="J821" s="94"/>
      <c r="K821" s="94"/>
    </row>
    <row r="822" spans="2:11">
      <c r="B822" s="93"/>
      <c r="C822" s="93"/>
      <c r="D822" s="93"/>
      <c r="E822" s="94"/>
      <c r="F822" s="94"/>
      <c r="G822" s="94"/>
      <c r="H822" s="94"/>
      <c r="I822" s="94"/>
      <c r="J822" s="94"/>
      <c r="K822" s="94"/>
    </row>
    <row r="823" spans="2:11">
      <c r="B823" s="93"/>
      <c r="C823" s="93"/>
      <c r="D823" s="93"/>
      <c r="E823" s="94"/>
      <c r="F823" s="94"/>
      <c r="G823" s="94"/>
      <c r="H823" s="94"/>
      <c r="I823" s="94"/>
      <c r="J823" s="94"/>
      <c r="K823" s="94"/>
    </row>
    <row r="824" spans="2:11">
      <c r="B824" s="93"/>
      <c r="C824" s="93"/>
      <c r="D824" s="93"/>
      <c r="E824" s="94"/>
      <c r="F824" s="94"/>
      <c r="G824" s="94"/>
      <c r="H824" s="94"/>
      <c r="I824" s="94"/>
      <c r="J824" s="94"/>
      <c r="K824" s="94"/>
    </row>
    <row r="825" spans="2:11">
      <c r="B825" s="93"/>
      <c r="C825" s="93"/>
      <c r="D825" s="93"/>
      <c r="E825" s="94"/>
      <c r="F825" s="94"/>
      <c r="G825" s="94"/>
      <c r="H825" s="94"/>
      <c r="I825" s="94"/>
      <c r="J825" s="94"/>
      <c r="K825" s="94"/>
    </row>
    <row r="826" spans="2:11">
      <c r="B826" s="93"/>
      <c r="C826" s="93"/>
      <c r="D826" s="93"/>
      <c r="E826" s="94"/>
      <c r="F826" s="94"/>
      <c r="G826" s="94"/>
      <c r="H826" s="94"/>
      <c r="I826" s="94"/>
      <c r="J826" s="94"/>
      <c r="K826" s="94"/>
    </row>
    <row r="827" spans="2:11">
      <c r="B827" s="93"/>
      <c r="C827" s="93"/>
      <c r="D827" s="93"/>
      <c r="E827" s="94"/>
      <c r="F827" s="94"/>
      <c r="G827" s="94"/>
      <c r="H827" s="94"/>
      <c r="I827" s="94"/>
      <c r="J827" s="94"/>
      <c r="K827" s="94"/>
    </row>
    <row r="828" spans="2:11">
      <c r="B828" s="93"/>
      <c r="C828" s="93"/>
      <c r="D828" s="93"/>
      <c r="E828" s="94"/>
      <c r="F828" s="94"/>
      <c r="G828" s="94"/>
      <c r="H828" s="94"/>
      <c r="I828" s="94"/>
      <c r="J828" s="94"/>
      <c r="K828" s="94"/>
    </row>
    <row r="829" spans="2:11">
      <c r="B829" s="93"/>
      <c r="C829" s="93"/>
      <c r="D829" s="93"/>
      <c r="E829" s="94"/>
      <c r="F829" s="94"/>
      <c r="G829" s="94"/>
      <c r="H829" s="94"/>
      <c r="I829" s="94"/>
      <c r="J829" s="94"/>
      <c r="K829" s="94"/>
    </row>
    <row r="830" spans="2:11">
      <c r="B830" s="93"/>
      <c r="C830" s="93"/>
      <c r="D830" s="93"/>
      <c r="E830" s="94"/>
      <c r="F830" s="94"/>
      <c r="G830" s="94"/>
      <c r="H830" s="94"/>
      <c r="I830" s="94"/>
      <c r="J830" s="94"/>
      <c r="K830" s="94"/>
    </row>
    <row r="831" spans="2:11">
      <c r="B831" s="93"/>
      <c r="C831" s="93"/>
      <c r="D831" s="93"/>
      <c r="E831" s="94"/>
      <c r="F831" s="94"/>
      <c r="G831" s="94"/>
      <c r="H831" s="94"/>
      <c r="I831" s="94"/>
      <c r="J831" s="94"/>
      <c r="K831" s="94"/>
    </row>
    <row r="832" spans="2:11">
      <c r="B832" s="93"/>
      <c r="C832" s="93"/>
      <c r="D832" s="93"/>
      <c r="E832" s="94"/>
      <c r="F832" s="94"/>
      <c r="G832" s="94"/>
      <c r="H832" s="94"/>
      <c r="I832" s="94"/>
      <c r="J832" s="94"/>
      <c r="K832" s="94"/>
    </row>
    <row r="833" spans="2:11">
      <c r="B833" s="93"/>
      <c r="C833" s="93"/>
      <c r="D833" s="93"/>
      <c r="E833" s="94"/>
      <c r="F833" s="94"/>
      <c r="G833" s="94"/>
      <c r="H833" s="94"/>
      <c r="I833" s="94"/>
      <c r="J833" s="94"/>
      <c r="K833" s="94"/>
    </row>
    <row r="834" spans="2:11">
      <c r="B834" s="93"/>
      <c r="C834" s="93"/>
      <c r="D834" s="93"/>
      <c r="E834" s="94"/>
      <c r="F834" s="94"/>
      <c r="G834" s="94"/>
      <c r="H834" s="94"/>
      <c r="I834" s="94"/>
      <c r="J834" s="94"/>
      <c r="K834" s="94"/>
    </row>
    <row r="835" spans="2:11">
      <c r="B835" s="93"/>
      <c r="C835" s="93"/>
      <c r="D835" s="93"/>
      <c r="E835" s="94"/>
      <c r="F835" s="94"/>
      <c r="G835" s="94"/>
      <c r="H835" s="94"/>
      <c r="I835" s="94"/>
      <c r="J835" s="94"/>
      <c r="K835" s="94"/>
    </row>
    <row r="836" spans="2:11">
      <c r="B836" s="93"/>
      <c r="C836" s="93"/>
      <c r="D836" s="93"/>
      <c r="E836" s="94"/>
      <c r="F836" s="94"/>
      <c r="G836" s="94"/>
      <c r="H836" s="94"/>
      <c r="I836" s="94"/>
      <c r="J836" s="94"/>
      <c r="K836" s="94"/>
    </row>
    <row r="837" spans="2:11">
      <c r="B837" s="93"/>
      <c r="C837" s="93"/>
      <c r="D837" s="93"/>
      <c r="E837" s="94"/>
      <c r="F837" s="94"/>
      <c r="G837" s="94"/>
      <c r="H837" s="94"/>
      <c r="I837" s="94"/>
      <c r="J837" s="94"/>
      <c r="K837" s="94"/>
    </row>
    <row r="838" spans="2:11">
      <c r="B838" s="93"/>
      <c r="C838" s="93"/>
      <c r="D838" s="93"/>
      <c r="E838" s="94"/>
      <c r="F838" s="94"/>
      <c r="G838" s="94"/>
      <c r="H838" s="94"/>
      <c r="I838" s="94"/>
      <c r="J838" s="94"/>
      <c r="K838" s="94"/>
    </row>
    <row r="839" spans="2:11">
      <c r="B839" s="93"/>
      <c r="C839" s="93"/>
      <c r="D839" s="93"/>
      <c r="E839" s="94"/>
      <c r="F839" s="94"/>
      <c r="G839" s="94"/>
      <c r="H839" s="94"/>
      <c r="I839" s="94"/>
      <c r="J839" s="94"/>
      <c r="K839" s="94"/>
    </row>
    <row r="840" spans="2:11">
      <c r="B840" s="93"/>
      <c r="C840" s="93"/>
      <c r="D840" s="93"/>
      <c r="E840" s="94"/>
      <c r="F840" s="94"/>
      <c r="G840" s="94"/>
      <c r="H840" s="94"/>
      <c r="I840" s="94"/>
      <c r="J840" s="94"/>
      <c r="K840" s="94"/>
    </row>
    <row r="841" spans="2:11">
      <c r="B841" s="93"/>
      <c r="C841" s="93"/>
      <c r="D841" s="93"/>
      <c r="E841" s="94"/>
      <c r="F841" s="94"/>
      <c r="G841" s="94"/>
      <c r="H841" s="94"/>
      <c r="I841" s="94"/>
      <c r="J841" s="94"/>
      <c r="K841" s="94"/>
    </row>
    <row r="842" spans="2:11">
      <c r="B842" s="93"/>
      <c r="C842" s="93"/>
      <c r="D842" s="93"/>
      <c r="E842" s="94"/>
      <c r="F842" s="94"/>
      <c r="G842" s="94"/>
      <c r="H842" s="94"/>
      <c r="I842" s="94"/>
      <c r="J842" s="94"/>
      <c r="K842" s="94"/>
    </row>
    <row r="843" spans="2:11">
      <c r="B843" s="93"/>
      <c r="C843" s="93"/>
      <c r="D843" s="93"/>
      <c r="E843" s="94"/>
      <c r="F843" s="94"/>
      <c r="G843" s="94"/>
      <c r="H843" s="94"/>
      <c r="I843" s="94"/>
      <c r="J843" s="94"/>
      <c r="K843" s="94"/>
    </row>
    <row r="844" spans="2:11">
      <c r="B844" s="93"/>
      <c r="C844" s="93"/>
      <c r="D844" s="93"/>
      <c r="E844" s="94"/>
      <c r="F844" s="94"/>
      <c r="G844" s="94"/>
      <c r="H844" s="94"/>
      <c r="I844" s="94"/>
      <c r="J844" s="94"/>
      <c r="K844" s="94"/>
    </row>
    <row r="845" spans="2:11">
      <c r="B845" s="93"/>
      <c r="C845" s="93"/>
      <c r="D845" s="93"/>
      <c r="E845" s="94"/>
      <c r="F845" s="94"/>
      <c r="G845" s="94"/>
      <c r="H845" s="94"/>
      <c r="I845" s="94"/>
      <c r="J845" s="94"/>
      <c r="K845" s="94"/>
    </row>
    <row r="846" spans="2:11">
      <c r="B846" s="93"/>
      <c r="C846" s="93"/>
      <c r="D846" s="93"/>
      <c r="E846" s="94"/>
      <c r="F846" s="94"/>
      <c r="G846" s="94"/>
      <c r="H846" s="94"/>
      <c r="I846" s="94"/>
      <c r="J846" s="94"/>
      <c r="K846" s="94"/>
    </row>
    <row r="847" spans="2:11">
      <c r="B847" s="93"/>
      <c r="C847" s="93"/>
      <c r="D847" s="93"/>
      <c r="E847" s="94"/>
      <c r="F847" s="94"/>
      <c r="G847" s="94"/>
      <c r="H847" s="94"/>
      <c r="I847" s="94"/>
      <c r="J847" s="94"/>
      <c r="K847" s="94"/>
    </row>
    <row r="848" spans="2:11">
      <c r="B848" s="93"/>
      <c r="C848" s="93"/>
      <c r="D848" s="93"/>
      <c r="E848" s="94"/>
      <c r="F848" s="94"/>
      <c r="G848" s="94"/>
      <c r="H848" s="94"/>
      <c r="I848" s="94"/>
      <c r="J848" s="94"/>
      <c r="K848" s="94"/>
    </row>
    <row r="849" spans="2:11">
      <c r="B849" s="93"/>
      <c r="C849" s="93"/>
      <c r="D849" s="93"/>
      <c r="E849" s="94"/>
      <c r="F849" s="94"/>
      <c r="G849" s="94"/>
      <c r="H849" s="94"/>
      <c r="I849" s="94"/>
      <c r="J849" s="94"/>
      <c r="K849" s="94"/>
    </row>
    <row r="850" spans="2:11">
      <c r="B850" s="93"/>
      <c r="C850" s="93"/>
      <c r="D850" s="93"/>
      <c r="E850" s="94"/>
      <c r="F850" s="94"/>
      <c r="G850" s="94"/>
      <c r="H850" s="94"/>
      <c r="I850" s="94"/>
      <c r="J850" s="94"/>
      <c r="K850" s="94"/>
    </row>
    <row r="851" spans="2:11">
      <c r="B851" s="93"/>
      <c r="C851" s="93"/>
      <c r="D851" s="93"/>
      <c r="E851" s="94"/>
      <c r="F851" s="94"/>
      <c r="G851" s="94"/>
      <c r="H851" s="94"/>
      <c r="I851" s="94"/>
      <c r="J851" s="94"/>
      <c r="K851" s="94"/>
    </row>
    <row r="852" spans="2:11">
      <c r="B852" s="93"/>
      <c r="C852" s="93"/>
      <c r="D852" s="93"/>
      <c r="E852" s="94"/>
      <c r="F852" s="94"/>
      <c r="G852" s="94"/>
      <c r="H852" s="94"/>
      <c r="I852" s="94"/>
      <c r="J852" s="94"/>
      <c r="K852" s="94"/>
    </row>
    <row r="853" spans="2:11">
      <c r="B853" s="93"/>
      <c r="C853" s="93"/>
      <c r="D853" s="93"/>
      <c r="E853" s="94"/>
      <c r="F853" s="94"/>
      <c r="G853" s="94"/>
      <c r="H853" s="94"/>
      <c r="I853" s="94"/>
      <c r="J853" s="94"/>
      <c r="K853" s="94"/>
    </row>
    <row r="854" spans="2:11">
      <c r="B854" s="93"/>
      <c r="C854" s="93"/>
      <c r="D854" s="93"/>
      <c r="E854" s="94"/>
      <c r="F854" s="94"/>
      <c r="G854" s="94"/>
      <c r="H854" s="94"/>
      <c r="I854" s="94"/>
      <c r="J854" s="94"/>
      <c r="K854" s="94"/>
    </row>
    <row r="855" spans="2:11">
      <c r="B855" s="93"/>
      <c r="C855" s="93"/>
      <c r="D855" s="93"/>
      <c r="E855" s="94"/>
      <c r="F855" s="94"/>
      <c r="G855" s="94"/>
      <c r="H855" s="94"/>
      <c r="I855" s="94"/>
      <c r="J855" s="94"/>
      <c r="K855" s="94"/>
    </row>
    <row r="856" spans="2:11">
      <c r="B856" s="93"/>
      <c r="C856" s="93"/>
      <c r="D856" s="93"/>
      <c r="E856" s="94"/>
      <c r="F856" s="94"/>
      <c r="G856" s="94"/>
      <c r="H856" s="94"/>
      <c r="I856" s="94"/>
      <c r="J856" s="94"/>
      <c r="K856" s="94"/>
    </row>
    <row r="857" spans="2:11">
      <c r="B857" s="93"/>
      <c r="C857" s="93"/>
      <c r="D857" s="93"/>
      <c r="E857" s="94"/>
      <c r="F857" s="94"/>
      <c r="G857" s="94"/>
      <c r="H857" s="94"/>
      <c r="I857" s="94"/>
      <c r="J857" s="94"/>
      <c r="K857" s="94"/>
    </row>
    <row r="858" spans="2:11">
      <c r="B858" s="93"/>
      <c r="C858" s="93"/>
      <c r="D858" s="93"/>
      <c r="E858" s="94"/>
      <c r="F858" s="94"/>
      <c r="G858" s="94"/>
      <c r="H858" s="94"/>
      <c r="I858" s="94"/>
      <c r="J858" s="94"/>
      <c r="K858" s="94"/>
    </row>
    <row r="859" spans="2:11">
      <c r="B859" s="93"/>
      <c r="C859" s="93"/>
      <c r="D859" s="93"/>
      <c r="E859" s="94"/>
      <c r="F859" s="94"/>
      <c r="G859" s="94"/>
      <c r="H859" s="94"/>
      <c r="I859" s="94"/>
      <c r="J859" s="94"/>
      <c r="K859" s="94"/>
    </row>
    <row r="860" spans="2:11">
      <c r="B860" s="93"/>
      <c r="C860" s="93"/>
      <c r="D860" s="93"/>
      <c r="E860" s="94"/>
      <c r="F860" s="94"/>
      <c r="G860" s="94"/>
      <c r="H860" s="94"/>
      <c r="I860" s="94"/>
      <c r="J860" s="94"/>
      <c r="K860" s="94"/>
    </row>
    <row r="861" spans="2:11">
      <c r="B861" s="93"/>
      <c r="C861" s="93"/>
      <c r="D861" s="93"/>
      <c r="E861" s="94"/>
      <c r="F861" s="94"/>
      <c r="G861" s="94"/>
      <c r="H861" s="94"/>
      <c r="I861" s="94"/>
      <c r="J861" s="94"/>
      <c r="K861" s="94"/>
    </row>
    <row r="862" spans="2:11">
      <c r="B862" s="93"/>
      <c r="C862" s="93"/>
      <c r="D862" s="93"/>
      <c r="E862" s="94"/>
      <c r="F862" s="94"/>
      <c r="G862" s="94"/>
      <c r="H862" s="94"/>
      <c r="I862" s="94"/>
      <c r="J862" s="94"/>
      <c r="K862" s="94"/>
    </row>
    <row r="863" spans="2:11">
      <c r="B863" s="93"/>
      <c r="C863" s="93"/>
      <c r="D863" s="93"/>
      <c r="E863" s="94"/>
      <c r="F863" s="94"/>
      <c r="G863" s="94"/>
      <c r="H863" s="94"/>
      <c r="I863" s="94"/>
      <c r="J863" s="94"/>
      <c r="K863" s="94"/>
    </row>
    <row r="864" spans="2:11">
      <c r="B864" s="93"/>
      <c r="C864" s="93"/>
      <c r="D864" s="93"/>
      <c r="E864" s="94"/>
      <c r="F864" s="94"/>
      <c r="G864" s="94"/>
      <c r="H864" s="94"/>
      <c r="I864" s="94"/>
      <c r="J864" s="94"/>
      <c r="K864" s="94"/>
    </row>
    <row r="865" spans="2:11">
      <c r="B865" s="93"/>
      <c r="C865" s="93"/>
      <c r="D865" s="93"/>
      <c r="E865" s="94"/>
      <c r="F865" s="94"/>
      <c r="G865" s="94"/>
      <c r="H865" s="94"/>
      <c r="I865" s="94"/>
      <c r="J865" s="94"/>
      <c r="K865" s="94"/>
    </row>
    <row r="866" spans="2:11">
      <c r="B866" s="93"/>
      <c r="C866" s="93"/>
      <c r="D866" s="93"/>
      <c r="E866" s="94"/>
      <c r="F866" s="94"/>
      <c r="G866" s="94"/>
      <c r="H866" s="94"/>
      <c r="I866" s="94"/>
      <c r="J866" s="94"/>
      <c r="K866" s="94"/>
    </row>
    <row r="867" spans="2:11">
      <c r="B867" s="93"/>
      <c r="C867" s="93"/>
      <c r="D867" s="93"/>
      <c r="E867" s="94"/>
      <c r="F867" s="94"/>
      <c r="G867" s="94"/>
      <c r="H867" s="94"/>
      <c r="I867" s="94"/>
      <c r="J867" s="94"/>
      <c r="K867" s="94"/>
    </row>
    <row r="868" spans="2:11">
      <c r="B868" s="93"/>
      <c r="C868" s="93"/>
      <c r="D868" s="93"/>
      <c r="E868" s="94"/>
      <c r="F868" s="94"/>
      <c r="G868" s="94"/>
      <c r="H868" s="94"/>
      <c r="I868" s="94"/>
      <c r="J868" s="94"/>
      <c r="K868" s="94"/>
    </row>
    <row r="869" spans="2:11">
      <c r="B869" s="93"/>
      <c r="C869" s="93"/>
      <c r="D869" s="93"/>
      <c r="E869" s="94"/>
      <c r="F869" s="94"/>
      <c r="G869" s="94"/>
      <c r="H869" s="94"/>
      <c r="I869" s="94"/>
      <c r="J869" s="94"/>
      <c r="K869" s="94"/>
    </row>
    <row r="870" spans="2:11">
      <c r="B870" s="93"/>
      <c r="C870" s="93"/>
      <c r="D870" s="93"/>
      <c r="E870" s="94"/>
      <c r="F870" s="94"/>
      <c r="G870" s="94"/>
      <c r="H870" s="94"/>
      <c r="I870" s="94"/>
      <c r="J870" s="94"/>
      <c r="K870" s="94"/>
    </row>
    <row r="871" spans="2:11">
      <c r="B871" s="93"/>
      <c r="C871" s="93"/>
      <c r="D871" s="93"/>
      <c r="E871" s="94"/>
      <c r="F871" s="94"/>
      <c r="G871" s="94"/>
      <c r="H871" s="94"/>
      <c r="I871" s="94"/>
      <c r="J871" s="94"/>
      <c r="K871" s="94"/>
    </row>
    <row r="872" spans="2:11">
      <c r="B872" s="93"/>
      <c r="C872" s="93"/>
      <c r="D872" s="93"/>
      <c r="E872" s="94"/>
      <c r="F872" s="94"/>
      <c r="G872" s="94"/>
      <c r="H872" s="94"/>
      <c r="I872" s="94"/>
      <c r="J872" s="94"/>
      <c r="K872" s="94"/>
    </row>
    <row r="873" spans="2:11">
      <c r="B873" s="93"/>
      <c r="C873" s="93"/>
      <c r="D873" s="93"/>
      <c r="E873" s="94"/>
      <c r="F873" s="94"/>
      <c r="G873" s="94"/>
      <c r="H873" s="94"/>
      <c r="I873" s="94"/>
      <c r="J873" s="94"/>
      <c r="K873" s="94"/>
    </row>
    <row r="874" spans="2:11">
      <c r="B874" s="93"/>
      <c r="C874" s="93"/>
      <c r="D874" s="93"/>
      <c r="E874" s="94"/>
      <c r="F874" s="94"/>
      <c r="G874" s="94"/>
      <c r="H874" s="94"/>
      <c r="I874" s="94"/>
      <c r="J874" s="94"/>
      <c r="K874" s="94"/>
    </row>
    <row r="875" spans="2:11">
      <c r="B875" s="93"/>
      <c r="C875" s="93"/>
      <c r="D875" s="93"/>
      <c r="E875" s="94"/>
      <c r="F875" s="94"/>
      <c r="G875" s="94"/>
      <c r="H875" s="94"/>
      <c r="I875" s="94"/>
      <c r="J875" s="94"/>
      <c r="K875" s="94"/>
    </row>
    <row r="876" spans="2:11">
      <c r="B876" s="93"/>
      <c r="C876" s="93"/>
      <c r="D876" s="93"/>
      <c r="E876" s="94"/>
      <c r="F876" s="94"/>
      <c r="G876" s="94"/>
      <c r="H876" s="94"/>
      <c r="I876" s="94"/>
      <c r="J876" s="94"/>
      <c r="K876" s="94"/>
    </row>
    <row r="877" spans="2:11">
      <c r="B877" s="93"/>
      <c r="C877" s="93"/>
      <c r="D877" s="93"/>
      <c r="E877" s="94"/>
      <c r="F877" s="94"/>
      <c r="G877" s="94"/>
      <c r="H877" s="94"/>
      <c r="I877" s="94"/>
      <c r="J877" s="94"/>
      <c r="K877" s="94"/>
    </row>
    <row r="878" spans="2:11">
      <c r="B878" s="93"/>
      <c r="C878" s="93"/>
      <c r="D878" s="93"/>
      <c r="E878" s="94"/>
      <c r="F878" s="94"/>
      <c r="G878" s="94"/>
      <c r="H878" s="94"/>
      <c r="I878" s="94"/>
      <c r="J878" s="94"/>
      <c r="K878" s="94"/>
    </row>
    <row r="879" spans="2:11">
      <c r="B879" s="93"/>
      <c r="C879" s="93"/>
      <c r="D879" s="93"/>
      <c r="E879" s="94"/>
      <c r="F879" s="94"/>
      <c r="G879" s="94"/>
      <c r="H879" s="94"/>
      <c r="I879" s="94"/>
      <c r="J879" s="94"/>
      <c r="K879" s="94"/>
    </row>
    <row r="880" spans="2:11">
      <c r="B880" s="93"/>
      <c r="C880" s="93"/>
      <c r="D880" s="93"/>
      <c r="E880" s="94"/>
      <c r="F880" s="94"/>
      <c r="G880" s="94"/>
      <c r="H880" s="94"/>
      <c r="I880" s="94"/>
      <c r="J880" s="94"/>
      <c r="K880" s="94"/>
    </row>
    <row r="881" spans="2:11">
      <c r="B881" s="93"/>
      <c r="C881" s="93"/>
      <c r="D881" s="93"/>
      <c r="E881" s="94"/>
      <c r="F881" s="94"/>
      <c r="G881" s="94"/>
      <c r="H881" s="94"/>
      <c r="I881" s="94"/>
      <c r="J881" s="94"/>
      <c r="K881" s="94"/>
    </row>
    <row r="882" spans="2:11">
      <c r="B882" s="93"/>
      <c r="C882" s="93"/>
      <c r="D882" s="93"/>
      <c r="E882" s="94"/>
      <c r="F882" s="94"/>
      <c r="G882" s="94"/>
      <c r="H882" s="94"/>
      <c r="I882" s="94"/>
      <c r="J882" s="94"/>
      <c r="K882" s="94"/>
    </row>
    <row r="883" spans="2:11">
      <c r="B883" s="93"/>
      <c r="C883" s="93"/>
      <c r="D883" s="93"/>
      <c r="E883" s="94"/>
      <c r="F883" s="94"/>
      <c r="G883" s="94"/>
      <c r="H883" s="94"/>
      <c r="I883" s="94"/>
      <c r="J883" s="94"/>
      <c r="K883" s="94"/>
    </row>
    <row r="884" spans="2:11">
      <c r="B884" s="93"/>
      <c r="C884" s="93"/>
      <c r="D884" s="93"/>
      <c r="E884" s="94"/>
      <c r="F884" s="94"/>
      <c r="G884" s="94"/>
      <c r="H884" s="94"/>
      <c r="I884" s="94"/>
      <c r="J884" s="94"/>
      <c r="K884" s="94"/>
    </row>
    <row r="885" spans="2:11">
      <c r="B885" s="93"/>
      <c r="C885" s="93"/>
      <c r="D885" s="93"/>
      <c r="E885" s="94"/>
      <c r="F885" s="94"/>
      <c r="G885" s="94"/>
      <c r="H885" s="94"/>
      <c r="I885" s="94"/>
      <c r="J885" s="94"/>
      <c r="K885" s="94"/>
    </row>
    <row r="886" spans="2:11">
      <c r="B886" s="93"/>
      <c r="C886" s="93"/>
      <c r="D886" s="93"/>
      <c r="E886" s="94"/>
      <c r="F886" s="94"/>
      <c r="G886" s="94"/>
      <c r="H886" s="94"/>
      <c r="I886" s="94"/>
      <c r="J886" s="94"/>
      <c r="K886" s="94"/>
    </row>
    <row r="887" spans="2:11">
      <c r="B887" s="93"/>
      <c r="C887" s="93"/>
      <c r="D887" s="93"/>
      <c r="E887" s="94"/>
      <c r="F887" s="94"/>
      <c r="G887" s="94"/>
      <c r="H887" s="94"/>
      <c r="I887" s="94"/>
      <c r="J887" s="94"/>
      <c r="K887" s="94"/>
    </row>
    <row r="888" spans="2:11">
      <c r="B888" s="93"/>
      <c r="C888" s="93"/>
      <c r="D888" s="93"/>
      <c r="E888" s="94"/>
      <c r="F888" s="94"/>
      <c r="G888" s="94"/>
      <c r="H888" s="94"/>
      <c r="I888" s="94"/>
      <c r="J888" s="94"/>
      <c r="K888" s="94"/>
    </row>
    <row r="889" spans="2:11">
      <c r="B889" s="93"/>
      <c r="C889" s="93"/>
      <c r="D889" s="93"/>
      <c r="E889" s="94"/>
      <c r="F889" s="94"/>
      <c r="G889" s="94"/>
      <c r="H889" s="94"/>
      <c r="I889" s="94"/>
      <c r="J889" s="94"/>
      <c r="K889" s="94"/>
    </row>
    <row r="890" spans="2:11">
      <c r="B890" s="93"/>
      <c r="C890" s="93"/>
      <c r="D890" s="93"/>
      <c r="E890" s="94"/>
      <c r="F890" s="94"/>
      <c r="G890" s="94"/>
      <c r="H890" s="94"/>
      <c r="I890" s="94"/>
      <c r="J890" s="94"/>
      <c r="K890" s="94"/>
    </row>
    <row r="891" spans="2:11">
      <c r="B891" s="93"/>
      <c r="C891" s="93"/>
      <c r="D891" s="93"/>
      <c r="E891" s="94"/>
      <c r="F891" s="94"/>
      <c r="G891" s="94"/>
      <c r="H891" s="94"/>
      <c r="I891" s="94"/>
      <c r="J891" s="94"/>
      <c r="K891" s="94"/>
    </row>
    <row r="892" spans="2:11">
      <c r="B892" s="93"/>
      <c r="C892" s="93"/>
      <c r="D892" s="93"/>
      <c r="E892" s="94"/>
      <c r="F892" s="94"/>
      <c r="G892" s="94"/>
      <c r="H892" s="94"/>
      <c r="I892" s="94"/>
      <c r="J892" s="94"/>
      <c r="K892" s="94"/>
    </row>
    <row r="893" spans="2:11">
      <c r="B893" s="93"/>
      <c r="C893" s="93"/>
      <c r="D893" s="93"/>
      <c r="E893" s="94"/>
      <c r="F893" s="94"/>
      <c r="G893" s="94"/>
      <c r="H893" s="94"/>
      <c r="I893" s="94"/>
      <c r="J893" s="94"/>
      <c r="K893" s="94"/>
    </row>
    <row r="894" spans="2:11">
      <c r="B894" s="93"/>
      <c r="C894" s="93"/>
      <c r="D894" s="93"/>
      <c r="E894" s="94"/>
      <c r="F894" s="94"/>
      <c r="G894" s="94"/>
      <c r="H894" s="94"/>
      <c r="I894" s="94"/>
      <c r="J894" s="94"/>
      <c r="K894" s="94"/>
    </row>
    <row r="895" spans="2:11">
      <c r="B895" s="93"/>
      <c r="C895" s="93"/>
      <c r="D895" s="93"/>
      <c r="E895" s="94"/>
      <c r="F895" s="94"/>
      <c r="G895" s="94"/>
      <c r="H895" s="94"/>
      <c r="I895" s="94"/>
      <c r="J895" s="94"/>
      <c r="K895" s="94"/>
    </row>
    <row r="896" spans="2:11">
      <c r="B896" s="93"/>
      <c r="C896" s="93"/>
      <c r="D896" s="93"/>
      <c r="E896" s="94"/>
      <c r="F896" s="94"/>
      <c r="G896" s="94"/>
      <c r="H896" s="94"/>
      <c r="I896" s="94"/>
      <c r="J896" s="94"/>
      <c r="K896" s="94"/>
    </row>
    <row r="897" spans="2:11">
      <c r="B897" s="93"/>
      <c r="C897" s="93"/>
      <c r="D897" s="93"/>
      <c r="E897" s="94"/>
      <c r="F897" s="94"/>
      <c r="G897" s="94"/>
      <c r="H897" s="94"/>
      <c r="I897" s="94"/>
      <c r="J897" s="94"/>
      <c r="K897" s="94"/>
    </row>
    <row r="898" spans="2:11">
      <c r="B898" s="93"/>
      <c r="C898" s="93"/>
      <c r="D898" s="93"/>
      <c r="E898" s="94"/>
      <c r="F898" s="94"/>
      <c r="G898" s="94"/>
      <c r="H898" s="94"/>
      <c r="I898" s="94"/>
      <c r="J898" s="94"/>
      <c r="K898" s="94"/>
    </row>
    <row r="899" spans="2:11">
      <c r="B899" s="93"/>
      <c r="C899" s="93"/>
      <c r="D899" s="93"/>
      <c r="E899" s="94"/>
      <c r="F899" s="94"/>
      <c r="G899" s="94"/>
      <c r="H899" s="94"/>
      <c r="I899" s="94"/>
      <c r="J899" s="94"/>
      <c r="K899" s="94"/>
    </row>
    <row r="900" spans="2:11">
      <c r="B900" s="93"/>
      <c r="C900" s="93"/>
      <c r="D900" s="93"/>
      <c r="E900" s="94"/>
      <c r="F900" s="94"/>
      <c r="G900" s="94"/>
      <c r="H900" s="94"/>
      <c r="I900" s="94"/>
      <c r="J900" s="94"/>
      <c r="K900" s="94"/>
    </row>
    <row r="901" spans="2:11">
      <c r="B901" s="93"/>
      <c r="C901" s="93"/>
      <c r="D901" s="93"/>
      <c r="E901" s="94"/>
      <c r="F901" s="94"/>
      <c r="G901" s="94"/>
      <c r="H901" s="94"/>
      <c r="I901" s="94"/>
      <c r="J901" s="94"/>
      <c r="K901" s="94"/>
    </row>
    <row r="902" spans="2:11">
      <c r="B902" s="93"/>
      <c r="C902" s="93"/>
      <c r="D902" s="93"/>
      <c r="E902" s="94"/>
      <c r="F902" s="94"/>
      <c r="G902" s="94"/>
      <c r="H902" s="94"/>
      <c r="I902" s="94"/>
      <c r="J902" s="94"/>
      <c r="K902" s="94"/>
    </row>
    <row r="903" spans="2:11">
      <c r="B903" s="93"/>
      <c r="C903" s="93"/>
      <c r="D903" s="93"/>
      <c r="E903" s="94"/>
      <c r="F903" s="94"/>
      <c r="G903" s="94"/>
      <c r="H903" s="94"/>
      <c r="I903" s="94"/>
      <c r="J903" s="94"/>
      <c r="K903" s="94"/>
    </row>
    <row r="904" spans="2:11">
      <c r="B904" s="93"/>
      <c r="C904" s="93"/>
      <c r="D904" s="93"/>
      <c r="E904" s="94"/>
      <c r="F904" s="94"/>
      <c r="G904" s="94"/>
      <c r="H904" s="94"/>
      <c r="I904" s="94"/>
      <c r="J904" s="94"/>
      <c r="K904" s="94"/>
    </row>
    <row r="905" spans="2:11">
      <c r="B905" s="93"/>
      <c r="C905" s="93"/>
      <c r="D905" s="93"/>
      <c r="E905" s="94"/>
      <c r="F905" s="94"/>
      <c r="G905" s="94"/>
      <c r="H905" s="94"/>
      <c r="I905" s="94"/>
      <c r="J905" s="94"/>
      <c r="K905" s="94"/>
    </row>
    <row r="906" spans="2:11">
      <c r="B906" s="93"/>
      <c r="C906" s="93"/>
      <c r="D906" s="93"/>
      <c r="E906" s="94"/>
      <c r="F906" s="94"/>
      <c r="G906" s="94"/>
      <c r="H906" s="94"/>
      <c r="I906" s="94"/>
      <c r="J906" s="94"/>
      <c r="K906" s="94"/>
    </row>
    <row r="907" spans="2:11">
      <c r="B907" s="93"/>
      <c r="C907" s="93"/>
      <c r="D907" s="93"/>
      <c r="E907" s="94"/>
      <c r="F907" s="94"/>
      <c r="G907" s="94"/>
      <c r="H907" s="94"/>
      <c r="I907" s="94"/>
      <c r="J907" s="94"/>
      <c r="K907" s="94"/>
    </row>
    <row r="908" spans="2:11">
      <c r="B908" s="93"/>
      <c r="C908" s="93"/>
      <c r="D908" s="93"/>
      <c r="E908" s="94"/>
      <c r="F908" s="94"/>
      <c r="G908" s="94"/>
      <c r="H908" s="94"/>
      <c r="I908" s="94"/>
      <c r="J908" s="94"/>
      <c r="K908" s="94"/>
    </row>
    <row r="909" spans="2:11">
      <c r="B909" s="93"/>
      <c r="C909" s="93"/>
      <c r="D909" s="93"/>
      <c r="E909" s="94"/>
      <c r="F909" s="94"/>
      <c r="G909" s="94"/>
      <c r="H909" s="94"/>
      <c r="I909" s="94"/>
      <c r="J909" s="94"/>
      <c r="K909" s="94"/>
    </row>
    <row r="910" spans="2:11">
      <c r="B910" s="93"/>
      <c r="C910" s="93"/>
      <c r="D910" s="93"/>
      <c r="E910" s="94"/>
      <c r="F910" s="94"/>
      <c r="G910" s="94"/>
      <c r="H910" s="94"/>
      <c r="I910" s="94"/>
      <c r="J910" s="94"/>
      <c r="K910" s="94"/>
    </row>
    <row r="911" spans="2:11">
      <c r="B911" s="93"/>
      <c r="C911" s="93"/>
      <c r="D911" s="93"/>
      <c r="E911" s="94"/>
      <c r="F911" s="94"/>
      <c r="G911" s="94"/>
      <c r="H911" s="94"/>
      <c r="I911" s="94"/>
      <c r="J911" s="94"/>
      <c r="K911" s="94"/>
    </row>
    <row r="912" spans="2:11">
      <c r="B912" s="93"/>
      <c r="C912" s="93"/>
      <c r="D912" s="93"/>
      <c r="E912" s="94"/>
      <c r="F912" s="94"/>
      <c r="G912" s="94"/>
      <c r="H912" s="94"/>
      <c r="I912" s="94"/>
      <c r="J912" s="94"/>
      <c r="K912" s="94"/>
    </row>
    <row r="913" spans="2:11">
      <c r="B913" s="93"/>
      <c r="C913" s="93"/>
      <c r="D913" s="93"/>
      <c r="E913" s="94"/>
      <c r="F913" s="94"/>
      <c r="G913" s="94"/>
      <c r="H913" s="94"/>
      <c r="I913" s="94"/>
      <c r="J913" s="94"/>
      <c r="K913" s="94"/>
    </row>
    <row r="914" spans="2:11">
      <c r="B914" s="93"/>
      <c r="C914" s="93"/>
      <c r="D914" s="93"/>
      <c r="E914" s="94"/>
      <c r="F914" s="94"/>
      <c r="G914" s="94"/>
      <c r="H914" s="94"/>
      <c r="I914" s="94"/>
      <c r="J914" s="94"/>
      <c r="K914" s="94"/>
    </row>
    <row r="915" spans="2:11">
      <c r="B915" s="93"/>
      <c r="C915" s="93"/>
      <c r="D915" s="93"/>
      <c r="E915" s="94"/>
      <c r="F915" s="94"/>
      <c r="G915" s="94"/>
      <c r="H915" s="94"/>
      <c r="I915" s="94"/>
      <c r="J915" s="94"/>
      <c r="K915" s="94"/>
    </row>
    <row r="916" spans="2:11">
      <c r="B916" s="93"/>
      <c r="C916" s="93"/>
      <c r="D916" s="93"/>
      <c r="E916" s="94"/>
      <c r="F916" s="94"/>
      <c r="G916" s="94"/>
      <c r="H916" s="94"/>
      <c r="I916" s="94"/>
      <c r="J916" s="94"/>
      <c r="K916" s="94"/>
    </row>
    <row r="917" spans="2:11">
      <c r="B917" s="93"/>
      <c r="C917" s="93"/>
      <c r="D917" s="93"/>
      <c r="E917" s="94"/>
      <c r="F917" s="94"/>
      <c r="G917" s="94"/>
      <c r="H917" s="94"/>
      <c r="I917" s="94"/>
      <c r="J917" s="94"/>
      <c r="K917" s="94"/>
    </row>
    <row r="918" spans="2:11">
      <c r="B918" s="93"/>
      <c r="C918" s="93"/>
      <c r="D918" s="93"/>
      <c r="E918" s="94"/>
      <c r="F918" s="94"/>
      <c r="G918" s="94"/>
      <c r="H918" s="94"/>
      <c r="I918" s="94"/>
      <c r="J918" s="94"/>
      <c r="K918" s="94"/>
    </row>
    <row r="919" spans="2:11">
      <c r="B919" s="93"/>
      <c r="C919" s="93"/>
      <c r="D919" s="93"/>
      <c r="E919" s="94"/>
      <c r="F919" s="94"/>
      <c r="G919" s="94"/>
      <c r="H919" s="94"/>
      <c r="I919" s="94"/>
      <c r="J919" s="94"/>
      <c r="K919" s="94"/>
    </row>
    <row r="920" spans="2:11">
      <c r="B920" s="93"/>
      <c r="C920" s="93"/>
      <c r="D920" s="93"/>
      <c r="E920" s="94"/>
      <c r="F920" s="94"/>
      <c r="G920" s="94"/>
      <c r="H920" s="94"/>
      <c r="I920" s="94"/>
      <c r="J920" s="94"/>
      <c r="K920" s="94"/>
    </row>
    <row r="921" spans="2:11">
      <c r="B921" s="93"/>
      <c r="C921" s="93"/>
      <c r="D921" s="93"/>
      <c r="E921" s="94"/>
      <c r="F921" s="94"/>
      <c r="G921" s="94"/>
      <c r="H921" s="94"/>
      <c r="I921" s="94"/>
      <c r="J921" s="94"/>
      <c r="K921" s="94"/>
    </row>
    <row r="922" spans="2:11">
      <c r="B922" s="93"/>
      <c r="C922" s="93"/>
      <c r="D922" s="93"/>
      <c r="E922" s="94"/>
      <c r="F922" s="94"/>
      <c r="G922" s="94"/>
      <c r="H922" s="94"/>
      <c r="I922" s="94"/>
      <c r="J922" s="94"/>
      <c r="K922" s="94"/>
    </row>
    <row r="923" spans="2:11">
      <c r="B923" s="93"/>
      <c r="C923" s="93"/>
      <c r="D923" s="93"/>
      <c r="E923" s="94"/>
      <c r="F923" s="94"/>
      <c r="G923" s="94"/>
      <c r="H923" s="94"/>
      <c r="I923" s="94"/>
      <c r="J923" s="94"/>
      <c r="K923" s="94"/>
    </row>
    <row r="924" spans="2:11">
      <c r="B924" s="93"/>
      <c r="C924" s="93"/>
      <c r="D924" s="93"/>
      <c r="E924" s="94"/>
      <c r="F924" s="94"/>
      <c r="G924" s="94"/>
      <c r="H924" s="94"/>
      <c r="I924" s="94"/>
      <c r="J924" s="94"/>
      <c r="K924" s="94"/>
    </row>
    <row r="925" spans="2:11">
      <c r="B925" s="93"/>
      <c r="C925" s="93"/>
      <c r="D925" s="93"/>
      <c r="E925" s="94"/>
      <c r="F925" s="94"/>
      <c r="G925" s="94"/>
      <c r="H925" s="94"/>
      <c r="I925" s="94"/>
      <c r="J925" s="94"/>
      <c r="K925" s="94"/>
    </row>
    <row r="926" spans="2:11">
      <c r="B926" s="93"/>
      <c r="C926" s="93"/>
      <c r="D926" s="93"/>
      <c r="E926" s="94"/>
      <c r="F926" s="94"/>
      <c r="G926" s="94"/>
      <c r="H926" s="94"/>
      <c r="I926" s="94"/>
      <c r="J926" s="94"/>
      <c r="K926" s="94"/>
    </row>
    <row r="927" spans="2:11">
      <c r="B927" s="93"/>
      <c r="C927" s="93"/>
      <c r="D927" s="93"/>
      <c r="E927" s="94"/>
      <c r="F927" s="94"/>
      <c r="G927" s="94"/>
      <c r="H927" s="94"/>
      <c r="I927" s="94"/>
      <c r="J927" s="94"/>
      <c r="K927" s="94"/>
    </row>
    <row r="928" spans="2:11">
      <c r="B928" s="93"/>
      <c r="C928" s="93"/>
      <c r="D928" s="93"/>
      <c r="E928" s="94"/>
      <c r="F928" s="94"/>
      <c r="G928" s="94"/>
      <c r="H928" s="94"/>
      <c r="I928" s="94"/>
      <c r="J928" s="94"/>
      <c r="K928" s="94"/>
    </row>
    <row r="929" spans="2:11">
      <c r="B929" s="93"/>
      <c r="C929" s="93"/>
      <c r="D929" s="93"/>
      <c r="E929" s="94"/>
      <c r="F929" s="94"/>
      <c r="G929" s="94"/>
      <c r="H929" s="94"/>
      <c r="I929" s="94"/>
      <c r="J929" s="94"/>
      <c r="K929" s="94"/>
    </row>
    <row r="930" spans="2:11">
      <c r="B930" s="93"/>
      <c r="C930" s="93"/>
      <c r="D930" s="93"/>
      <c r="E930" s="94"/>
      <c r="F930" s="94"/>
      <c r="G930" s="94"/>
      <c r="H930" s="94"/>
      <c r="I930" s="94"/>
      <c r="J930" s="94"/>
      <c r="K930" s="94"/>
    </row>
    <row r="931" spans="2:11">
      <c r="B931" s="93"/>
      <c r="C931" s="93"/>
      <c r="D931" s="93"/>
      <c r="E931" s="94"/>
      <c r="F931" s="94"/>
      <c r="G931" s="94"/>
      <c r="H931" s="94"/>
      <c r="I931" s="94"/>
      <c r="J931" s="94"/>
      <c r="K931" s="94"/>
    </row>
    <row r="932" spans="2:11">
      <c r="B932" s="93"/>
      <c r="C932" s="93"/>
      <c r="D932" s="93"/>
      <c r="E932" s="94"/>
      <c r="F932" s="94"/>
      <c r="G932" s="94"/>
      <c r="H932" s="94"/>
      <c r="I932" s="94"/>
      <c r="J932" s="94"/>
      <c r="K932" s="94"/>
    </row>
    <row r="933" spans="2:11">
      <c r="B933" s="93"/>
      <c r="C933" s="93"/>
      <c r="D933" s="93"/>
      <c r="E933" s="94"/>
      <c r="F933" s="94"/>
      <c r="G933" s="94"/>
      <c r="H933" s="94"/>
      <c r="I933" s="94"/>
      <c r="J933" s="94"/>
      <c r="K933" s="94"/>
    </row>
    <row r="934" spans="2:11">
      <c r="B934" s="93"/>
      <c r="C934" s="93"/>
      <c r="D934" s="93"/>
      <c r="E934" s="94"/>
      <c r="F934" s="94"/>
      <c r="G934" s="94"/>
      <c r="H934" s="94"/>
      <c r="I934" s="94"/>
      <c r="J934" s="94"/>
      <c r="K934" s="94"/>
    </row>
    <row r="935" spans="2:11">
      <c r="B935" s="93"/>
      <c r="C935" s="93"/>
      <c r="D935" s="93"/>
      <c r="E935" s="94"/>
      <c r="F935" s="94"/>
      <c r="G935" s="94"/>
      <c r="H935" s="94"/>
      <c r="I935" s="94"/>
      <c r="J935" s="94"/>
      <c r="K935" s="94"/>
    </row>
    <row r="936" spans="2:11">
      <c r="B936" s="93"/>
      <c r="C936" s="93"/>
      <c r="D936" s="93"/>
      <c r="E936" s="94"/>
      <c r="F936" s="94"/>
      <c r="G936" s="94"/>
      <c r="H936" s="94"/>
      <c r="I936" s="94"/>
      <c r="J936" s="94"/>
      <c r="K936" s="94"/>
    </row>
    <row r="937" spans="2:11">
      <c r="B937" s="93"/>
      <c r="C937" s="93"/>
      <c r="D937" s="93"/>
      <c r="E937" s="94"/>
      <c r="F937" s="94"/>
      <c r="G937" s="94"/>
      <c r="H937" s="94"/>
      <c r="I937" s="94"/>
      <c r="J937" s="94"/>
      <c r="K937" s="94"/>
    </row>
    <row r="938" spans="2:11">
      <c r="B938" s="93"/>
      <c r="C938" s="93"/>
      <c r="D938" s="93"/>
      <c r="E938" s="94"/>
      <c r="F938" s="94"/>
      <c r="G938" s="94"/>
      <c r="H938" s="94"/>
      <c r="I938" s="94"/>
      <c r="J938" s="94"/>
      <c r="K938" s="94"/>
    </row>
    <row r="939" spans="2:11">
      <c r="B939" s="93"/>
      <c r="C939" s="93"/>
      <c r="D939" s="93"/>
      <c r="E939" s="94"/>
      <c r="F939" s="94"/>
      <c r="G939" s="94"/>
      <c r="H939" s="94"/>
      <c r="I939" s="94"/>
      <c r="J939" s="94"/>
      <c r="K939" s="94"/>
    </row>
    <row r="940" spans="2:11">
      <c r="B940" s="93"/>
      <c r="C940" s="93"/>
      <c r="D940" s="93"/>
      <c r="E940" s="94"/>
      <c r="F940" s="94"/>
      <c r="G940" s="94"/>
      <c r="H940" s="94"/>
      <c r="I940" s="94"/>
      <c r="J940" s="94"/>
      <c r="K940" s="94"/>
    </row>
    <row r="941" spans="2:11">
      <c r="B941" s="93"/>
      <c r="C941" s="93"/>
      <c r="D941" s="93"/>
      <c r="E941" s="94"/>
      <c r="F941" s="94"/>
      <c r="G941" s="94"/>
      <c r="H941" s="94"/>
      <c r="I941" s="94"/>
      <c r="J941" s="94"/>
      <c r="K941" s="94"/>
    </row>
    <row r="942" spans="2:11">
      <c r="B942" s="93"/>
      <c r="C942" s="93"/>
      <c r="D942" s="93"/>
      <c r="E942" s="94"/>
      <c r="F942" s="94"/>
      <c r="G942" s="94"/>
      <c r="H942" s="94"/>
      <c r="I942" s="94"/>
      <c r="J942" s="94"/>
      <c r="K942" s="94"/>
    </row>
    <row r="943" spans="2:11">
      <c r="B943" s="93"/>
      <c r="C943" s="93"/>
      <c r="D943" s="93"/>
      <c r="E943" s="94"/>
      <c r="F943" s="94"/>
      <c r="G943" s="94"/>
      <c r="H943" s="94"/>
      <c r="I943" s="94"/>
      <c r="J943" s="94"/>
      <c r="K943" s="94"/>
    </row>
    <row r="944" spans="2:11">
      <c r="B944" s="93"/>
      <c r="C944" s="93"/>
      <c r="D944" s="93"/>
      <c r="E944" s="94"/>
      <c r="F944" s="94"/>
      <c r="G944" s="94"/>
      <c r="H944" s="94"/>
      <c r="I944" s="94"/>
      <c r="J944" s="94"/>
      <c r="K944" s="94"/>
    </row>
    <row r="945" spans="2:11">
      <c r="B945" s="93"/>
      <c r="C945" s="93"/>
      <c r="D945" s="93"/>
      <c r="E945" s="94"/>
      <c r="F945" s="94"/>
      <c r="G945" s="94"/>
      <c r="H945" s="94"/>
      <c r="I945" s="94"/>
      <c r="J945" s="94"/>
      <c r="K945" s="94"/>
    </row>
    <row r="946" spans="2:11">
      <c r="B946" s="93"/>
      <c r="C946" s="93"/>
      <c r="D946" s="93"/>
      <c r="E946" s="94"/>
      <c r="F946" s="94"/>
      <c r="G946" s="94"/>
      <c r="H946" s="94"/>
      <c r="I946" s="94"/>
      <c r="J946" s="94"/>
      <c r="K946" s="94"/>
    </row>
    <row r="947" spans="2:11">
      <c r="B947" s="93"/>
      <c r="C947" s="93"/>
      <c r="D947" s="93"/>
      <c r="E947" s="94"/>
      <c r="F947" s="94"/>
      <c r="G947" s="94"/>
      <c r="H947" s="94"/>
      <c r="I947" s="94"/>
      <c r="J947" s="94"/>
      <c r="K947" s="94"/>
    </row>
    <row r="948" spans="2:11">
      <c r="B948" s="93"/>
      <c r="C948" s="93"/>
      <c r="D948" s="93"/>
      <c r="E948" s="94"/>
      <c r="F948" s="94"/>
      <c r="G948" s="94"/>
      <c r="H948" s="94"/>
      <c r="I948" s="94"/>
      <c r="J948" s="94"/>
      <c r="K948" s="94"/>
    </row>
    <row r="949" spans="2:11">
      <c r="B949" s="93"/>
      <c r="C949" s="93"/>
      <c r="D949" s="93"/>
      <c r="E949" s="94"/>
      <c r="F949" s="94"/>
      <c r="G949" s="94"/>
      <c r="H949" s="94"/>
      <c r="I949" s="94"/>
      <c r="J949" s="94"/>
      <c r="K949" s="94"/>
    </row>
    <row r="950" spans="2:11">
      <c r="B950" s="93"/>
      <c r="C950" s="93"/>
      <c r="D950" s="93"/>
      <c r="E950" s="94"/>
      <c r="F950" s="94"/>
      <c r="G950" s="94"/>
      <c r="H950" s="94"/>
      <c r="I950" s="94"/>
      <c r="J950" s="94"/>
      <c r="K950" s="94"/>
    </row>
    <row r="951" spans="2:11">
      <c r="B951" s="93"/>
      <c r="C951" s="93"/>
      <c r="D951" s="93"/>
      <c r="E951" s="94"/>
      <c r="F951" s="94"/>
      <c r="G951" s="94"/>
      <c r="H951" s="94"/>
      <c r="I951" s="94"/>
      <c r="J951" s="94"/>
      <c r="K951" s="94"/>
    </row>
    <row r="952" spans="2:11">
      <c r="B952" s="93"/>
      <c r="C952" s="93"/>
      <c r="D952" s="93"/>
      <c r="E952" s="94"/>
      <c r="F952" s="94"/>
      <c r="G952" s="94"/>
      <c r="H952" s="94"/>
      <c r="I952" s="94"/>
      <c r="J952" s="94"/>
      <c r="K952" s="94"/>
    </row>
    <row r="953" spans="2:11">
      <c r="B953" s="93"/>
      <c r="C953" s="93"/>
      <c r="D953" s="93"/>
      <c r="E953" s="94"/>
      <c r="F953" s="94"/>
      <c r="G953" s="94"/>
      <c r="H953" s="94"/>
      <c r="I953" s="94"/>
      <c r="J953" s="94"/>
      <c r="K953" s="94"/>
    </row>
    <row r="954" spans="2:11">
      <c r="B954" s="93"/>
      <c r="C954" s="93"/>
      <c r="D954" s="93"/>
      <c r="E954" s="94"/>
      <c r="F954" s="94"/>
      <c r="G954" s="94"/>
      <c r="H954" s="94"/>
      <c r="I954" s="94"/>
      <c r="J954" s="94"/>
      <c r="K954" s="94"/>
    </row>
    <row r="955" spans="2:11">
      <c r="B955" s="93"/>
      <c r="C955" s="93"/>
      <c r="D955" s="93"/>
      <c r="E955" s="94"/>
      <c r="F955" s="94"/>
      <c r="G955" s="94"/>
      <c r="H955" s="94"/>
      <c r="I955" s="94"/>
      <c r="J955" s="94"/>
      <c r="K955" s="94"/>
    </row>
    <row r="956" spans="2:11">
      <c r="B956" s="93"/>
      <c r="C956" s="93"/>
      <c r="D956" s="93"/>
      <c r="E956" s="94"/>
      <c r="F956" s="94"/>
      <c r="G956" s="94"/>
      <c r="H956" s="94"/>
      <c r="I956" s="94"/>
      <c r="J956" s="94"/>
      <c r="K956" s="94"/>
    </row>
    <row r="957" spans="2:11">
      <c r="B957" s="93"/>
      <c r="C957" s="93"/>
      <c r="D957" s="93"/>
      <c r="E957" s="94"/>
      <c r="F957" s="94"/>
      <c r="G957" s="94"/>
      <c r="H957" s="94"/>
      <c r="I957" s="94"/>
      <c r="J957" s="94"/>
      <c r="K957" s="94"/>
    </row>
    <row r="958" spans="2:11">
      <c r="B958" s="93"/>
      <c r="C958" s="93"/>
      <c r="D958" s="93"/>
      <c r="E958" s="94"/>
      <c r="F958" s="94"/>
      <c r="G958" s="94"/>
      <c r="H958" s="94"/>
      <c r="I958" s="94"/>
      <c r="J958" s="94"/>
      <c r="K958" s="94"/>
    </row>
    <row r="959" spans="2:11">
      <c r="B959" s="93"/>
      <c r="C959" s="93"/>
      <c r="D959" s="93"/>
      <c r="E959" s="94"/>
      <c r="F959" s="94"/>
      <c r="G959" s="94"/>
      <c r="H959" s="94"/>
      <c r="I959" s="94"/>
      <c r="J959" s="94"/>
      <c r="K959" s="94"/>
    </row>
    <row r="960" spans="2:11">
      <c r="B960" s="93"/>
      <c r="C960" s="93"/>
      <c r="D960" s="93"/>
      <c r="E960" s="94"/>
      <c r="F960" s="94"/>
      <c r="G960" s="94"/>
      <c r="H960" s="94"/>
      <c r="I960" s="94"/>
      <c r="J960" s="94"/>
      <c r="K960" s="94"/>
    </row>
    <row r="961" spans="2:11">
      <c r="B961" s="93"/>
      <c r="C961" s="93"/>
      <c r="D961" s="93"/>
      <c r="E961" s="94"/>
      <c r="F961" s="94"/>
      <c r="G961" s="94"/>
      <c r="H961" s="94"/>
      <c r="I961" s="94"/>
      <c r="J961" s="94"/>
      <c r="K961" s="94"/>
    </row>
    <row r="962" spans="2:11">
      <c r="B962" s="93"/>
      <c r="C962" s="93"/>
      <c r="D962" s="93"/>
      <c r="E962" s="94"/>
      <c r="F962" s="94"/>
      <c r="G962" s="94"/>
      <c r="H962" s="94"/>
      <c r="I962" s="94"/>
      <c r="J962" s="94"/>
      <c r="K962" s="94"/>
    </row>
    <row r="963" spans="2:11">
      <c r="B963" s="93"/>
      <c r="C963" s="93"/>
      <c r="D963" s="93"/>
      <c r="E963" s="94"/>
      <c r="F963" s="94"/>
      <c r="G963" s="94"/>
      <c r="H963" s="94"/>
      <c r="I963" s="94"/>
      <c r="J963" s="94"/>
      <c r="K963" s="94"/>
    </row>
    <row r="964" spans="2:11">
      <c r="B964" s="93"/>
      <c r="C964" s="93"/>
      <c r="D964" s="93"/>
      <c r="E964" s="94"/>
      <c r="F964" s="94"/>
      <c r="G964" s="94"/>
      <c r="H964" s="94"/>
      <c r="I964" s="94"/>
      <c r="J964" s="94"/>
      <c r="K964" s="94"/>
    </row>
    <row r="965" spans="2:11">
      <c r="B965" s="93"/>
      <c r="C965" s="93"/>
      <c r="D965" s="93"/>
      <c r="E965" s="94"/>
      <c r="F965" s="94"/>
      <c r="G965" s="94"/>
      <c r="H965" s="94"/>
      <c r="I965" s="94"/>
      <c r="J965" s="94"/>
      <c r="K965" s="94"/>
    </row>
    <row r="966" spans="2:11">
      <c r="B966" s="93"/>
      <c r="C966" s="93"/>
      <c r="D966" s="93"/>
      <c r="E966" s="94"/>
      <c r="F966" s="94"/>
      <c r="G966" s="94"/>
      <c r="H966" s="94"/>
      <c r="I966" s="94"/>
      <c r="J966" s="94"/>
      <c r="K966" s="94"/>
    </row>
    <row r="967" spans="2:11">
      <c r="B967" s="93"/>
      <c r="C967" s="93"/>
      <c r="D967" s="93"/>
      <c r="E967" s="94"/>
      <c r="F967" s="94"/>
      <c r="G967" s="94"/>
      <c r="H967" s="94"/>
      <c r="I967" s="94"/>
      <c r="J967" s="94"/>
      <c r="K967" s="94"/>
    </row>
    <row r="968" spans="2:11">
      <c r="B968" s="93"/>
      <c r="C968" s="93"/>
      <c r="D968" s="93"/>
      <c r="E968" s="94"/>
      <c r="F968" s="94"/>
      <c r="G968" s="94"/>
      <c r="H968" s="94"/>
      <c r="I968" s="94"/>
      <c r="J968" s="94"/>
      <c r="K968" s="94"/>
    </row>
    <row r="969" spans="2:11">
      <c r="B969" s="93"/>
      <c r="C969" s="93"/>
      <c r="D969" s="93"/>
      <c r="E969" s="94"/>
      <c r="F969" s="94"/>
      <c r="G969" s="94"/>
      <c r="H969" s="94"/>
      <c r="I969" s="94"/>
      <c r="J969" s="94"/>
      <c r="K969" s="94"/>
    </row>
    <row r="970" spans="2:11">
      <c r="B970" s="93"/>
      <c r="C970" s="93"/>
      <c r="D970" s="93"/>
      <c r="E970" s="94"/>
      <c r="F970" s="94"/>
      <c r="G970" s="94"/>
      <c r="H970" s="94"/>
      <c r="I970" s="94"/>
      <c r="J970" s="94"/>
      <c r="K970" s="94"/>
    </row>
    <row r="971" spans="2:11">
      <c r="B971" s="93"/>
      <c r="C971" s="93"/>
      <c r="D971" s="93"/>
      <c r="E971" s="94"/>
      <c r="F971" s="94"/>
      <c r="G971" s="94"/>
      <c r="H971" s="94"/>
      <c r="I971" s="94"/>
      <c r="J971" s="94"/>
      <c r="K971" s="94"/>
    </row>
    <row r="972" spans="2:11">
      <c r="B972" s="93"/>
      <c r="C972" s="93"/>
      <c r="D972" s="93"/>
      <c r="E972" s="94"/>
      <c r="F972" s="94"/>
      <c r="G972" s="94"/>
      <c r="H972" s="94"/>
      <c r="I972" s="94"/>
      <c r="J972" s="94"/>
      <c r="K972" s="94"/>
    </row>
    <row r="973" spans="2:11">
      <c r="B973" s="93"/>
      <c r="C973" s="93"/>
      <c r="D973" s="93"/>
      <c r="E973" s="94"/>
      <c r="F973" s="94"/>
      <c r="G973" s="94"/>
      <c r="H973" s="94"/>
      <c r="I973" s="94"/>
      <c r="J973" s="94"/>
      <c r="K973" s="94"/>
    </row>
    <row r="974" spans="2:11">
      <c r="B974" s="93"/>
      <c r="C974" s="93"/>
      <c r="D974" s="93"/>
      <c r="E974" s="94"/>
      <c r="F974" s="94"/>
      <c r="G974" s="94"/>
      <c r="H974" s="94"/>
      <c r="I974" s="94"/>
      <c r="J974" s="94"/>
      <c r="K974" s="94"/>
    </row>
    <row r="975" spans="2:11">
      <c r="B975" s="93"/>
      <c r="C975" s="93"/>
      <c r="D975" s="93"/>
      <c r="E975" s="94"/>
      <c r="F975" s="94"/>
      <c r="G975" s="94"/>
      <c r="H975" s="94"/>
      <c r="I975" s="94"/>
      <c r="J975" s="94"/>
      <c r="K975" s="94"/>
    </row>
    <row r="976" spans="2:11">
      <c r="B976" s="93"/>
      <c r="C976" s="93"/>
      <c r="D976" s="93"/>
      <c r="E976" s="94"/>
      <c r="F976" s="94"/>
      <c r="G976" s="94"/>
      <c r="H976" s="94"/>
      <c r="I976" s="94"/>
      <c r="J976" s="94"/>
      <c r="K976" s="94"/>
    </row>
    <row r="977" spans="2:11">
      <c r="B977" s="93"/>
      <c r="C977" s="93"/>
      <c r="D977" s="93"/>
      <c r="E977" s="94"/>
      <c r="F977" s="94"/>
      <c r="G977" s="94"/>
      <c r="H977" s="94"/>
      <c r="I977" s="94"/>
      <c r="J977" s="94"/>
      <c r="K977" s="94"/>
    </row>
    <row r="978" spans="2:11">
      <c r="B978" s="93"/>
      <c r="C978" s="93"/>
      <c r="D978" s="93"/>
      <c r="E978" s="94"/>
      <c r="F978" s="94"/>
      <c r="G978" s="94"/>
      <c r="H978" s="94"/>
      <c r="I978" s="94"/>
      <c r="J978" s="94"/>
      <c r="K978" s="94"/>
    </row>
    <row r="979" spans="2:11">
      <c r="B979" s="93"/>
      <c r="C979" s="93"/>
      <c r="D979" s="93"/>
      <c r="E979" s="94"/>
      <c r="F979" s="94"/>
      <c r="G979" s="94"/>
      <c r="H979" s="94"/>
      <c r="I979" s="94"/>
      <c r="J979" s="94"/>
      <c r="K979" s="94"/>
    </row>
    <row r="980" spans="2:11">
      <c r="B980" s="93"/>
      <c r="C980" s="93"/>
      <c r="D980" s="93"/>
      <c r="E980" s="94"/>
      <c r="F980" s="94"/>
      <c r="G980" s="94"/>
      <c r="H980" s="94"/>
      <c r="I980" s="94"/>
      <c r="J980" s="94"/>
      <c r="K980" s="94"/>
    </row>
    <row r="981" spans="2:11">
      <c r="B981" s="93"/>
      <c r="C981" s="93"/>
      <c r="D981" s="93"/>
      <c r="E981" s="94"/>
      <c r="F981" s="94"/>
      <c r="G981" s="94"/>
      <c r="H981" s="94"/>
      <c r="I981" s="94"/>
      <c r="J981" s="94"/>
      <c r="K981" s="94"/>
    </row>
    <row r="982" spans="2:11">
      <c r="B982" s="93"/>
      <c r="C982" s="93"/>
      <c r="D982" s="93"/>
      <c r="E982" s="94"/>
      <c r="F982" s="94"/>
      <c r="G982" s="94"/>
      <c r="H982" s="94"/>
      <c r="I982" s="94"/>
      <c r="J982" s="94"/>
      <c r="K982" s="94"/>
    </row>
    <row r="983" spans="2:11">
      <c r="B983" s="93"/>
      <c r="C983" s="93"/>
      <c r="D983" s="93"/>
      <c r="E983" s="94"/>
      <c r="F983" s="94"/>
      <c r="G983" s="94"/>
      <c r="H983" s="94"/>
      <c r="I983" s="94"/>
      <c r="J983" s="94"/>
      <c r="K983" s="94"/>
    </row>
    <row r="984" spans="2:11">
      <c r="B984" s="93"/>
      <c r="C984" s="93"/>
      <c r="D984" s="93"/>
      <c r="E984" s="94"/>
      <c r="F984" s="94"/>
      <c r="G984" s="94"/>
      <c r="H984" s="94"/>
      <c r="I984" s="94"/>
      <c r="J984" s="94"/>
      <c r="K984" s="94"/>
    </row>
    <row r="985" spans="2:11">
      <c r="B985" s="93"/>
      <c r="C985" s="93"/>
      <c r="D985" s="93"/>
      <c r="E985" s="94"/>
      <c r="F985" s="94"/>
      <c r="G985" s="94"/>
      <c r="H985" s="94"/>
      <c r="I985" s="94"/>
      <c r="J985" s="94"/>
      <c r="K985" s="94"/>
    </row>
    <row r="986" spans="2:11">
      <c r="B986" s="93"/>
      <c r="C986" s="93"/>
      <c r="D986" s="93"/>
      <c r="E986" s="94"/>
      <c r="F986" s="94"/>
      <c r="G986" s="94"/>
      <c r="H986" s="94"/>
      <c r="I986" s="94"/>
      <c r="J986" s="94"/>
      <c r="K986" s="94"/>
    </row>
    <row r="987" spans="2:11">
      <c r="B987" s="93"/>
      <c r="C987" s="93"/>
      <c r="D987" s="93"/>
      <c r="E987" s="94"/>
      <c r="F987" s="94"/>
      <c r="G987" s="94"/>
      <c r="H987" s="94"/>
      <c r="I987" s="94"/>
      <c r="J987" s="94"/>
      <c r="K987" s="94"/>
    </row>
    <row r="988" spans="2:11">
      <c r="B988" s="93"/>
      <c r="C988" s="93"/>
      <c r="D988" s="93"/>
      <c r="E988" s="94"/>
      <c r="F988" s="94"/>
      <c r="G988" s="94"/>
      <c r="H988" s="94"/>
      <c r="I988" s="94"/>
      <c r="J988" s="94"/>
      <c r="K988" s="94"/>
    </row>
    <row r="989" spans="2:11">
      <c r="B989" s="93"/>
      <c r="C989" s="93"/>
      <c r="D989" s="93"/>
      <c r="E989" s="94"/>
      <c r="F989" s="94"/>
      <c r="G989" s="94"/>
      <c r="H989" s="94"/>
      <c r="I989" s="94"/>
      <c r="J989" s="94"/>
      <c r="K989" s="94"/>
    </row>
    <row r="990" spans="2:11">
      <c r="B990" s="93"/>
      <c r="C990" s="93"/>
      <c r="D990" s="93"/>
      <c r="E990" s="94"/>
      <c r="F990" s="94"/>
      <c r="G990" s="94"/>
      <c r="H990" s="94"/>
      <c r="I990" s="94"/>
      <c r="J990" s="94"/>
      <c r="K990" s="94"/>
    </row>
    <row r="991" spans="2:11">
      <c r="B991" s="93"/>
      <c r="C991" s="93"/>
      <c r="D991" s="93"/>
      <c r="E991" s="94"/>
      <c r="F991" s="94"/>
      <c r="G991" s="94"/>
      <c r="H991" s="94"/>
      <c r="I991" s="94"/>
      <c r="J991" s="94"/>
      <c r="K991" s="94"/>
    </row>
    <row r="992" spans="2:11">
      <c r="B992" s="93"/>
      <c r="C992" s="93"/>
      <c r="D992" s="93"/>
      <c r="E992" s="94"/>
      <c r="F992" s="94"/>
      <c r="G992" s="94"/>
      <c r="H992" s="94"/>
      <c r="I992" s="94"/>
      <c r="J992" s="94"/>
      <c r="K992" s="94"/>
    </row>
    <row r="993" spans="2:11">
      <c r="B993" s="93"/>
      <c r="C993" s="93"/>
      <c r="D993" s="93"/>
      <c r="E993" s="94"/>
      <c r="F993" s="94"/>
      <c r="G993" s="94"/>
      <c r="H993" s="94"/>
      <c r="I993" s="94"/>
      <c r="J993" s="94"/>
      <c r="K993" s="94"/>
    </row>
    <row r="994" spans="2:11">
      <c r="B994" s="93"/>
      <c r="C994" s="93"/>
      <c r="D994" s="93"/>
      <c r="E994" s="94"/>
      <c r="F994" s="94"/>
      <c r="G994" s="94"/>
      <c r="H994" s="94"/>
      <c r="I994" s="94"/>
      <c r="J994" s="94"/>
      <c r="K994" s="94"/>
    </row>
    <row r="995" spans="2:11">
      <c r="B995" s="93"/>
      <c r="C995" s="93"/>
      <c r="D995" s="93"/>
      <c r="E995" s="94"/>
      <c r="F995" s="94"/>
      <c r="G995" s="94"/>
      <c r="H995" s="94"/>
      <c r="I995" s="94"/>
      <c r="J995" s="94"/>
      <c r="K995" s="94"/>
    </row>
    <row r="996" spans="2:11">
      <c r="B996" s="93"/>
      <c r="C996" s="93"/>
      <c r="D996" s="93"/>
      <c r="E996" s="94"/>
      <c r="F996" s="94"/>
      <c r="G996" s="94"/>
      <c r="H996" s="94"/>
      <c r="I996" s="94"/>
      <c r="J996" s="94"/>
      <c r="K996" s="94"/>
    </row>
    <row r="997" spans="2:11">
      <c r="B997" s="93"/>
      <c r="C997" s="93"/>
      <c r="D997" s="93"/>
      <c r="E997" s="94"/>
      <c r="F997" s="94"/>
      <c r="G997" s="94"/>
      <c r="H997" s="94"/>
      <c r="I997" s="94"/>
      <c r="J997" s="94"/>
      <c r="K997" s="94"/>
    </row>
    <row r="998" spans="2:11">
      <c r="B998" s="93"/>
      <c r="C998" s="93"/>
      <c r="D998" s="93"/>
      <c r="E998" s="94"/>
      <c r="F998" s="94"/>
      <c r="G998" s="94"/>
      <c r="H998" s="94"/>
      <c r="I998" s="94"/>
      <c r="J998" s="94"/>
      <c r="K998" s="94"/>
    </row>
    <row r="999" spans="2:11">
      <c r="B999" s="93"/>
      <c r="C999" s="93"/>
      <c r="D999" s="93"/>
      <c r="E999" s="94"/>
      <c r="F999" s="94"/>
      <c r="G999" s="94"/>
      <c r="H999" s="94"/>
      <c r="I999" s="94"/>
      <c r="J999" s="94"/>
      <c r="K999" s="94"/>
    </row>
    <row r="1000" spans="2:11">
      <c r="B1000" s="93"/>
      <c r="C1000" s="93"/>
      <c r="D1000" s="93"/>
      <c r="E1000" s="94"/>
      <c r="F1000" s="94"/>
      <c r="G1000" s="94"/>
      <c r="H1000" s="94"/>
      <c r="I1000" s="94"/>
      <c r="J1000" s="94"/>
      <c r="K1000" s="94"/>
    </row>
    <row r="1001" spans="2:11">
      <c r="B1001" s="93"/>
      <c r="C1001" s="93"/>
      <c r="D1001" s="93"/>
      <c r="E1001" s="94"/>
      <c r="F1001" s="94"/>
      <c r="G1001" s="94"/>
      <c r="H1001" s="94"/>
      <c r="I1001" s="94"/>
      <c r="J1001" s="94"/>
      <c r="K1001" s="94"/>
    </row>
    <row r="1002" spans="2:11">
      <c r="B1002" s="93"/>
      <c r="C1002" s="93"/>
      <c r="D1002" s="93"/>
      <c r="E1002" s="94"/>
      <c r="F1002" s="94"/>
      <c r="G1002" s="94"/>
      <c r="H1002" s="94"/>
      <c r="I1002" s="94"/>
      <c r="J1002" s="94"/>
      <c r="K1002" s="94"/>
    </row>
    <row r="1003" spans="2:11">
      <c r="B1003" s="93"/>
      <c r="C1003" s="93"/>
      <c r="D1003" s="93"/>
      <c r="E1003" s="94"/>
      <c r="F1003" s="94"/>
      <c r="G1003" s="94"/>
      <c r="H1003" s="94"/>
      <c r="I1003" s="94"/>
      <c r="J1003" s="94"/>
      <c r="K1003" s="94"/>
    </row>
    <row r="1004" spans="2:11">
      <c r="B1004" s="93"/>
      <c r="C1004" s="93"/>
      <c r="D1004" s="93"/>
      <c r="E1004" s="94"/>
      <c r="F1004" s="94"/>
      <c r="G1004" s="94"/>
      <c r="H1004" s="94"/>
      <c r="I1004" s="94"/>
      <c r="J1004" s="94"/>
      <c r="K1004" s="94"/>
    </row>
    <row r="1005" spans="2:11">
      <c r="B1005" s="93"/>
      <c r="C1005" s="93"/>
      <c r="D1005" s="93"/>
      <c r="E1005" s="94"/>
      <c r="F1005" s="94"/>
      <c r="G1005" s="94"/>
      <c r="H1005" s="94"/>
      <c r="I1005" s="94"/>
      <c r="J1005" s="94"/>
      <c r="K1005" s="94"/>
    </row>
    <row r="1006" spans="2:11">
      <c r="B1006" s="93"/>
      <c r="C1006" s="93"/>
      <c r="D1006" s="93"/>
      <c r="E1006" s="94"/>
      <c r="F1006" s="94"/>
      <c r="G1006" s="94"/>
      <c r="H1006" s="94"/>
      <c r="I1006" s="94"/>
      <c r="J1006" s="94"/>
      <c r="K1006" s="94"/>
    </row>
    <row r="1007" spans="2:11">
      <c r="B1007" s="93"/>
      <c r="C1007" s="93"/>
      <c r="D1007" s="93"/>
      <c r="E1007" s="94"/>
      <c r="F1007" s="94"/>
      <c r="G1007" s="94"/>
      <c r="H1007" s="94"/>
      <c r="I1007" s="94"/>
      <c r="J1007" s="94"/>
      <c r="K1007" s="94"/>
    </row>
    <row r="1008" spans="2:11">
      <c r="B1008" s="93"/>
      <c r="C1008" s="93"/>
      <c r="D1008" s="93"/>
      <c r="E1008" s="94"/>
      <c r="F1008" s="94"/>
      <c r="G1008" s="94"/>
      <c r="H1008" s="94"/>
      <c r="I1008" s="94"/>
      <c r="J1008" s="94"/>
      <c r="K1008" s="94"/>
    </row>
    <row r="1009" spans="2:11">
      <c r="B1009" s="93"/>
      <c r="C1009" s="93"/>
      <c r="D1009" s="93"/>
      <c r="E1009" s="94"/>
      <c r="F1009" s="94"/>
      <c r="G1009" s="94"/>
      <c r="H1009" s="94"/>
      <c r="I1009" s="94"/>
      <c r="J1009" s="94"/>
      <c r="K1009" s="94"/>
    </row>
    <row r="1010" spans="2:11">
      <c r="B1010" s="93"/>
      <c r="C1010" s="93"/>
      <c r="D1010" s="93"/>
      <c r="E1010" s="94"/>
      <c r="F1010" s="94"/>
      <c r="G1010" s="94"/>
      <c r="H1010" s="94"/>
      <c r="I1010" s="94"/>
      <c r="J1010" s="94"/>
      <c r="K1010" s="94"/>
    </row>
    <row r="1011" spans="2:11">
      <c r="B1011" s="93"/>
      <c r="C1011" s="93"/>
      <c r="D1011" s="93"/>
      <c r="E1011" s="94"/>
      <c r="F1011" s="94"/>
      <c r="G1011" s="94"/>
      <c r="H1011" s="94"/>
      <c r="I1011" s="94"/>
      <c r="J1011" s="94"/>
      <c r="K1011" s="94"/>
    </row>
    <row r="1012" spans="2:11">
      <c r="B1012" s="93"/>
      <c r="C1012" s="93"/>
      <c r="D1012" s="93"/>
      <c r="E1012" s="94"/>
      <c r="F1012" s="94"/>
      <c r="G1012" s="94"/>
      <c r="H1012" s="94"/>
      <c r="I1012" s="94"/>
      <c r="J1012" s="94"/>
      <c r="K1012" s="94"/>
    </row>
    <row r="1013" spans="2:11">
      <c r="B1013" s="93"/>
      <c r="C1013" s="93"/>
      <c r="D1013" s="93"/>
      <c r="E1013" s="94"/>
      <c r="F1013" s="94"/>
      <c r="G1013" s="94"/>
      <c r="H1013" s="94"/>
      <c r="I1013" s="94"/>
      <c r="J1013" s="94"/>
      <c r="K1013" s="94"/>
    </row>
    <row r="1014" spans="2:11">
      <c r="B1014" s="93"/>
      <c r="C1014" s="93"/>
      <c r="D1014" s="93"/>
      <c r="E1014" s="94"/>
      <c r="F1014" s="94"/>
      <c r="G1014" s="94"/>
      <c r="H1014" s="94"/>
      <c r="I1014" s="94"/>
      <c r="J1014" s="94"/>
      <c r="K1014" s="94"/>
    </row>
    <row r="1015" spans="2:11">
      <c r="B1015" s="93"/>
      <c r="C1015" s="93"/>
      <c r="D1015" s="93"/>
      <c r="E1015" s="94"/>
      <c r="F1015" s="94"/>
      <c r="G1015" s="94"/>
      <c r="H1015" s="94"/>
      <c r="I1015" s="94"/>
      <c r="J1015" s="94"/>
      <c r="K1015" s="94"/>
    </row>
    <row r="1016" spans="2:11">
      <c r="B1016" s="93"/>
      <c r="C1016" s="93"/>
      <c r="D1016" s="93"/>
      <c r="E1016" s="94"/>
      <c r="F1016" s="94"/>
      <c r="G1016" s="94"/>
      <c r="H1016" s="94"/>
      <c r="I1016" s="94"/>
      <c r="J1016" s="94"/>
      <c r="K1016" s="94"/>
    </row>
    <row r="1017" spans="2:11">
      <c r="B1017" s="93"/>
      <c r="C1017" s="93"/>
      <c r="D1017" s="93"/>
      <c r="E1017" s="94"/>
      <c r="F1017" s="94"/>
      <c r="G1017" s="94"/>
      <c r="H1017" s="94"/>
      <c r="I1017" s="94"/>
      <c r="J1017" s="94"/>
      <c r="K1017" s="94"/>
    </row>
    <row r="1018" spans="2:11">
      <c r="B1018" s="93"/>
      <c r="C1018" s="93"/>
      <c r="D1018" s="93"/>
      <c r="E1018" s="94"/>
      <c r="F1018" s="94"/>
      <c r="G1018" s="94"/>
      <c r="H1018" s="94"/>
      <c r="I1018" s="94"/>
      <c r="J1018" s="94"/>
      <c r="K1018" s="94"/>
    </row>
    <row r="1019" spans="2:11">
      <c r="B1019" s="93"/>
      <c r="C1019" s="93"/>
      <c r="D1019" s="93"/>
      <c r="E1019" s="94"/>
      <c r="F1019" s="94"/>
      <c r="G1019" s="94"/>
      <c r="H1019" s="94"/>
      <c r="I1019" s="94"/>
      <c r="J1019" s="94"/>
      <c r="K1019" s="94"/>
    </row>
    <row r="1020" spans="2:11">
      <c r="B1020" s="93"/>
      <c r="C1020" s="93"/>
      <c r="D1020" s="93"/>
      <c r="E1020" s="94"/>
      <c r="F1020" s="94"/>
      <c r="G1020" s="94"/>
      <c r="H1020" s="94"/>
      <c r="I1020" s="94"/>
      <c r="J1020" s="94"/>
      <c r="K1020" s="94"/>
    </row>
    <row r="1021" spans="2:11">
      <c r="B1021" s="93"/>
      <c r="C1021" s="93"/>
      <c r="D1021" s="93"/>
      <c r="E1021" s="94"/>
      <c r="F1021" s="94"/>
      <c r="G1021" s="94"/>
      <c r="H1021" s="94"/>
      <c r="I1021" s="94"/>
      <c r="J1021" s="94"/>
      <c r="K1021" s="94"/>
    </row>
    <row r="1022" spans="2:11">
      <c r="B1022" s="93"/>
      <c r="C1022" s="93"/>
      <c r="D1022" s="93"/>
      <c r="E1022" s="94"/>
      <c r="F1022" s="94"/>
      <c r="G1022" s="94"/>
      <c r="H1022" s="94"/>
      <c r="I1022" s="94"/>
      <c r="J1022" s="94"/>
      <c r="K1022" s="94"/>
    </row>
    <row r="1023" spans="2:11">
      <c r="B1023" s="93"/>
      <c r="C1023" s="93"/>
      <c r="D1023" s="93"/>
      <c r="E1023" s="94"/>
      <c r="F1023" s="94"/>
      <c r="G1023" s="94"/>
      <c r="H1023" s="94"/>
      <c r="I1023" s="94"/>
      <c r="J1023" s="94"/>
      <c r="K1023" s="94"/>
    </row>
    <row r="1024" spans="2:11">
      <c r="B1024" s="93"/>
      <c r="C1024" s="93"/>
      <c r="D1024" s="93"/>
      <c r="E1024" s="94"/>
      <c r="F1024" s="94"/>
      <c r="G1024" s="94"/>
      <c r="H1024" s="94"/>
      <c r="I1024" s="94"/>
      <c r="J1024" s="94"/>
      <c r="K1024" s="94"/>
    </row>
    <row r="1025" spans="2:11">
      <c r="B1025" s="93"/>
      <c r="C1025" s="93"/>
      <c r="D1025" s="93"/>
      <c r="E1025" s="94"/>
      <c r="F1025" s="94"/>
      <c r="G1025" s="94"/>
      <c r="H1025" s="94"/>
      <c r="I1025" s="94"/>
      <c r="J1025" s="94"/>
      <c r="K1025" s="94"/>
    </row>
    <row r="1026" spans="2:11">
      <c r="B1026" s="93"/>
      <c r="C1026" s="93"/>
      <c r="D1026" s="93"/>
      <c r="E1026" s="94"/>
      <c r="F1026" s="94"/>
      <c r="G1026" s="94"/>
      <c r="H1026" s="94"/>
      <c r="I1026" s="94"/>
      <c r="J1026" s="94"/>
      <c r="K1026" s="94"/>
    </row>
    <row r="1027" spans="2:11">
      <c r="B1027" s="93"/>
      <c r="C1027" s="93"/>
      <c r="D1027" s="93"/>
      <c r="E1027" s="94"/>
      <c r="F1027" s="94"/>
      <c r="G1027" s="94"/>
      <c r="H1027" s="94"/>
      <c r="I1027" s="94"/>
      <c r="J1027" s="94"/>
      <c r="K1027" s="94"/>
    </row>
    <row r="1028" spans="2:11">
      <c r="B1028" s="93"/>
      <c r="C1028" s="93"/>
      <c r="D1028" s="93"/>
      <c r="E1028" s="94"/>
      <c r="F1028" s="94"/>
      <c r="G1028" s="94"/>
      <c r="H1028" s="94"/>
      <c r="I1028" s="94"/>
      <c r="J1028" s="94"/>
      <c r="K1028" s="94"/>
    </row>
    <row r="1029" spans="2:11">
      <c r="B1029" s="93"/>
      <c r="C1029" s="93"/>
      <c r="D1029" s="93"/>
      <c r="E1029" s="94"/>
      <c r="F1029" s="94"/>
      <c r="G1029" s="94"/>
      <c r="H1029" s="94"/>
      <c r="I1029" s="94"/>
      <c r="J1029" s="94"/>
      <c r="K1029" s="94"/>
    </row>
    <row r="1030" spans="2:11">
      <c r="B1030" s="93"/>
      <c r="C1030" s="93"/>
      <c r="D1030" s="93"/>
      <c r="E1030" s="94"/>
      <c r="F1030" s="94"/>
      <c r="G1030" s="94"/>
      <c r="H1030" s="94"/>
      <c r="I1030" s="94"/>
      <c r="J1030" s="94"/>
      <c r="K1030" s="94"/>
    </row>
    <row r="1031" spans="2:11">
      <c r="B1031" s="93"/>
      <c r="C1031" s="93"/>
      <c r="D1031" s="93"/>
      <c r="E1031" s="94"/>
      <c r="F1031" s="94"/>
      <c r="G1031" s="94"/>
      <c r="H1031" s="94"/>
      <c r="I1031" s="94"/>
      <c r="J1031" s="94"/>
      <c r="K1031" s="94"/>
    </row>
    <row r="1032" spans="2:11">
      <c r="B1032" s="93"/>
      <c r="C1032" s="93"/>
      <c r="D1032" s="93"/>
      <c r="E1032" s="94"/>
      <c r="F1032" s="94"/>
      <c r="G1032" s="94"/>
      <c r="H1032" s="94"/>
      <c r="I1032" s="94"/>
      <c r="J1032" s="94"/>
      <c r="K1032" s="94"/>
    </row>
    <row r="1033" spans="2:11">
      <c r="B1033" s="93"/>
      <c r="C1033" s="93"/>
      <c r="D1033" s="93"/>
      <c r="E1033" s="94"/>
      <c r="F1033" s="94"/>
      <c r="G1033" s="94"/>
      <c r="H1033" s="94"/>
      <c r="I1033" s="94"/>
      <c r="J1033" s="94"/>
      <c r="K1033" s="94"/>
    </row>
    <row r="1034" spans="2:11">
      <c r="B1034" s="93"/>
      <c r="C1034" s="93"/>
      <c r="D1034" s="93"/>
      <c r="E1034" s="94"/>
      <c r="F1034" s="94"/>
      <c r="G1034" s="94"/>
      <c r="H1034" s="94"/>
      <c r="I1034" s="94"/>
      <c r="J1034" s="94"/>
      <c r="K1034" s="94"/>
    </row>
    <row r="1035" spans="2:11">
      <c r="B1035" s="93"/>
      <c r="C1035" s="93"/>
      <c r="D1035" s="93"/>
      <c r="E1035" s="94"/>
      <c r="F1035" s="94"/>
      <c r="G1035" s="94"/>
      <c r="H1035" s="94"/>
      <c r="I1035" s="94"/>
      <c r="J1035" s="94"/>
      <c r="K1035" s="94"/>
    </row>
    <row r="1036" spans="2:11">
      <c r="B1036" s="93"/>
      <c r="C1036" s="93"/>
      <c r="D1036" s="93"/>
      <c r="E1036" s="94"/>
      <c r="F1036" s="94"/>
      <c r="G1036" s="94"/>
      <c r="H1036" s="94"/>
      <c r="I1036" s="94"/>
      <c r="J1036" s="94"/>
      <c r="K1036" s="94"/>
    </row>
    <row r="1037" spans="2:11">
      <c r="B1037" s="93"/>
      <c r="C1037" s="93"/>
      <c r="D1037" s="93"/>
      <c r="E1037" s="94"/>
      <c r="F1037" s="94"/>
      <c r="G1037" s="94"/>
      <c r="H1037" s="94"/>
      <c r="I1037" s="94"/>
      <c r="J1037" s="94"/>
      <c r="K1037" s="94"/>
    </row>
    <row r="1038" spans="2:11">
      <c r="B1038" s="93"/>
      <c r="C1038" s="93"/>
      <c r="D1038" s="93"/>
      <c r="E1038" s="94"/>
      <c r="F1038" s="94"/>
      <c r="G1038" s="94"/>
      <c r="H1038" s="94"/>
      <c r="I1038" s="94"/>
      <c r="J1038" s="94"/>
      <c r="K1038" s="94"/>
    </row>
    <row r="1039" spans="2:11">
      <c r="B1039" s="93"/>
      <c r="C1039" s="93"/>
      <c r="D1039" s="93"/>
      <c r="E1039" s="94"/>
      <c r="F1039" s="94"/>
      <c r="G1039" s="94"/>
      <c r="H1039" s="94"/>
      <c r="I1039" s="94"/>
      <c r="J1039" s="94"/>
      <c r="K1039" s="94"/>
    </row>
    <row r="1040" spans="2:11">
      <c r="B1040" s="93"/>
      <c r="C1040" s="93"/>
      <c r="D1040" s="93"/>
      <c r="E1040" s="94"/>
      <c r="F1040" s="94"/>
      <c r="G1040" s="94"/>
      <c r="H1040" s="94"/>
      <c r="I1040" s="94"/>
      <c r="J1040" s="94"/>
      <c r="K1040" s="94"/>
    </row>
    <row r="1041" spans="2:11">
      <c r="B1041" s="93"/>
      <c r="C1041" s="93"/>
      <c r="D1041" s="93"/>
      <c r="E1041" s="94"/>
      <c r="F1041" s="94"/>
      <c r="G1041" s="94"/>
      <c r="H1041" s="94"/>
      <c r="I1041" s="94"/>
      <c r="J1041" s="94"/>
      <c r="K1041" s="94"/>
    </row>
    <row r="1042" spans="2:11">
      <c r="B1042" s="93"/>
      <c r="C1042" s="93"/>
      <c r="D1042" s="93"/>
      <c r="E1042" s="94"/>
      <c r="F1042" s="94"/>
      <c r="G1042" s="94"/>
      <c r="H1042" s="94"/>
      <c r="I1042" s="94"/>
      <c r="J1042" s="94"/>
      <c r="K1042" s="94"/>
    </row>
    <row r="1043" spans="2:11">
      <c r="B1043" s="93"/>
      <c r="C1043" s="93"/>
      <c r="D1043" s="93"/>
      <c r="E1043" s="94"/>
      <c r="F1043" s="94"/>
      <c r="G1043" s="94"/>
      <c r="H1043" s="94"/>
      <c r="I1043" s="94"/>
      <c r="J1043" s="94"/>
      <c r="K1043" s="94"/>
    </row>
    <row r="1044" spans="2:11">
      <c r="B1044" s="93"/>
      <c r="C1044" s="93"/>
      <c r="D1044" s="93"/>
      <c r="E1044" s="94"/>
      <c r="F1044" s="94"/>
      <c r="G1044" s="94"/>
      <c r="H1044" s="94"/>
      <c r="I1044" s="94"/>
      <c r="J1044" s="94"/>
      <c r="K1044" s="94"/>
    </row>
    <row r="1045" spans="2:11">
      <c r="B1045" s="93"/>
      <c r="C1045" s="93"/>
      <c r="D1045" s="93"/>
      <c r="E1045" s="94"/>
      <c r="F1045" s="94"/>
      <c r="G1045" s="94"/>
      <c r="H1045" s="94"/>
      <c r="I1045" s="94"/>
      <c r="J1045" s="94"/>
      <c r="K1045" s="94"/>
    </row>
    <row r="1046" spans="2:11">
      <c r="B1046" s="93"/>
      <c r="C1046" s="93"/>
      <c r="D1046" s="93"/>
      <c r="E1046" s="94"/>
      <c r="F1046" s="94"/>
      <c r="G1046" s="94"/>
      <c r="H1046" s="94"/>
      <c r="I1046" s="94"/>
      <c r="J1046" s="94"/>
      <c r="K1046" s="94"/>
    </row>
    <row r="1047" spans="2:11">
      <c r="B1047" s="93"/>
      <c r="C1047" s="93"/>
      <c r="D1047" s="93"/>
      <c r="E1047" s="94"/>
      <c r="F1047" s="94"/>
      <c r="G1047" s="94"/>
      <c r="H1047" s="94"/>
      <c r="I1047" s="94"/>
      <c r="J1047" s="94"/>
      <c r="K1047" s="94"/>
    </row>
    <row r="1048" spans="2:11">
      <c r="B1048" s="93"/>
      <c r="C1048" s="93"/>
      <c r="D1048" s="93"/>
      <c r="E1048" s="94"/>
      <c r="F1048" s="94"/>
      <c r="G1048" s="94"/>
      <c r="H1048" s="94"/>
      <c r="I1048" s="94"/>
      <c r="J1048" s="94"/>
      <c r="K1048" s="94"/>
    </row>
    <row r="1049" spans="2:11">
      <c r="B1049" s="93"/>
      <c r="C1049" s="93"/>
      <c r="D1049" s="93"/>
      <c r="E1049" s="94"/>
      <c r="F1049" s="94"/>
      <c r="G1049" s="94"/>
      <c r="H1049" s="94"/>
      <c r="I1049" s="94"/>
      <c r="J1049" s="94"/>
      <c r="K1049" s="94"/>
    </row>
    <row r="1050" spans="2:11">
      <c r="B1050" s="93"/>
      <c r="C1050" s="93"/>
      <c r="D1050" s="93"/>
      <c r="E1050" s="94"/>
      <c r="F1050" s="94"/>
      <c r="G1050" s="94"/>
      <c r="H1050" s="94"/>
      <c r="I1050" s="94"/>
      <c r="J1050" s="94"/>
      <c r="K1050" s="94"/>
    </row>
    <row r="1051" spans="2:11">
      <c r="B1051" s="93"/>
      <c r="C1051" s="93"/>
      <c r="D1051" s="93"/>
      <c r="E1051" s="94"/>
      <c r="F1051" s="94"/>
      <c r="G1051" s="94"/>
      <c r="H1051" s="94"/>
      <c r="I1051" s="94"/>
      <c r="J1051" s="94"/>
      <c r="K1051" s="94"/>
    </row>
    <row r="1052" spans="2:11">
      <c r="B1052" s="93"/>
      <c r="C1052" s="93"/>
      <c r="D1052" s="93"/>
      <c r="E1052" s="94"/>
      <c r="F1052" s="94"/>
      <c r="G1052" s="94"/>
      <c r="H1052" s="94"/>
      <c r="I1052" s="94"/>
      <c r="J1052" s="94"/>
      <c r="K1052" s="94"/>
    </row>
    <row r="1053" spans="2:11">
      <c r="B1053" s="93"/>
      <c r="C1053" s="93"/>
      <c r="D1053" s="93"/>
      <c r="E1053" s="94"/>
      <c r="F1053" s="94"/>
      <c r="G1053" s="94"/>
      <c r="H1053" s="94"/>
      <c r="I1053" s="94"/>
      <c r="J1053" s="94"/>
      <c r="K1053" s="94"/>
    </row>
    <row r="1054" spans="2:11">
      <c r="B1054" s="93"/>
      <c r="C1054" s="93"/>
      <c r="D1054" s="93"/>
      <c r="E1054" s="94"/>
      <c r="F1054" s="94"/>
      <c r="G1054" s="94"/>
      <c r="H1054" s="94"/>
      <c r="I1054" s="94"/>
      <c r="J1054" s="94"/>
      <c r="K1054" s="94"/>
    </row>
    <row r="1055" spans="2:11">
      <c r="B1055" s="93"/>
      <c r="C1055" s="93"/>
      <c r="D1055" s="93"/>
      <c r="E1055" s="94"/>
      <c r="F1055" s="94"/>
      <c r="G1055" s="94"/>
      <c r="H1055" s="94"/>
      <c r="I1055" s="94"/>
      <c r="J1055" s="94"/>
      <c r="K1055" s="94"/>
    </row>
    <row r="1056" spans="2:11">
      <c r="B1056" s="93"/>
      <c r="C1056" s="93"/>
      <c r="D1056" s="93"/>
      <c r="E1056" s="94"/>
      <c r="F1056" s="94"/>
      <c r="G1056" s="94"/>
      <c r="H1056" s="94"/>
      <c r="I1056" s="94"/>
      <c r="J1056" s="94"/>
      <c r="K1056" s="94"/>
    </row>
    <row r="1057" spans="2:11">
      <c r="B1057" s="93"/>
      <c r="C1057" s="93"/>
      <c r="D1057" s="93"/>
      <c r="E1057" s="94"/>
      <c r="F1057" s="94"/>
      <c r="G1057" s="94"/>
      <c r="H1057" s="94"/>
      <c r="I1057" s="94"/>
      <c r="J1057" s="94"/>
      <c r="K1057" s="94"/>
    </row>
    <row r="1058" spans="2:11">
      <c r="B1058" s="93"/>
      <c r="C1058" s="93"/>
      <c r="D1058" s="93"/>
      <c r="E1058" s="94"/>
      <c r="F1058" s="94"/>
      <c r="G1058" s="94"/>
      <c r="H1058" s="94"/>
      <c r="I1058" s="94"/>
      <c r="J1058" s="94"/>
      <c r="K1058" s="94"/>
    </row>
    <row r="1059" spans="2:11">
      <c r="B1059" s="93"/>
      <c r="C1059" s="93"/>
      <c r="D1059" s="93"/>
      <c r="E1059" s="94"/>
      <c r="F1059" s="94"/>
      <c r="G1059" s="94"/>
      <c r="H1059" s="94"/>
      <c r="I1059" s="94"/>
      <c r="J1059" s="94"/>
      <c r="K1059" s="94"/>
    </row>
    <row r="1060" spans="2:11">
      <c r="B1060" s="93"/>
      <c r="C1060" s="93"/>
      <c r="D1060" s="93"/>
      <c r="E1060" s="94"/>
      <c r="F1060" s="94"/>
      <c r="G1060" s="94"/>
      <c r="H1060" s="94"/>
      <c r="I1060" s="94"/>
      <c r="J1060" s="94"/>
      <c r="K1060" s="94"/>
    </row>
    <row r="1061" spans="2:11">
      <c r="B1061" s="93"/>
      <c r="C1061" s="93"/>
      <c r="D1061" s="93"/>
      <c r="E1061" s="94"/>
      <c r="F1061" s="94"/>
      <c r="G1061" s="94"/>
      <c r="H1061" s="94"/>
      <c r="I1061" s="94"/>
      <c r="J1061" s="94"/>
      <c r="K1061" s="94"/>
    </row>
    <row r="1062" spans="2:11">
      <c r="B1062" s="93"/>
      <c r="C1062" s="93"/>
      <c r="D1062" s="93"/>
      <c r="E1062" s="94"/>
      <c r="F1062" s="94"/>
      <c r="G1062" s="94"/>
      <c r="H1062" s="94"/>
      <c r="I1062" s="94"/>
      <c r="J1062" s="94"/>
      <c r="K1062" s="94"/>
    </row>
    <row r="1063" spans="2:11">
      <c r="B1063" s="93"/>
      <c r="C1063" s="93"/>
      <c r="D1063" s="93"/>
      <c r="E1063" s="94"/>
      <c r="F1063" s="94"/>
      <c r="G1063" s="94"/>
      <c r="H1063" s="94"/>
      <c r="I1063" s="94"/>
      <c r="J1063" s="94"/>
      <c r="K1063" s="94"/>
    </row>
    <row r="1064" spans="2:11">
      <c r="B1064" s="93"/>
      <c r="C1064" s="93"/>
      <c r="D1064" s="93"/>
      <c r="E1064" s="94"/>
      <c r="F1064" s="94"/>
      <c r="G1064" s="94"/>
      <c r="H1064" s="94"/>
      <c r="I1064" s="94"/>
      <c r="J1064" s="94"/>
      <c r="K1064" s="94"/>
    </row>
    <row r="1065" spans="2:11">
      <c r="B1065" s="93"/>
      <c r="C1065" s="93"/>
      <c r="D1065" s="93"/>
      <c r="E1065" s="94"/>
      <c r="F1065" s="94"/>
      <c r="G1065" s="94"/>
      <c r="H1065" s="94"/>
      <c r="I1065" s="94"/>
      <c r="J1065" s="94"/>
      <c r="K1065" s="94"/>
    </row>
    <row r="1066" spans="2:11">
      <c r="B1066" s="93"/>
      <c r="C1066" s="93"/>
      <c r="D1066" s="93"/>
      <c r="E1066" s="94"/>
      <c r="F1066" s="94"/>
      <c r="G1066" s="94"/>
      <c r="H1066" s="94"/>
      <c r="I1066" s="94"/>
      <c r="J1066" s="94"/>
      <c r="K1066" s="94"/>
    </row>
    <row r="1067" spans="2:11">
      <c r="B1067" s="93"/>
      <c r="C1067" s="93"/>
      <c r="D1067" s="93"/>
      <c r="E1067" s="94"/>
      <c r="F1067" s="94"/>
      <c r="G1067" s="94"/>
      <c r="H1067" s="94"/>
      <c r="I1067" s="94"/>
      <c r="J1067" s="94"/>
      <c r="K1067" s="94"/>
    </row>
    <row r="1068" spans="2:11">
      <c r="B1068" s="93"/>
      <c r="C1068" s="93"/>
      <c r="D1068" s="93"/>
      <c r="E1068" s="94"/>
      <c r="F1068" s="94"/>
      <c r="G1068" s="94"/>
      <c r="H1068" s="94"/>
      <c r="I1068" s="94"/>
      <c r="J1068" s="94"/>
      <c r="K1068" s="94"/>
    </row>
    <row r="1069" spans="2:11">
      <c r="B1069" s="93"/>
      <c r="C1069" s="93"/>
      <c r="D1069" s="93"/>
      <c r="E1069" s="94"/>
      <c r="F1069" s="94"/>
      <c r="G1069" s="94"/>
      <c r="H1069" s="94"/>
      <c r="I1069" s="94"/>
      <c r="J1069" s="94"/>
      <c r="K1069" s="94"/>
    </row>
    <row r="1070" spans="2:11">
      <c r="B1070" s="93"/>
      <c r="C1070" s="93"/>
      <c r="D1070" s="93"/>
      <c r="E1070" s="94"/>
      <c r="F1070" s="94"/>
      <c r="G1070" s="94"/>
      <c r="H1070" s="94"/>
      <c r="I1070" s="94"/>
      <c r="J1070" s="94"/>
      <c r="K1070" s="94"/>
    </row>
    <row r="1071" spans="2:11">
      <c r="B1071" s="93"/>
      <c r="C1071" s="93"/>
      <c r="D1071" s="93"/>
      <c r="E1071" s="94"/>
      <c r="F1071" s="94"/>
      <c r="G1071" s="94"/>
      <c r="H1071" s="94"/>
      <c r="I1071" s="94"/>
      <c r="J1071" s="94"/>
      <c r="K1071" s="94"/>
    </row>
    <row r="1072" spans="2:11">
      <c r="B1072" s="93"/>
      <c r="C1072" s="93"/>
      <c r="D1072" s="93"/>
      <c r="E1072" s="94"/>
      <c r="F1072" s="94"/>
      <c r="G1072" s="94"/>
      <c r="H1072" s="94"/>
      <c r="I1072" s="94"/>
      <c r="J1072" s="94"/>
      <c r="K1072" s="94"/>
    </row>
    <row r="1073" spans="2:11">
      <c r="B1073" s="93"/>
      <c r="C1073" s="93"/>
      <c r="D1073" s="93"/>
      <c r="E1073" s="94"/>
      <c r="F1073" s="94"/>
      <c r="G1073" s="94"/>
      <c r="H1073" s="94"/>
      <c r="I1073" s="94"/>
      <c r="J1073" s="94"/>
      <c r="K1073" s="94"/>
    </row>
    <row r="1074" spans="2:11">
      <c r="B1074" s="93"/>
      <c r="C1074" s="93"/>
      <c r="D1074" s="93"/>
      <c r="E1074" s="94"/>
      <c r="F1074" s="94"/>
      <c r="G1074" s="94"/>
      <c r="H1074" s="94"/>
      <c r="I1074" s="94"/>
      <c r="J1074" s="94"/>
      <c r="K1074" s="94"/>
    </row>
    <row r="1075" spans="2:11">
      <c r="B1075" s="93"/>
      <c r="C1075" s="93"/>
      <c r="D1075" s="93"/>
      <c r="E1075" s="94"/>
      <c r="F1075" s="94"/>
      <c r="G1075" s="94"/>
      <c r="H1075" s="94"/>
      <c r="I1075" s="94"/>
      <c r="J1075" s="94"/>
      <c r="K1075" s="94"/>
    </row>
    <row r="1076" spans="2:11">
      <c r="B1076" s="93"/>
      <c r="C1076" s="93"/>
      <c r="D1076" s="93"/>
      <c r="E1076" s="94"/>
      <c r="F1076" s="94"/>
      <c r="G1076" s="94"/>
      <c r="H1076" s="94"/>
      <c r="I1076" s="94"/>
      <c r="J1076" s="94"/>
      <c r="K1076" s="94"/>
    </row>
    <row r="1077" spans="2:11">
      <c r="B1077" s="93"/>
      <c r="C1077" s="93"/>
      <c r="D1077" s="93"/>
      <c r="E1077" s="94"/>
      <c r="F1077" s="94"/>
      <c r="G1077" s="94"/>
      <c r="H1077" s="94"/>
      <c r="I1077" s="94"/>
      <c r="J1077" s="94"/>
      <c r="K1077" s="94"/>
    </row>
    <row r="1078" spans="2:11">
      <c r="B1078" s="93"/>
      <c r="C1078" s="93"/>
      <c r="D1078" s="93"/>
      <c r="E1078" s="94"/>
      <c r="F1078" s="94"/>
      <c r="G1078" s="94"/>
      <c r="H1078" s="94"/>
      <c r="I1078" s="94"/>
      <c r="J1078" s="94"/>
      <c r="K1078" s="94"/>
    </row>
    <row r="1079" spans="2:11">
      <c r="B1079" s="93"/>
      <c r="C1079" s="93"/>
      <c r="D1079" s="93"/>
      <c r="E1079" s="94"/>
      <c r="F1079" s="94"/>
      <c r="G1079" s="94"/>
      <c r="H1079" s="94"/>
      <c r="I1079" s="94"/>
      <c r="J1079" s="94"/>
      <c r="K1079" s="94"/>
    </row>
    <row r="1080" spans="2:11">
      <c r="B1080" s="93"/>
      <c r="C1080" s="93"/>
      <c r="D1080" s="93"/>
      <c r="E1080" s="94"/>
      <c r="F1080" s="94"/>
      <c r="G1080" s="94"/>
      <c r="H1080" s="94"/>
      <c r="I1080" s="94"/>
      <c r="J1080" s="94"/>
      <c r="K1080" s="94"/>
    </row>
    <row r="1081" spans="2:11">
      <c r="B1081" s="93"/>
      <c r="C1081" s="93"/>
      <c r="D1081" s="93"/>
      <c r="E1081" s="94"/>
      <c r="F1081" s="94"/>
      <c r="G1081" s="94"/>
      <c r="H1081" s="94"/>
      <c r="I1081" s="94"/>
      <c r="J1081" s="94"/>
      <c r="K1081" s="94"/>
    </row>
    <row r="1082" spans="2:11">
      <c r="B1082" s="93"/>
      <c r="C1082" s="93"/>
      <c r="D1082" s="93"/>
      <c r="E1082" s="94"/>
      <c r="F1082" s="94"/>
      <c r="G1082" s="94"/>
      <c r="H1082" s="94"/>
      <c r="I1082" s="94"/>
      <c r="J1082" s="94"/>
      <c r="K1082" s="94"/>
    </row>
    <row r="1083" spans="2:11">
      <c r="B1083" s="93"/>
      <c r="C1083" s="93"/>
      <c r="D1083" s="93"/>
      <c r="E1083" s="94"/>
      <c r="F1083" s="94"/>
      <c r="G1083" s="94"/>
      <c r="H1083" s="94"/>
      <c r="I1083" s="94"/>
      <c r="J1083" s="94"/>
      <c r="K1083" s="94"/>
    </row>
    <row r="1084" spans="2:11">
      <c r="B1084" s="93"/>
      <c r="C1084" s="93"/>
      <c r="D1084" s="93"/>
      <c r="E1084" s="94"/>
      <c r="F1084" s="94"/>
      <c r="G1084" s="94"/>
      <c r="H1084" s="94"/>
      <c r="I1084" s="94"/>
      <c r="J1084" s="94"/>
      <c r="K1084" s="94"/>
    </row>
    <row r="1085" spans="2:11">
      <c r="B1085" s="93"/>
      <c r="C1085" s="93"/>
      <c r="D1085" s="93"/>
      <c r="E1085" s="94"/>
      <c r="F1085" s="94"/>
      <c r="G1085" s="94"/>
      <c r="H1085" s="94"/>
      <c r="I1085" s="94"/>
      <c r="J1085" s="94"/>
      <c r="K1085" s="94"/>
    </row>
    <row r="1086" spans="2:11">
      <c r="B1086" s="93"/>
      <c r="C1086" s="93"/>
      <c r="D1086" s="93"/>
      <c r="E1086" s="94"/>
      <c r="F1086" s="94"/>
      <c r="G1086" s="94"/>
      <c r="H1086" s="94"/>
      <c r="I1086" s="94"/>
      <c r="J1086" s="94"/>
      <c r="K1086" s="94"/>
    </row>
    <row r="1087" spans="2:11">
      <c r="B1087" s="93"/>
      <c r="C1087" s="93"/>
      <c r="D1087" s="93"/>
      <c r="E1087" s="94"/>
      <c r="F1087" s="94"/>
      <c r="G1087" s="94"/>
      <c r="H1087" s="94"/>
      <c r="I1087" s="94"/>
      <c r="J1087" s="94"/>
      <c r="K1087" s="94"/>
    </row>
    <row r="1088" spans="2:11">
      <c r="B1088" s="93"/>
      <c r="C1088" s="93"/>
      <c r="D1088" s="93"/>
      <c r="E1088" s="94"/>
      <c r="F1088" s="94"/>
      <c r="G1088" s="94"/>
      <c r="H1088" s="94"/>
      <c r="I1088" s="94"/>
      <c r="J1088" s="94"/>
      <c r="K1088" s="94"/>
    </row>
    <row r="1089" spans="2:11">
      <c r="B1089" s="93"/>
      <c r="C1089" s="93"/>
      <c r="D1089" s="93"/>
      <c r="E1089" s="94"/>
      <c r="F1089" s="94"/>
      <c r="G1089" s="94"/>
      <c r="H1089" s="94"/>
      <c r="I1089" s="94"/>
      <c r="J1089" s="94"/>
      <c r="K1089" s="94"/>
    </row>
    <row r="1090" spans="2:11">
      <c r="B1090" s="93"/>
      <c r="C1090" s="93"/>
      <c r="D1090" s="93"/>
      <c r="E1090" s="94"/>
      <c r="F1090" s="94"/>
      <c r="G1090" s="94"/>
      <c r="H1090" s="94"/>
      <c r="I1090" s="94"/>
      <c r="J1090" s="94"/>
      <c r="K1090" s="94"/>
    </row>
    <row r="1091" spans="2:11">
      <c r="B1091" s="93"/>
      <c r="C1091" s="93"/>
      <c r="D1091" s="93"/>
      <c r="E1091" s="94"/>
      <c r="F1091" s="94"/>
      <c r="G1091" s="94"/>
      <c r="H1091" s="94"/>
      <c r="I1091" s="94"/>
      <c r="J1091" s="94"/>
      <c r="K1091" s="94"/>
    </row>
    <row r="1092" spans="2:11">
      <c r="B1092" s="93"/>
      <c r="C1092" s="93"/>
      <c r="D1092" s="93"/>
      <c r="E1092" s="94"/>
      <c r="F1092" s="94"/>
      <c r="G1092" s="94"/>
      <c r="H1092" s="94"/>
      <c r="I1092" s="94"/>
      <c r="J1092" s="94"/>
      <c r="K1092" s="94"/>
    </row>
    <row r="1093" spans="2:11">
      <c r="B1093" s="93"/>
      <c r="C1093" s="93"/>
      <c r="D1093" s="93"/>
      <c r="E1093" s="94"/>
      <c r="F1093" s="94"/>
      <c r="G1093" s="94"/>
      <c r="H1093" s="94"/>
      <c r="I1093" s="94"/>
      <c r="J1093" s="94"/>
      <c r="K1093" s="94"/>
    </row>
    <row r="1094" spans="2:11">
      <c r="B1094" s="93"/>
      <c r="C1094" s="93"/>
      <c r="D1094" s="93"/>
      <c r="E1094" s="94"/>
      <c r="F1094" s="94"/>
      <c r="G1094" s="94"/>
      <c r="H1094" s="94"/>
      <c r="I1094" s="94"/>
      <c r="J1094" s="94"/>
      <c r="K1094" s="94"/>
    </row>
    <row r="1095" spans="2:11">
      <c r="B1095" s="93"/>
      <c r="C1095" s="93"/>
      <c r="D1095" s="93"/>
      <c r="E1095" s="94"/>
      <c r="F1095" s="94"/>
      <c r="G1095" s="94"/>
      <c r="H1095" s="94"/>
      <c r="I1095" s="94"/>
      <c r="J1095" s="94"/>
      <c r="K1095" s="94"/>
    </row>
    <row r="1096" spans="2:11">
      <c r="B1096" s="93"/>
      <c r="C1096" s="93"/>
      <c r="D1096" s="93"/>
      <c r="E1096" s="94"/>
      <c r="F1096" s="94"/>
      <c r="G1096" s="94"/>
      <c r="H1096" s="94"/>
      <c r="I1096" s="94"/>
      <c r="J1096" s="94"/>
      <c r="K1096" s="94"/>
    </row>
    <row r="1097" spans="2:11">
      <c r="B1097" s="93"/>
      <c r="C1097" s="93"/>
      <c r="D1097" s="93"/>
      <c r="E1097" s="94"/>
      <c r="F1097" s="94"/>
      <c r="G1097" s="94"/>
      <c r="H1097" s="94"/>
      <c r="I1097" s="94"/>
      <c r="J1097" s="94"/>
      <c r="K1097" s="94"/>
    </row>
    <row r="1098" spans="2:11">
      <c r="B1098" s="93"/>
      <c r="C1098" s="93"/>
      <c r="D1098" s="93"/>
      <c r="E1098" s="94"/>
      <c r="F1098" s="94"/>
      <c r="G1098" s="94"/>
      <c r="H1098" s="94"/>
      <c r="I1098" s="94"/>
      <c r="J1098" s="94"/>
      <c r="K1098" s="94"/>
    </row>
    <row r="1099" spans="2:11">
      <c r="B1099" s="93"/>
      <c r="C1099" s="93"/>
      <c r="D1099" s="93"/>
      <c r="E1099" s="94"/>
      <c r="F1099" s="94"/>
      <c r="G1099" s="94"/>
      <c r="H1099" s="94"/>
      <c r="I1099" s="94"/>
      <c r="J1099" s="94"/>
      <c r="K1099" s="94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134</v>
      </c>
      <c r="C1" s="46" t="s" vm="1">
        <v>207</v>
      </c>
    </row>
    <row r="2" spans="2:17">
      <c r="B2" s="46" t="s">
        <v>133</v>
      </c>
      <c r="C2" s="46" t="s">
        <v>208</v>
      </c>
    </row>
    <row r="3" spans="2:17">
      <c r="B3" s="46" t="s">
        <v>135</v>
      </c>
      <c r="C3" s="46" t="s">
        <v>209</v>
      </c>
    </row>
    <row r="4" spans="2:17">
      <c r="B4" s="46" t="s">
        <v>136</v>
      </c>
      <c r="C4" s="46">
        <v>2148</v>
      </c>
    </row>
    <row r="6" spans="2:17" ht="26.25" customHeight="1">
      <c r="B6" s="138" t="s">
        <v>160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</row>
    <row r="7" spans="2:17" ht="26.25" customHeight="1">
      <c r="B7" s="138" t="s">
        <v>94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40"/>
    </row>
    <row r="8" spans="2:17" s="3" customFormat="1" ht="63">
      <c r="B8" s="21" t="s">
        <v>108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96</v>
      </c>
      <c r="H8" s="29" t="s">
        <v>17</v>
      </c>
      <c r="I8" s="29" t="s">
        <v>95</v>
      </c>
      <c r="J8" s="29" t="s">
        <v>16</v>
      </c>
      <c r="K8" s="29" t="s">
        <v>18</v>
      </c>
      <c r="L8" s="29" t="s">
        <v>185</v>
      </c>
      <c r="M8" s="29" t="s">
        <v>184</v>
      </c>
      <c r="N8" s="29" t="s">
        <v>103</v>
      </c>
      <c r="O8" s="29" t="s">
        <v>54</v>
      </c>
      <c r="P8" s="29" t="s">
        <v>137</v>
      </c>
      <c r="Q8" s="30" t="s">
        <v>139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192</v>
      </c>
      <c r="M9" s="15"/>
      <c r="N9" s="15" t="s">
        <v>188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105</v>
      </c>
    </row>
    <row r="11" spans="2:17" s="4" customFormat="1" ht="18" customHeight="1">
      <c r="B11" s="106" t="s">
        <v>1705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200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104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183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191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3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3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3"/>
      <c r="C410" s="93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3"/>
      <c r="C411" s="93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3"/>
      <c r="C412" s="93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3"/>
      <c r="C413" s="93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3"/>
      <c r="C414" s="93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3"/>
      <c r="C415" s="93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3"/>
      <c r="C416" s="93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3"/>
      <c r="C417" s="93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3"/>
      <c r="C418" s="93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3"/>
      <c r="C419" s="93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3"/>
      <c r="C420" s="93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3"/>
      <c r="C421" s="93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3"/>
      <c r="C422" s="93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3"/>
      <c r="C423" s="93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3"/>
      <c r="C424" s="93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3"/>
      <c r="C425" s="93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3"/>
      <c r="C426" s="93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3"/>
      <c r="C427" s="93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3"/>
      <c r="C428" s="93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3"/>
      <c r="C429" s="93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3"/>
      <c r="C430" s="93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3"/>
      <c r="C431" s="93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3"/>
      <c r="C432" s="93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3"/>
      <c r="C433" s="93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3"/>
      <c r="C434" s="93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3"/>
      <c r="C435" s="93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3"/>
      <c r="C436" s="93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3"/>
      <c r="C437" s="93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3"/>
      <c r="C438" s="93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3"/>
      <c r="C439" s="93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3"/>
      <c r="C440" s="93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3"/>
      <c r="C441" s="93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3"/>
      <c r="C442" s="93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3"/>
      <c r="C443" s="93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3"/>
      <c r="C444" s="93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3"/>
      <c r="C445" s="93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3"/>
      <c r="C446" s="93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3"/>
      <c r="C447" s="93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3"/>
      <c r="C448" s="93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3"/>
      <c r="C449" s="93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3"/>
      <c r="C450" s="93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3"/>
      <c r="C451" s="93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3"/>
      <c r="C452" s="93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3"/>
      <c r="C453" s="93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3"/>
      <c r="C454" s="93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3"/>
      <c r="C455" s="93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3"/>
      <c r="C456" s="93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3"/>
      <c r="C457" s="93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3"/>
      <c r="C458" s="93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3"/>
      <c r="C459" s="93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3"/>
      <c r="C460" s="93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3"/>
      <c r="C461" s="93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3"/>
      <c r="C462" s="93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3"/>
      <c r="C463" s="93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3"/>
      <c r="C464" s="93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3"/>
      <c r="C465" s="93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3"/>
      <c r="C466" s="93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3"/>
      <c r="C467" s="93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3"/>
      <c r="C468" s="93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3"/>
      <c r="C469" s="93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3"/>
      <c r="C470" s="93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3"/>
      <c r="C471" s="93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3"/>
      <c r="C472" s="93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3"/>
      <c r="C473" s="93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3"/>
      <c r="C474" s="93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3"/>
      <c r="C475" s="93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3"/>
      <c r="C476" s="93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3"/>
      <c r="C477" s="93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3"/>
      <c r="C478" s="93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3"/>
      <c r="C479" s="93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3"/>
      <c r="C480" s="93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3"/>
      <c r="C481" s="93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3"/>
      <c r="C482" s="93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3"/>
      <c r="C483" s="93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3"/>
      <c r="C484" s="93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3"/>
      <c r="C485" s="93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3"/>
      <c r="C486" s="93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3"/>
      <c r="C487" s="93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3"/>
      <c r="C488" s="93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3"/>
      <c r="C489" s="93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3"/>
      <c r="C490" s="93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3"/>
      <c r="C491" s="93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3"/>
      <c r="C492" s="93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3"/>
      <c r="C493" s="93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3"/>
      <c r="C494" s="93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3"/>
      <c r="C495" s="93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3"/>
      <c r="C496" s="93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3"/>
      <c r="C497" s="93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3"/>
      <c r="C498" s="93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3"/>
      <c r="C499" s="93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3"/>
      <c r="C500" s="93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3"/>
      <c r="C501" s="93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3"/>
      <c r="C502" s="93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3"/>
      <c r="C503" s="93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3"/>
      <c r="C504" s="93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3"/>
      <c r="C505" s="93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3"/>
      <c r="C506" s="93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3"/>
      <c r="C507" s="93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3"/>
      <c r="C508" s="93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3"/>
      <c r="C509" s="93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3"/>
      <c r="C510" s="93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3"/>
      <c r="C511" s="93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3"/>
      <c r="C512" s="93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3"/>
      <c r="C513" s="93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3"/>
      <c r="C514" s="93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3"/>
      <c r="C515" s="93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3"/>
      <c r="C516" s="93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3"/>
      <c r="C517" s="93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3"/>
      <c r="C518" s="93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3"/>
      <c r="C519" s="93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3"/>
      <c r="C520" s="93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3"/>
      <c r="C521" s="93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3"/>
      <c r="C522" s="93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3"/>
      <c r="C523" s="93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3"/>
      <c r="C524" s="93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3"/>
      <c r="C525" s="93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3"/>
      <c r="C526" s="93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3"/>
      <c r="C527" s="93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3"/>
      <c r="C528" s="93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3"/>
      <c r="C529" s="93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3"/>
      <c r="C530" s="93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3"/>
      <c r="C531" s="93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3"/>
      <c r="C532" s="93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3"/>
      <c r="C533" s="93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3"/>
      <c r="C534" s="93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3"/>
      <c r="C535" s="93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3"/>
      <c r="C536" s="93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3"/>
      <c r="C537" s="93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3"/>
      <c r="C538" s="93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3"/>
      <c r="C539" s="93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3"/>
      <c r="C540" s="93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3"/>
      <c r="C541" s="93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3"/>
      <c r="C542" s="93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3"/>
      <c r="C543" s="93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3"/>
      <c r="C544" s="93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3"/>
      <c r="C545" s="93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3"/>
      <c r="C546" s="93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3"/>
      <c r="C547" s="93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3"/>
      <c r="C548" s="93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3"/>
      <c r="C549" s="93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3"/>
      <c r="C550" s="93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3"/>
      <c r="C551" s="93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3"/>
      <c r="C552" s="93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3"/>
      <c r="C553" s="93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3"/>
      <c r="C554" s="93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3"/>
      <c r="C555" s="93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3"/>
      <c r="C556" s="93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3"/>
      <c r="C557" s="93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3"/>
      <c r="C558" s="93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2.28515625" style="2" customWidth="1"/>
    <col min="4" max="4" width="13.85546875" style="2" customWidth="1"/>
    <col min="5" max="5" width="13.7109375" style="2" bestFit="1" customWidth="1"/>
    <col min="6" max="6" width="6" style="1" bestFit="1" customWidth="1"/>
    <col min="7" max="7" width="16.42578125" style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10.7109375" style="1" bestFit="1" customWidth="1"/>
    <col min="13" max="13" width="8.7109375" style="1" bestFit="1" customWidth="1"/>
    <col min="14" max="14" width="12.5703125" style="1" customWidth="1"/>
    <col min="15" max="15" width="9.5703125" style="1" bestFit="1" customWidth="1"/>
    <col min="16" max="16" width="8.28515625" style="1" bestFit="1" customWidth="1"/>
    <col min="17" max="17" width="11.71093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134</v>
      </c>
      <c r="C1" s="46" t="s" vm="1">
        <v>207</v>
      </c>
    </row>
    <row r="2" spans="2:18">
      <c r="B2" s="46" t="s">
        <v>133</v>
      </c>
      <c r="C2" s="46" t="s">
        <v>208</v>
      </c>
    </row>
    <row r="3" spans="2:18">
      <c r="B3" s="46" t="s">
        <v>135</v>
      </c>
      <c r="C3" s="46" t="s">
        <v>209</v>
      </c>
    </row>
    <row r="4" spans="2:18">
      <c r="B4" s="46" t="s">
        <v>136</v>
      </c>
      <c r="C4" s="46">
        <v>2148</v>
      </c>
    </row>
    <row r="6" spans="2:18" ht="26.25" customHeight="1">
      <c r="B6" s="138" t="s">
        <v>161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s="3" customFormat="1" ht="78.75">
      <c r="B7" s="47" t="s">
        <v>108</v>
      </c>
      <c r="C7" s="48" t="s">
        <v>173</v>
      </c>
      <c r="D7" s="48" t="s">
        <v>43</v>
      </c>
      <c r="E7" s="48" t="s">
        <v>109</v>
      </c>
      <c r="F7" s="48" t="s">
        <v>14</v>
      </c>
      <c r="G7" s="48" t="s">
        <v>96</v>
      </c>
      <c r="H7" s="48" t="s">
        <v>62</v>
      </c>
      <c r="I7" s="48" t="s">
        <v>17</v>
      </c>
      <c r="J7" s="48" t="s">
        <v>206</v>
      </c>
      <c r="K7" s="48" t="s">
        <v>95</v>
      </c>
      <c r="L7" s="48" t="s">
        <v>34</v>
      </c>
      <c r="M7" s="48" t="s">
        <v>18</v>
      </c>
      <c r="N7" s="48" t="s">
        <v>185</v>
      </c>
      <c r="O7" s="48" t="s">
        <v>184</v>
      </c>
      <c r="P7" s="48" t="s">
        <v>103</v>
      </c>
      <c r="Q7" s="48" t="s">
        <v>137</v>
      </c>
      <c r="R7" s="50" t="s">
        <v>139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192</v>
      </c>
      <c r="O8" s="15"/>
      <c r="P8" s="15" t="s">
        <v>188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105</v>
      </c>
      <c r="R9" s="19" t="s">
        <v>106</v>
      </c>
    </row>
    <row r="10" spans="2:18" s="4" customFormat="1" ht="18" customHeight="1">
      <c r="B10" s="74" t="s">
        <v>39</v>
      </c>
      <c r="C10" s="75"/>
      <c r="D10" s="74"/>
      <c r="E10" s="74"/>
      <c r="F10" s="74"/>
      <c r="G10" s="97"/>
      <c r="H10" s="74"/>
      <c r="I10" s="77">
        <v>4.0727608157621749</v>
      </c>
      <c r="J10" s="75"/>
      <c r="K10" s="75"/>
      <c r="L10" s="76"/>
      <c r="M10" s="76">
        <v>6.0338493661766072E-2</v>
      </c>
      <c r="N10" s="77"/>
      <c r="O10" s="98"/>
      <c r="P10" s="77">
        <f>P11+P253</f>
        <v>512.32594496800004</v>
      </c>
      <c r="Q10" s="78">
        <f>IFERROR(P10/$P$10,0)</f>
        <v>1</v>
      </c>
      <c r="R10" s="78">
        <f>P10/'סכום נכסי הקרן'!$C$42</f>
        <v>0.11299276746679204</v>
      </c>
    </row>
    <row r="11" spans="2:18" ht="21.75" customHeight="1">
      <c r="B11" s="79" t="s">
        <v>37</v>
      </c>
      <c r="C11" s="81"/>
      <c r="D11" s="80"/>
      <c r="E11" s="80"/>
      <c r="F11" s="80"/>
      <c r="G11" s="99"/>
      <c r="H11" s="80"/>
      <c r="I11" s="83">
        <v>5.1050365945642247</v>
      </c>
      <c r="J11" s="81"/>
      <c r="K11" s="81"/>
      <c r="L11" s="82"/>
      <c r="M11" s="82">
        <v>5.224661768076784E-2</v>
      </c>
      <c r="N11" s="83"/>
      <c r="O11" s="100"/>
      <c r="P11" s="83">
        <f>P12+P33</f>
        <v>275.86642861199994</v>
      </c>
      <c r="Q11" s="84">
        <f t="shared" ref="Q11:Q74" si="0">IFERROR(P11/$P$10,0)</f>
        <v>0.53845882942592449</v>
      </c>
      <c r="R11" s="84">
        <f>P11/'סכום נכסי הקרן'!$C$42</f>
        <v>6.0841953303764532E-2</v>
      </c>
    </row>
    <row r="12" spans="2:18">
      <c r="B12" s="85" t="s">
        <v>35</v>
      </c>
      <c r="C12" s="81"/>
      <c r="D12" s="80"/>
      <c r="E12" s="80"/>
      <c r="F12" s="80"/>
      <c r="G12" s="99"/>
      <c r="H12" s="80"/>
      <c r="I12" s="83">
        <v>6.6334862455639589</v>
      </c>
      <c r="J12" s="81"/>
      <c r="K12" s="81"/>
      <c r="L12" s="82"/>
      <c r="M12" s="82">
        <v>4.5388718383614801E-2</v>
      </c>
      <c r="N12" s="83"/>
      <c r="O12" s="100"/>
      <c r="P12" s="83">
        <f>SUM(P13:P31)</f>
        <v>58.070321071999999</v>
      </c>
      <c r="Q12" s="84">
        <f t="shared" si="0"/>
        <v>0.11334643822425795</v>
      </c>
      <c r="R12" s="84">
        <f>P12/'סכום נכסי הקרן'!$C$42</f>
        <v>1.2807327737462688E-2</v>
      </c>
    </row>
    <row r="13" spans="2:18">
      <c r="B13" s="86" t="s">
        <v>1742</v>
      </c>
      <c r="C13" s="88" t="s">
        <v>1521</v>
      </c>
      <c r="D13" s="87">
        <v>6028</v>
      </c>
      <c r="E13" s="87"/>
      <c r="F13" s="87" t="s">
        <v>661</v>
      </c>
      <c r="G13" s="101">
        <v>43100</v>
      </c>
      <c r="H13" s="87"/>
      <c r="I13" s="90">
        <v>7.5499999996358715</v>
      </c>
      <c r="J13" s="88" t="s">
        <v>28</v>
      </c>
      <c r="K13" s="88" t="s">
        <v>121</v>
      </c>
      <c r="L13" s="89">
        <v>6.6799999998219825E-2</v>
      </c>
      <c r="M13" s="89">
        <v>6.6799999998219825E-2</v>
      </c>
      <c r="N13" s="90">
        <v>2463.0333409999998</v>
      </c>
      <c r="O13" s="102">
        <v>100.35</v>
      </c>
      <c r="P13" s="90">
        <v>2.4716539580000001</v>
      </c>
      <c r="Q13" s="91">
        <f t="shared" si="0"/>
        <v>4.8243778834085394E-3</v>
      </c>
      <c r="R13" s="91">
        <f>P13/'סכום נכסי הקרן'!$C$42</f>
        <v>5.4511980835191551E-4</v>
      </c>
    </row>
    <row r="14" spans="2:18">
      <c r="B14" s="86" t="s">
        <v>1742</v>
      </c>
      <c r="C14" s="88" t="s">
        <v>1521</v>
      </c>
      <c r="D14" s="87">
        <v>6869</v>
      </c>
      <c r="E14" s="87"/>
      <c r="F14" s="87" t="s">
        <v>661</v>
      </c>
      <c r="G14" s="101">
        <v>43555</v>
      </c>
      <c r="H14" s="87"/>
      <c r="I14" s="90">
        <v>3.6499999997291077</v>
      </c>
      <c r="J14" s="88" t="s">
        <v>28</v>
      </c>
      <c r="K14" s="88" t="s">
        <v>121</v>
      </c>
      <c r="L14" s="89">
        <v>5.6300000001264158E-2</v>
      </c>
      <c r="M14" s="89">
        <v>5.6300000001264158E-2</v>
      </c>
      <c r="N14" s="90">
        <v>549.00447299999996</v>
      </c>
      <c r="O14" s="102">
        <v>100.86</v>
      </c>
      <c r="P14" s="90">
        <v>0.55372591100000002</v>
      </c>
      <c r="Q14" s="91">
        <f t="shared" si="0"/>
        <v>1.0808078654587479E-3</v>
      </c>
      <c r="R14" s="91">
        <f>P14/'סכום נכסי הקרן'!$C$42</f>
        <v>1.2212347181806015E-4</v>
      </c>
    </row>
    <row r="15" spans="2:18">
      <c r="B15" s="86" t="s">
        <v>1742</v>
      </c>
      <c r="C15" s="88" t="s">
        <v>1521</v>
      </c>
      <c r="D15" s="87">
        <v>6870</v>
      </c>
      <c r="E15" s="87"/>
      <c r="F15" s="87" t="s">
        <v>661</v>
      </c>
      <c r="G15" s="101">
        <v>43555</v>
      </c>
      <c r="H15" s="87"/>
      <c r="I15" s="90">
        <v>5.3299999997300329</v>
      </c>
      <c r="J15" s="88" t="s">
        <v>28</v>
      </c>
      <c r="K15" s="88" t="s">
        <v>121</v>
      </c>
      <c r="L15" s="89">
        <v>4.3899999998343396E-2</v>
      </c>
      <c r="M15" s="89">
        <v>4.3899999998343396E-2</v>
      </c>
      <c r="N15" s="90">
        <v>6527.1195150000012</v>
      </c>
      <c r="O15" s="102">
        <v>99.88</v>
      </c>
      <c r="P15" s="90">
        <v>6.5192869719999988</v>
      </c>
      <c r="Q15" s="91">
        <f t="shared" si="0"/>
        <v>1.2724881564229963E-2</v>
      </c>
      <c r="R15" s="91">
        <f>P15/'סכום נכסי הקרן'!$C$42</f>
        <v>1.4378195836295053E-3</v>
      </c>
    </row>
    <row r="16" spans="2:18">
      <c r="B16" s="86" t="s">
        <v>1742</v>
      </c>
      <c r="C16" s="88" t="s">
        <v>1521</v>
      </c>
      <c r="D16" s="87">
        <v>6868</v>
      </c>
      <c r="E16" s="87"/>
      <c r="F16" s="87" t="s">
        <v>661</v>
      </c>
      <c r="G16" s="101">
        <v>43555</v>
      </c>
      <c r="H16" s="87"/>
      <c r="I16" s="90">
        <v>5.2599999899633714</v>
      </c>
      <c r="J16" s="88" t="s">
        <v>28</v>
      </c>
      <c r="K16" s="88" t="s">
        <v>121</v>
      </c>
      <c r="L16" s="89">
        <v>5.1299999911214436E-2</v>
      </c>
      <c r="M16" s="89">
        <v>5.1299999911214436E-2</v>
      </c>
      <c r="N16" s="90">
        <v>213.65042499999998</v>
      </c>
      <c r="O16" s="102">
        <v>121.25</v>
      </c>
      <c r="P16" s="90">
        <v>0.25905110999999997</v>
      </c>
      <c r="Q16" s="91">
        <f t="shared" si="0"/>
        <v>5.0563730481418493E-4</v>
      </c>
      <c r="R16" s="91">
        <f>P16/'סכום נכסי הקרן'!$C$42</f>
        <v>5.7133358405404642E-5</v>
      </c>
    </row>
    <row r="17" spans="2:18">
      <c r="B17" s="86" t="s">
        <v>1742</v>
      </c>
      <c r="C17" s="88" t="s">
        <v>1521</v>
      </c>
      <c r="D17" s="87">
        <v>6867</v>
      </c>
      <c r="E17" s="87"/>
      <c r="F17" s="87" t="s">
        <v>661</v>
      </c>
      <c r="G17" s="101">
        <v>43555</v>
      </c>
      <c r="H17" s="87"/>
      <c r="I17" s="90">
        <v>5.2499999957456511</v>
      </c>
      <c r="J17" s="88" t="s">
        <v>28</v>
      </c>
      <c r="K17" s="88" t="s">
        <v>121</v>
      </c>
      <c r="L17" s="89">
        <v>5.0399999974133559E-2</v>
      </c>
      <c r="M17" s="89">
        <v>5.0399999974133559E-2</v>
      </c>
      <c r="N17" s="90">
        <v>522.062905</v>
      </c>
      <c r="O17" s="102">
        <v>112.56</v>
      </c>
      <c r="P17" s="90">
        <v>0.58763393799999997</v>
      </c>
      <c r="Q17" s="91">
        <f t="shared" si="0"/>
        <v>1.1469923469066233E-3</v>
      </c>
      <c r="R17" s="91">
        <f>P17/'סכום נכסי הקרן'!$C$42</f>
        <v>1.2960183954021016E-4</v>
      </c>
    </row>
    <row r="18" spans="2:18">
      <c r="B18" s="86" t="s">
        <v>1742</v>
      </c>
      <c r="C18" s="88" t="s">
        <v>1521</v>
      </c>
      <c r="D18" s="87">
        <v>6866</v>
      </c>
      <c r="E18" s="87"/>
      <c r="F18" s="87" t="s">
        <v>661</v>
      </c>
      <c r="G18" s="101">
        <v>43555</v>
      </c>
      <c r="H18" s="87"/>
      <c r="I18" s="90">
        <v>5.9700000020057002</v>
      </c>
      <c r="J18" s="88" t="s">
        <v>28</v>
      </c>
      <c r="K18" s="88" t="s">
        <v>121</v>
      </c>
      <c r="L18" s="89">
        <v>3.1200000015281525E-2</v>
      </c>
      <c r="M18" s="89">
        <v>3.1200000015281525E-2</v>
      </c>
      <c r="N18" s="90">
        <v>770.07709499999999</v>
      </c>
      <c r="O18" s="102">
        <v>108.77</v>
      </c>
      <c r="P18" s="90">
        <v>0.83761275599999996</v>
      </c>
      <c r="Q18" s="91">
        <f t="shared" si="0"/>
        <v>1.6349216045506291E-3</v>
      </c>
      <c r="R18" s="91">
        <f>P18/'סכום נכסי הקרן'!$C$42</f>
        <v>1.8473431668942377E-4</v>
      </c>
    </row>
    <row r="19" spans="2:18">
      <c r="B19" s="86" t="s">
        <v>1742</v>
      </c>
      <c r="C19" s="88" t="s">
        <v>1521</v>
      </c>
      <c r="D19" s="87">
        <v>6865</v>
      </c>
      <c r="E19" s="87"/>
      <c r="F19" s="87" t="s">
        <v>661</v>
      </c>
      <c r="G19" s="101">
        <v>43555</v>
      </c>
      <c r="H19" s="87"/>
      <c r="I19" s="90">
        <v>4.2</v>
      </c>
      <c r="J19" s="88" t="s">
        <v>28</v>
      </c>
      <c r="K19" s="88" t="s">
        <v>121</v>
      </c>
      <c r="L19" s="89">
        <v>2.4E-2</v>
      </c>
      <c r="M19" s="89">
        <v>2.4E-2</v>
      </c>
      <c r="N19" s="90">
        <v>405.53945399999998</v>
      </c>
      <c r="O19" s="102">
        <v>120.59</v>
      </c>
      <c r="P19" s="90">
        <v>0.48904007500000002</v>
      </c>
      <c r="Q19" s="91">
        <f t="shared" si="0"/>
        <v>9.5454872001562508E-4</v>
      </c>
      <c r="R19" s="91">
        <f>P19/'סכום נכסי הקרן'!$C$42</f>
        <v>1.078571015564495E-4</v>
      </c>
    </row>
    <row r="20" spans="2:18">
      <c r="B20" s="86" t="s">
        <v>1742</v>
      </c>
      <c r="C20" s="88" t="s">
        <v>1521</v>
      </c>
      <c r="D20" s="87">
        <v>5212</v>
      </c>
      <c r="E20" s="87"/>
      <c r="F20" s="87" t="s">
        <v>661</v>
      </c>
      <c r="G20" s="101">
        <v>42643</v>
      </c>
      <c r="H20" s="87"/>
      <c r="I20" s="90">
        <v>6.9400000002065978</v>
      </c>
      <c r="J20" s="88" t="s">
        <v>28</v>
      </c>
      <c r="K20" s="88" t="s">
        <v>121</v>
      </c>
      <c r="L20" s="89">
        <v>4.6600000000982182E-2</v>
      </c>
      <c r="M20" s="89">
        <v>4.6600000000982182E-2</v>
      </c>
      <c r="N20" s="90">
        <v>6018.9318489999996</v>
      </c>
      <c r="O20" s="102">
        <v>98.11</v>
      </c>
      <c r="P20" s="90">
        <v>5.905174037000001</v>
      </c>
      <c r="Q20" s="91">
        <f t="shared" si="0"/>
        <v>1.1526205328853371E-2</v>
      </c>
      <c r="R20" s="91">
        <f>P20/'סכום נכסי הקרן'!$C$42</f>
        <v>1.3023778384976283E-3</v>
      </c>
    </row>
    <row r="21" spans="2:18">
      <c r="B21" s="86" t="s">
        <v>1742</v>
      </c>
      <c r="C21" s="88" t="s">
        <v>1521</v>
      </c>
      <c r="D21" s="87">
        <v>5211</v>
      </c>
      <c r="E21" s="87"/>
      <c r="F21" s="87" t="s">
        <v>661</v>
      </c>
      <c r="G21" s="101">
        <v>42643</v>
      </c>
      <c r="H21" s="87"/>
      <c r="I21" s="90">
        <v>4.6900000000770481</v>
      </c>
      <c r="J21" s="88" t="s">
        <v>28</v>
      </c>
      <c r="K21" s="88" t="s">
        <v>121</v>
      </c>
      <c r="L21" s="89">
        <v>4.7400000000220134E-2</v>
      </c>
      <c r="M21" s="89">
        <v>4.7400000000220134E-2</v>
      </c>
      <c r="N21" s="90">
        <v>4708.3487610000002</v>
      </c>
      <c r="O21" s="102">
        <v>96.48</v>
      </c>
      <c r="P21" s="90">
        <v>4.5426148849999999</v>
      </c>
      <c r="Q21" s="91">
        <f t="shared" si="0"/>
        <v>8.8666500879312927E-3</v>
      </c>
      <c r="R21" s="91">
        <f>P21/'סכום נכסי הקרן'!$C$42</f>
        <v>1.0018673315950316E-3</v>
      </c>
    </row>
    <row r="22" spans="2:18">
      <c r="B22" s="86" t="s">
        <v>1742</v>
      </c>
      <c r="C22" s="88" t="s">
        <v>1521</v>
      </c>
      <c r="D22" s="87">
        <v>6027</v>
      </c>
      <c r="E22" s="87"/>
      <c r="F22" s="87" t="s">
        <v>661</v>
      </c>
      <c r="G22" s="101">
        <v>43100</v>
      </c>
      <c r="H22" s="87"/>
      <c r="I22" s="90">
        <v>8.1699999999948307</v>
      </c>
      <c r="J22" s="88" t="s">
        <v>28</v>
      </c>
      <c r="K22" s="88" t="s">
        <v>121</v>
      </c>
      <c r="L22" s="89">
        <v>4.4900000000155087E-2</v>
      </c>
      <c r="M22" s="89">
        <v>4.4900000000155087E-2</v>
      </c>
      <c r="N22" s="90">
        <v>9743.4145329999992</v>
      </c>
      <c r="O22" s="102">
        <v>99.26</v>
      </c>
      <c r="P22" s="90">
        <v>9.6713132650000002</v>
      </c>
      <c r="Q22" s="91">
        <f t="shared" si="0"/>
        <v>1.8877266240350313E-2</v>
      </c>
      <c r="R22" s="91">
        <f>P22/'סכום נכסי הקרן'!$C$42</f>
        <v>2.1329945547046265E-3</v>
      </c>
    </row>
    <row r="23" spans="2:18">
      <c r="B23" s="86" t="s">
        <v>1742</v>
      </c>
      <c r="C23" s="88" t="s">
        <v>1521</v>
      </c>
      <c r="D23" s="87">
        <v>5025</v>
      </c>
      <c r="E23" s="87"/>
      <c r="F23" s="87" t="s">
        <v>661</v>
      </c>
      <c r="G23" s="101">
        <v>42551</v>
      </c>
      <c r="H23" s="87"/>
      <c r="I23" s="90">
        <v>7.6199999993732304</v>
      </c>
      <c r="J23" s="88" t="s">
        <v>28</v>
      </c>
      <c r="K23" s="88" t="s">
        <v>121</v>
      </c>
      <c r="L23" s="89">
        <v>4.8399999995711582E-2</v>
      </c>
      <c r="M23" s="89">
        <v>4.8399999995711582E-2</v>
      </c>
      <c r="N23" s="90">
        <v>6232.3503179999998</v>
      </c>
      <c r="O23" s="102">
        <v>97.28</v>
      </c>
      <c r="P23" s="90">
        <v>6.0628303900000002</v>
      </c>
      <c r="Q23" s="91">
        <f t="shared" si="0"/>
        <v>1.1833931991046608E-2</v>
      </c>
      <c r="R23" s="91">
        <f>P23/'סכום נכסי הקרן'!$C$42</f>
        <v>1.3371487256821609E-3</v>
      </c>
    </row>
    <row r="24" spans="2:18">
      <c r="B24" s="86" t="s">
        <v>1742</v>
      </c>
      <c r="C24" s="88" t="s">
        <v>1521</v>
      </c>
      <c r="D24" s="87">
        <v>5024</v>
      </c>
      <c r="E24" s="87"/>
      <c r="F24" s="87" t="s">
        <v>661</v>
      </c>
      <c r="G24" s="101">
        <v>42551</v>
      </c>
      <c r="H24" s="87"/>
      <c r="I24" s="90">
        <v>5.5999999998992225</v>
      </c>
      <c r="J24" s="88" t="s">
        <v>28</v>
      </c>
      <c r="K24" s="88" t="s">
        <v>121</v>
      </c>
      <c r="L24" s="89">
        <v>4.729999999894182E-2</v>
      </c>
      <c r="M24" s="89">
        <v>4.729999999894182E-2</v>
      </c>
      <c r="N24" s="90">
        <v>4025.0521789999998</v>
      </c>
      <c r="O24" s="102">
        <v>98.61</v>
      </c>
      <c r="P24" s="90">
        <v>3.9691039540000004</v>
      </c>
      <c r="Q24" s="91">
        <f t="shared" si="0"/>
        <v>7.7472241899595989E-3</v>
      </c>
      <c r="R24" s="91">
        <f>P24/'סכום נכסי הקרן'!$C$42</f>
        <v>8.7538030140921132E-4</v>
      </c>
    </row>
    <row r="25" spans="2:18">
      <c r="B25" s="86" t="s">
        <v>1742</v>
      </c>
      <c r="C25" s="88" t="s">
        <v>1521</v>
      </c>
      <c r="D25" s="87">
        <v>6026</v>
      </c>
      <c r="E25" s="87"/>
      <c r="F25" s="87" t="s">
        <v>661</v>
      </c>
      <c r="G25" s="101">
        <v>43100</v>
      </c>
      <c r="H25" s="87"/>
      <c r="I25" s="90">
        <v>6.34</v>
      </c>
      <c r="J25" s="88" t="s">
        <v>28</v>
      </c>
      <c r="K25" s="88" t="s">
        <v>121</v>
      </c>
      <c r="L25" s="89">
        <v>4.63000000004435E-2</v>
      </c>
      <c r="M25" s="89">
        <v>4.63000000004435E-2</v>
      </c>
      <c r="N25" s="90">
        <v>11827.265055</v>
      </c>
      <c r="O25" s="102">
        <v>95.32</v>
      </c>
      <c r="P25" s="90">
        <v>11.273749050000001</v>
      </c>
      <c r="Q25" s="91">
        <f t="shared" si="0"/>
        <v>2.2005032461715677E-2</v>
      </c>
      <c r="R25" s="91">
        <f>P25/'סכום נכסי הקרן'!$C$42</f>
        <v>2.4864095160458499E-3</v>
      </c>
    </row>
    <row r="26" spans="2:18">
      <c r="B26" s="86" t="s">
        <v>1742</v>
      </c>
      <c r="C26" s="88" t="s">
        <v>1521</v>
      </c>
      <c r="D26" s="87">
        <v>5023</v>
      </c>
      <c r="E26" s="87"/>
      <c r="F26" s="87" t="s">
        <v>661</v>
      </c>
      <c r="G26" s="101">
        <v>42551</v>
      </c>
      <c r="H26" s="87"/>
      <c r="I26" s="90">
        <v>7.7599999991430879</v>
      </c>
      <c r="J26" s="88" t="s">
        <v>28</v>
      </c>
      <c r="K26" s="88" t="s">
        <v>121</v>
      </c>
      <c r="L26" s="89">
        <v>4.18999999929889E-2</v>
      </c>
      <c r="M26" s="89">
        <v>4.18999999929889E-2</v>
      </c>
      <c r="N26" s="90">
        <v>999.36050499999999</v>
      </c>
      <c r="O26" s="102">
        <v>102.76</v>
      </c>
      <c r="P26" s="90">
        <v>1.0269423879999999</v>
      </c>
      <c r="Q26" s="91">
        <f t="shared" si="0"/>
        <v>2.0044707828805017E-3</v>
      </c>
      <c r="R26" s="91">
        <f>P26/'סכום נכסי הקרן'!$C$42</f>
        <v>2.2649070106399514E-4</v>
      </c>
    </row>
    <row r="27" spans="2:18">
      <c r="B27" s="86" t="s">
        <v>1742</v>
      </c>
      <c r="C27" s="88" t="s">
        <v>1521</v>
      </c>
      <c r="D27" s="87">
        <v>5210</v>
      </c>
      <c r="E27" s="87"/>
      <c r="F27" s="87" t="s">
        <v>661</v>
      </c>
      <c r="G27" s="101">
        <v>42643</v>
      </c>
      <c r="H27" s="87"/>
      <c r="I27" s="90">
        <v>7.1600000011112428</v>
      </c>
      <c r="J27" s="88" t="s">
        <v>28</v>
      </c>
      <c r="K27" s="88" t="s">
        <v>121</v>
      </c>
      <c r="L27" s="89">
        <v>3.3100000002657316E-2</v>
      </c>
      <c r="M27" s="89">
        <v>3.3100000002657316E-2</v>
      </c>
      <c r="N27" s="90">
        <v>767.21526299999994</v>
      </c>
      <c r="O27" s="102">
        <v>107.91</v>
      </c>
      <c r="P27" s="90">
        <v>0.82790163800000005</v>
      </c>
      <c r="Q27" s="91">
        <f t="shared" si="0"/>
        <v>1.615966644148211E-3</v>
      </c>
      <c r="R27" s="91">
        <f>P27/'סכום נכסי הקרן'!$C$42</f>
        <v>1.8259254325633109E-4</v>
      </c>
    </row>
    <row r="28" spans="2:18">
      <c r="B28" s="86" t="s">
        <v>1742</v>
      </c>
      <c r="C28" s="88" t="s">
        <v>1521</v>
      </c>
      <c r="D28" s="87">
        <v>6025</v>
      </c>
      <c r="E28" s="87"/>
      <c r="F28" s="87" t="s">
        <v>661</v>
      </c>
      <c r="G28" s="101">
        <v>43100</v>
      </c>
      <c r="H28" s="87"/>
      <c r="I28" s="90">
        <v>8.5099999986711268</v>
      </c>
      <c r="J28" s="88" t="s">
        <v>28</v>
      </c>
      <c r="K28" s="88" t="s">
        <v>121</v>
      </c>
      <c r="L28" s="89">
        <v>3.4299999996023074E-2</v>
      </c>
      <c r="M28" s="89">
        <v>3.4299999996023074E-2</v>
      </c>
      <c r="N28" s="90">
        <v>952.81655000000001</v>
      </c>
      <c r="O28" s="102">
        <f>P28*1000*100/N28</f>
        <v>95.157418182965031</v>
      </c>
      <c r="P28" s="90">
        <v>0.90667562900000009</v>
      </c>
      <c r="Q28" s="91">
        <f t="shared" si="0"/>
        <v>1.7697242115205217E-3</v>
      </c>
      <c r="R28" s="91">
        <f>P28/'סכום נכסי הקרן'!$C$42</f>
        <v>1.999660363126902E-4</v>
      </c>
    </row>
    <row r="29" spans="2:18">
      <c r="B29" s="86" t="s">
        <v>1742</v>
      </c>
      <c r="C29" s="88" t="s">
        <v>1521</v>
      </c>
      <c r="D29" s="87">
        <v>5022</v>
      </c>
      <c r="E29" s="87"/>
      <c r="F29" s="87" t="s">
        <v>661</v>
      </c>
      <c r="G29" s="101">
        <v>42551</v>
      </c>
      <c r="H29" s="87"/>
      <c r="I29" s="90">
        <v>7.1200000006817934</v>
      </c>
      <c r="J29" s="88" t="s">
        <v>28</v>
      </c>
      <c r="K29" s="88" t="s">
        <v>121</v>
      </c>
      <c r="L29" s="89">
        <v>2.3500000001311139E-2</v>
      </c>
      <c r="M29" s="89">
        <v>2.3500000001311139E-2</v>
      </c>
      <c r="N29" s="90">
        <v>682.62315700000011</v>
      </c>
      <c r="O29" s="102">
        <v>111.73</v>
      </c>
      <c r="P29" s="90">
        <v>0.76269465400000003</v>
      </c>
      <c r="Q29" s="91">
        <f t="shared" si="0"/>
        <v>1.4886902790910541E-3</v>
      </c>
      <c r="R29" s="91">
        <f>P29/'סכום נכסי הקרן'!$C$42</f>
        <v>1.6821123453540922E-4</v>
      </c>
    </row>
    <row r="30" spans="2:18">
      <c r="B30" s="86" t="s">
        <v>1742</v>
      </c>
      <c r="C30" s="88" t="s">
        <v>1521</v>
      </c>
      <c r="D30" s="87">
        <v>6024</v>
      </c>
      <c r="E30" s="87"/>
      <c r="F30" s="87" t="s">
        <v>661</v>
      </c>
      <c r="G30" s="101">
        <v>43100</v>
      </c>
      <c r="H30" s="87"/>
      <c r="I30" s="90">
        <v>7.5799999957641164</v>
      </c>
      <c r="J30" s="88" t="s">
        <v>28</v>
      </c>
      <c r="K30" s="88" t="s">
        <v>121</v>
      </c>
      <c r="L30" s="89">
        <v>1.7499999987686386E-2</v>
      </c>
      <c r="M30" s="89">
        <v>1.7499999987686386E-2</v>
      </c>
      <c r="N30" s="90">
        <v>695.23943999999983</v>
      </c>
      <c r="O30" s="102">
        <v>116.81</v>
      </c>
      <c r="P30" s="90">
        <v>0.81210926800000005</v>
      </c>
      <c r="Q30" s="91">
        <f t="shared" si="0"/>
        <v>1.5851417949382292E-3</v>
      </c>
      <c r="R30" s="91">
        <f>P30/'סכום נכסי הקרן'!$C$42</f>
        <v>1.7910955823734868E-4</v>
      </c>
    </row>
    <row r="31" spans="2:18">
      <c r="B31" s="86" t="s">
        <v>1742</v>
      </c>
      <c r="C31" s="88" t="s">
        <v>1521</v>
      </c>
      <c r="D31" s="87">
        <v>5209</v>
      </c>
      <c r="E31" s="87"/>
      <c r="F31" s="87" t="s">
        <v>661</v>
      </c>
      <c r="G31" s="101">
        <v>42643</v>
      </c>
      <c r="H31" s="87"/>
      <c r="I31" s="90">
        <v>6.1599999965494341</v>
      </c>
      <c r="J31" s="88" t="s">
        <v>28</v>
      </c>
      <c r="K31" s="88" t="s">
        <v>121</v>
      </c>
      <c r="L31" s="89">
        <v>2.0799999991204438E-2</v>
      </c>
      <c r="M31" s="89">
        <v>2.0799999991204438E-2</v>
      </c>
      <c r="N31" s="90">
        <v>525.56407100000001</v>
      </c>
      <c r="O31" s="102">
        <v>112.49</v>
      </c>
      <c r="P31" s="90">
        <v>0.59120719399999999</v>
      </c>
      <c r="Q31" s="91">
        <f t="shared" si="0"/>
        <v>1.153966922438267E-3</v>
      </c>
      <c r="R31" s="91">
        <f>P31/'סכום נכסי הקרן'!$C$42</f>
        <v>1.3038991613143676E-4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36</v>
      </c>
      <c r="C33" s="81"/>
      <c r="D33" s="80"/>
      <c r="E33" s="80"/>
      <c r="F33" s="80"/>
      <c r="G33" s="99"/>
      <c r="H33" s="80"/>
      <c r="I33" s="83">
        <v>4.6964053870332387</v>
      </c>
      <c r="J33" s="81"/>
      <c r="K33" s="81"/>
      <c r="L33" s="82"/>
      <c r="M33" s="82">
        <v>5.4080077925329019E-2</v>
      </c>
      <c r="N33" s="83"/>
      <c r="O33" s="100"/>
      <c r="P33" s="83">
        <f>SUM(P34:P251)</f>
        <v>217.79610753999995</v>
      </c>
      <c r="Q33" s="84">
        <f t="shared" si="0"/>
        <v>0.42511239120166661</v>
      </c>
      <c r="R33" s="84">
        <f>P33/'סכום נכסי הקרן'!$C$42</f>
        <v>4.8034625566301843E-2</v>
      </c>
    </row>
    <row r="34" spans="2:18">
      <c r="B34" s="86" t="s">
        <v>1743</v>
      </c>
      <c r="C34" s="88" t="s">
        <v>1522</v>
      </c>
      <c r="D34" s="87" t="s">
        <v>1523</v>
      </c>
      <c r="E34" s="87"/>
      <c r="F34" s="87" t="s">
        <v>355</v>
      </c>
      <c r="G34" s="101">
        <v>42368</v>
      </c>
      <c r="H34" s="87" t="s">
        <v>291</v>
      </c>
      <c r="I34" s="90">
        <v>7.4500000132621009</v>
      </c>
      <c r="J34" s="88" t="s">
        <v>117</v>
      </c>
      <c r="K34" s="88" t="s">
        <v>121</v>
      </c>
      <c r="L34" s="89">
        <v>3.1699999999999999E-2</v>
      </c>
      <c r="M34" s="89">
        <v>1.8700000037133884E-2</v>
      </c>
      <c r="N34" s="90">
        <v>157.325219</v>
      </c>
      <c r="O34" s="102">
        <v>119.82</v>
      </c>
      <c r="P34" s="90">
        <v>0.18850708999999999</v>
      </c>
      <c r="Q34" s="91">
        <f t="shared" si="0"/>
        <v>3.6794367306885886E-4</v>
      </c>
      <c r="R34" s="91">
        <f>P34/'סכום נכסי הקרן'!$C$42</f>
        <v>4.1574973891946924E-5</v>
      </c>
    </row>
    <row r="35" spans="2:18">
      <c r="B35" s="86" t="s">
        <v>1743</v>
      </c>
      <c r="C35" s="88" t="s">
        <v>1522</v>
      </c>
      <c r="D35" s="87" t="s">
        <v>1524</v>
      </c>
      <c r="E35" s="87"/>
      <c r="F35" s="87" t="s">
        <v>355</v>
      </c>
      <c r="G35" s="101">
        <v>42388</v>
      </c>
      <c r="H35" s="87" t="s">
        <v>291</v>
      </c>
      <c r="I35" s="90">
        <v>7.4399999886457522</v>
      </c>
      <c r="J35" s="88" t="s">
        <v>117</v>
      </c>
      <c r="K35" s="88" t="s">
        <v>121</v>
      </c>
      <c r="L35" s="89">
        <v>3.1899999999999998E-2</v>
      </c>
      <c r="M35" s="89">
        <v>1.8799999962152501E-2</v>
      </c>
      <c r="N35" s="90">
        <v>220.25530800000001</v>
      </c>
      <c r="O35" s="102">
        <v>119.96</v>
      </c>
      <c r="P35" s="90">
        <v>0.264218275</v>
      </c>
      <c r="Q35" s="91">
        <f t="shared" si="0"/>
        <v>5.1572300328554138E-4</v>
      </c>
      <c r="R35" s="91">
        <f>P35/'סכום נכסי הקרן'!$C$42</f>
        <v>5.8272969387518811E-5</v>
      </c>
    </row>
    <row r="36" spans="2:18">
      <c r="B36" s="86" t="s">
        <v>1743</v>
      </c>
      <c r="C36" s="88" t="s">
        <v>1522</v>
      </c>
      <c r="D36" s="87" t="s">
        <v>1525</v>
      </c>
      <c r="E36" s="87"/>
      <c r="F36" s="87" t="s">
        <v>355</v>
      </c>
      <c r="G36" s="101">
        <v>42509</v>
      </c>
      <c r="H36" s="87" t="s">
        <v>291</v>
      </c>
      <c r="I36" s="90">
        <v>7.4999999881960671</v>
      </c>
      <c r="J36" s="88" t="s">
        <v>117</v>
      </c>
      <c r="K36" s="88" t="s">
        <v>121</v>
      </c>
      <c r="L36" s="89">
        <v>2.7400000000000001E-2</v>
      </c>
      <c r="M36" s="89">
        <v>2.0599999988982997E-2</v>
      </c>
      <c r="N36" s="90">
        <v>220.25530800000001</v>
      </c>
      <c r="O36" s="102">
        <v>115.39</v>
      </c>
      <c r="P36" s="90">
        <v>0.25415258800000001</v>
      </c>
      <c r="Q36" s="91">
        <f t="shared" si="0"/>
        <v>4.9607596588900919E-4</v>
      </c>
      <c r="R36" s="91">
        <f>P36/'סכום נכסי הקרן'!$C$42</f>
        <v>5.6052996259561079E-5</v>
      </c>
    </row>
    <row r="37" spans="2:18">
      <c r="B37" s="86" t="s">
        <v>1743</v>
      </c>
      <c r="C37" s="88" t="s">
        <v>1522</v>
      </c>
      <c r="D37" s="87" t="s">
        <v>1526</v>
      </c>
      <c r="E37" s="87"/>
      <c r="F37" s="87" t="s">
        <v>355</v>
      </c>
      <c r="G37" s="101">
        <v>42723</v>
      </c>
      <c r="H37" s="87" t="s">
        <v>291</v>
      </c>
      <c r="I37" s="90">
        <v>7.3899999227575748</v>
      </c>
      <c r="J37" s="88" t="s">
        <v>117</v>
      </c>
      <c r="K37" s="88" t="s">
        <v>121</v>
      </c>
      <c r="L37" s="89">
        <v>3.15E-2</v>
      </c>
      <c r="M37" s="89">
        <v>2.2799999683387938E-2</v>
      </c>
      <c r="N37" s="90">
        <v>31.465043000000001</v>
      </c>
      <c r="O37" s="102">
        <v>116.44</v>
      </c>
      <c r="P37" s="90">
        <v>3.6637897000000003E-2</v>
      </c>
      <c r="Q37" s="91">
        <f t="shared" si="0"/>
        <v>7.1512866681558378E-5</v>
      </c>
      <c r="R37" s="91">
        <f>P37/'סכום נכסי הקרן'!$C$42</f>
        <v>8.0804367158330256E-6</v>
      </c>
    </row>
    <row r="38" spans="2:18">
      <c r="B38" s="86" t="s">
        <v>1743</v>
      </c>
      <c r="C38" s="88" t="s">
        <v>1522</v>
      </c>
      <c r="D38" s="87" t="s">
        <v>1527</v>
      </c>
      <c r="E38" s="87"/>
      <c r="F38" s="87" t="s">
        <v>355</v>
      </c>
      <c r="G38" s="101">
        <v>42918</v>
      </c>
      <c r="H38" s="87" t="s">
        <v>291</v>
      </c>
      <c r="I38" s="90">
        <v>7.3500000220664692</v>
      </c>
      <c r="J38" s="88" t="s">
        <v>117</v>
      </c>
      <c r="K38" s="88" t="s">
        <v>121</v>
      </c>
      <c r="L38" s="89">
        <v>3.1899999999999998E-2</v>
      </c>
      <c r="M38" s="89">
        <v>2.540000008826588E-2</v>
      </c>
      <c r="N38" s="90">
        <v>157.325219</v>
      </c>
      <c r="O38" s="102">
        <v>113.78</v>
      </c>
      <c r="P38" s="90">
        <v>0.17900462299999997</v>
      </c>
      <c r="Q38" s="91">
        <f t="shared" si="0"/>
        <v>3.4939597488310031E-4</v>
      </c>
      <c r="R38" s="91">
        <f>P38/'סכום נכסי הקרן'!$C$42</f>
        <v>3.9479218143799261E-5</v>
      </c>
    </row>
    <row r="39" spans="2:18">
      <c r="B39" s="86" t="s">
        <v>1743</v>
      </c>
      <c r="C39" s="88" t="s">
        <v>1522</v>
      </c>
      <c r="D39" s="87" t="s">
        <v>1528</v>
      </c>
      <c r="E39" s="87"/>
      <c r="F39" s="87" t="s">
        <v>355</v>
      </c>
      <c r="G39" s="101">
        <v>43915</v>
      </c>
      <c r="H39" s="87" t="s">
        <v>291</v>
      </c>
      <c r="I39" s="90">
        <v>7.3699999992440306</v>
      </c>
      <c r="J39" s="88" t="s">
        <v>117</v>
      </c>
      <c r="K39" s="88" t="s">
        <v>121</v>
      </c>
      <c r="L39" s="89">
        <v>2.6600000000000002E-2</v>
      </c>
      <c r="M39" s="89">
        <v>3.2000000011630288E-2</v>
      </c>
      <c r="N39" s="90">
        <v>331.21098899999998</v>
      </c>
      <c r="O39" s="102">
        <v>103.84</v>
      </c>
      <c r="P39" s="90">
        <v>0.343929498</v>
      </c>
      <c r="Q39" s="91">
        <f t="shared" si="0"/>
        <v>6.7130993731243083E-4</v>
      </c>
      <c r="R39" s="91">
        <f>P39/'סכום נכסי הקרן'!$C$42</f>
        <v>7.5853167644890232E-5</v>
      </c>
    </row>
    <row r="40" spans="2:18">
      <c r="B40" s="86" t="s">
        <v>1743</v>
      </c>
      <c r="C40" s="88" t="s">
        <v>1522</v>
      </c>
      <c r="D40" s="87" t="s">
        <v>1529</v>
      </c>
      <c r="E40" s="87"/>
      <c r="F40" s="87" t="s">
        <v>355</v>
      </c>
      <c r="G40" s="101">
        <v>44168</v>
      </c>
      <c r="H40" s="87" t="s">
        <v>291</v>
      </c>
      <c r="I40" s="90">
        <v>7.4999999922107907</v>
      </c>
      <c r="J40" s="88" t="s">
        <v>117</v>
      </c>
      <c r="K40" s="88" t="s">
        <v>121</v>
      </c>
      <c r="L40" s="89">
        <v>1.89E-2</v>
      </c>
      <c r="M40" s="89">
        <v>3.4899999972270418E-2</v>
      </c>
      <c r="N40" s="90">
        <v>335.44822899999997</v>
      </c>
      <c r="O40" s="102">
        <v>95.68</v>
      </c>
      <c r="P40" s="90">
        <v>0.32095686099999998</v>
      </c>
      <c r="Q40" s="91">
        <f t="shared" si="0"/>
        <v>6.2647005124842354E-4</v>
      </c>
      <c r="R40" s="91">
        <f>P40/'סכום נכסי הקרן'!$C$42</f>
        <v>7.0786584825622401E-5</v>
      </c>
    </row>
    <row r="41" spans="2:18">
      <c r="B41" s="86" t="s">
        <v>1743</v>
      </c>
      <c r="C41" s="88" t="s">
        <v>1522</v>
      </c>
      <c r="D41" s="87" t="s">
        <v>1530</v>
      </c>
      <c r="E41" s="87"/>
      <c r="F41" s="87" t="s">
        <v>355</v>
      </c>
      <c r="G41" s="101">
        <v>44277</v>
      </c>
      <c r="H41" s="87" t="s">
        <v>291</v>
      </c>
      <c r="I41" s="90">
        <v>7.4199999989291072</v>
      </c>
      <c r="J41" s="88" t="s">
        <v>117</v>
      </c>
      <c r="K41" s="88" t="s">
        <v>121</v>
      </c>
      <c r="L41" s="89">
        <v>1.9E-2</v>
      </c>
      <c r="M41" s="89">
        <v>4.1300000005354463E-2</v>
      </c>
      <c r="N41" s="90">
        <v>510.10608999999999</v>
      </c>
      <c r="O41" s="102">
        <v>91.53</v>
      </c>
      <c r="P41" s="90">
        <v>0.46690007500000003</v>
      </c>
      <c r="Q41" s="91">
        <f t="shared" si="0"/>
        <v>9.1133404346555719E-4</v>
      </c>
      <c r="R41" s="91">
        <f>P41/'סכום נכסי הקרן'!$C$42</f>
        <v>1.0297415565787505E-4</v>
      </c>
    </row>
    <row r="42" spans="2:18">
      <c r="B42" s="86" t="s">
        <v>1744</v>
      </c>
      <c r="C42" s="88" t="s">
        <v>1522</v>
      </c>
      <c r="D42" s="87" t="s">
        <v>1531</v>
      </c>
      <c r="E42" s="87"/>
      <c r="F42" s="87" t="s">
        <v>371</v>
      </c>
      <c r="G42" s="101">
        <v>42122</v>
      </c>
      <c r="H42" s="87" t="s">
        <v>119</v>
      </c>
      <c r="I42" s="90">
        <v>4.5200000001070251</v>
      </c>
      <c r="J42" s="88" t="s">
        <v>339</v>
      </c>
      <c r="K42" s="88" t="s">
        <v>121</v>
      </c>
      <c r="L42" s="89">
        <v>2.98E-2</v>
      </c>
      <c r="M42" s="89">
        <v>2.149999999866218E-2</v>
      </c>
      <c r="N42" s="90">
        <v>3293.757591</v>
      </c>
      <c r="O42" s="102">
        <v>113.47</v>
      </c>
      <c r="P42" s="90">
        <v>3.7374266299999999</v>
      </c>
      <c r="Q42" s="91">
        <f t="shared" si="0"/>
        <v>7.2950172965248524E-3</v>
      </c>
      <c r="R42" s="91">
        <f>P42/'סכום נכסי הקרן'!$C$42</f>
        <v>8.2428419305245846E-4</v>
      </c>
    </row>
    <row r="43" spans="2:18">
      <c r="B43" s="86" t="s">
        <v>1745</v>
      </c>
      <c r="C43" s="88" t="s">
        <v>1522</v>
      </c>
      <c r="D43" s="87" t="s">
        <v>1532</v>
      </c>
      <c r="E43" s="87"/>
      <c r="F43" s="87" t="s">
        <v>1533</v>
      </c>
      <c r="G43" s="101">
        <v>40742</v>
      </c>
      <c r="H43" s="87" t="s">
        <v>1520</v>
      </c>
      <c r="I43" s="90">
        <v>3.4300000009203622</v>
      </c>
      <c r="J43" s="88" t="s">
        <v>321</v>
      </c>
      <c r="K43" s="88" t="s">
        <v>121</v>
      </c>
      <c r="L43" s="89">
        <v>4.4999999999999998E-2</v>
      </c>
      <c r="M43" s="89">
        <v>1.3099999999804178E-2</v>
      </c>
      <c r="N43" s="90">
        <v>1225.898893</v>
      </c>
      <c r="O43" s="102">
        <v>124.97</v>
      </c>
      <c r="P43" s="90">
        <v>1.532005813</v>
      </c>
      <c r="Q43" s="91">
        <f t="shared" si="0"/>
        <v>2.9902951979050942E-3</v>
      </c>
      <c r="R43" s="91">
        <f>P43/'סכום נכסי הקרן'!$C$42</f>
        <v>3.3788172995395519E-4</v>
      </c>
    </row>
    <row r="44" spans="2:18">
      <c r="B44" s="86" t="s">
        <v>1746</v>
      </c>
      <c r="C44" s="88" t="s">
        <v>1522</v>
      </c>
      <c r="D44" s="87" t="s">
        <v>1534</v>
      </c>
      <c r="E44" s="87"/>
      <c r="F44" s="87" t="s">
        <v>484</v>
      </c>
      <c r="G44" s="101">
        <v>43431</v>
      </c>
      <c r="H44" s="87" t="s">
        <v>291</v>
      </c>
      <c r="I44" s="90">
        <v>8.2399999715512298</v>
      </c>
      <c r="J44" s="88" t="s">
        <v>339</v>
      </c>
      <c r="K44" s="88" t="s">
        <v>121</v>
      </c>
      <c r="L44" s="89">
        <v>3.6600000000000001E-2</v>
      </c>
      <c r="M44" s="89">
        <v>2.9699999889265864E-2</v>
      </c>
      <c r="N44" s="90">
        <v>97.735907000000012</v>
      </c>
      <c r="O44" s="102">
        <v>113.65</v>
      </c>
      <c r="P44" s="90">
        <v>0.111076859</v>
      </c>
      <c r="Q44" s="91">
        <f t="shared" si="0"/>
        <v>2.1680896720336479E-4</v>
      </c>
      <c r="R44" s="91">
        <f>P44/'סכום נכסי הקרן'!$C$42</f>
        <v>2.4497845215925138E-5</v>
      </c>
    </row>
    <row r="45" spans="2:18">
      <c r="B45" s="86" t="s">
        <v>1746</v>
      </c>
      <c r="C45" s="88" t="s">
        <v>1522</v>
      </c>
      <c r="D45" s="87" t="s">
        <v>1535</v>
      </c>
      <c r="E45" s="87"/>
      <c r="F45" s="87" t="s">
        <v>484</v>
      </c>
      <c r="G45" s="101">
        <v>43276</v>
      </c>
      <c r="H45" s="87" t="s">
        <v>291</v>
      </c>
      <c r="I45" s="90">
        <v>8.3099999901085742</v>
      </c>
      <c r="J45" s="88" t="s">
        <v>339</v>
      </c>
      <c r="K45" s="88" t="s">
        <v>121</v>
      </c>
      <c r="L45" s="89">
        <v>3.2599999999999997E-2</v>
      </c>
      <c r="M45" s="89">
        <v>3.0399999996267385E-2</v>
      </c>
      <c r="N45" s="90">
        <v>97.377117999999996</v>
      </c>
      <c r="O45" s="102">
        <v>110.05</v>
      </c>
      <c r="P45" s="90">
        <v>0.10716352600000001</v>
      </c>
      <c r="Q45" s="91">
        <f t="shared" si="0"/>
        <v>2.0917060135748828E-4</v>
      </c>
      <c r="R45" s="91">
        <f>P45/'סכום נכסי הקרן'!$C$42</f>
        <v>2.3634765120075726E-5</v>
      </c>
    </row>
    <row r="46" spans="2:18">
      <c r="B46" s="86" t="s">
        <v>1746</v>
      </c>
      <c r="C46" s="88" t="s">
        <v>1522</v>
      </c>
      <c r="D46" s="87" t="s">
        <v>1536</v>
      </c>
      <c r="E46" s="87"/>
      <c r="F46" s="87" t="s">
        <v>484</v>
      </c>
      <c r="G46" s="101">
        <v>43222</v>
      </c>
      <c r="H46" s="87" t="s">
        <v>291</v>
      </c>
      <c r="I46" s="90">
        <v>8.3299999972610621</v>
      </c>
      <c r="J46" s="88" t="s">
        <v>339</v>
      </c>
      <c r="K46" s="88" t="s">
        <v>121</v>
      </c>
      <c r="L46" s="89">
        <v>3.2199999999999999E-2</v>
      </c>
      <c r="M46" s="89">
        <v>3.0499999983488669E-2</v>
      </c>
      <c r="N46" s="90">
        <v>465.33298799999994</v>
      </c>
      <c r="O46" s="102">
        <v>110.63</v>
      </c>
      <c r="P46" s="90">
        <v>0.51479787700000001</v>
      </c>
      <c r="Q46" s="91">
        <f t="shared" si="0"/>
        <v>1.0048249206511576E-3</v>
      </c>
      <c r="R46" s="91">
        <f>P46/'סכום נכסי הקרן'!$C$42</f>
        <v>1.1353794860397402E-4</v>
      </c>
    </row>
    <row r="47" spans="2:18">
      <c r="B47" s="86" t="s">
        <v>1746</v>
      </c>
      <c r="C47" s="88" t="s">
        <v>1522</v>
      </c>
      <c r="D47" s="87" t="s">
        <v>1537</v>
      </c>
      <c r="E47" s="87"/>
      <c r="F47" s="87" t="s">
        <v>484</v>
      </c>
      <c r="G47" s="101">
        <v>43922</v>
      </c>
      <c r="H47" s="87" t="s">
        <v>291</v>
      </c>
      <c r="I47" s="90">
        <v>8.4899999979356924</v>
      </c>
      <c r="J47" s="88" t="s">
        <v>339</v>
      </c>
      <c r="K47" s="88" t="s">
        <v>121</v>
      </c>
      <c r="L47" s="89">
        <v>2.7699999999999999E-2</v>
      </c>
      <c r="M47" s="89">
        <v>2.7500000020643071E-2</v>
      </c>
      <c r="N47" s="90">
        <v>111.95897600000001</v>
      </c>
      <c r="O47" s="102">
        <v>108.17</v>
      </c>
      <c r="P47" s="90">
        <v>0.12110602500000001</v>
      </c>
      <c r="Q47" s="91">
        <f t="shared" si="0"/>
        <v>2.363847199024135E-4</v>
      </c>
      <c r="R47" s="91">
        <f>P47/'סכום נכסי הקרן'!$C$42</f>
        <v>2.6709763688636175E-5</v>
      </c>
    </row>
    <row r="48" spans="2:18">
      <c r="B48" s="86" t="s">
        <v>1746</v>
      </c>
      <c r="C48" s="88" t="s">
        <v>1522</v>
      </c>
      <c r="D48" s="87" t="s">
        <v>1538</v>
      </c>
      <c r="E48" s="87"/>
      <c r="F48" s="87" t="s">
        <v>484</v>
      </c>
      <c r="G48" s="101">
        <v>43978</v>
      </c>
      <c r="H48" s="87" t="s">
        <v>291</v>
      </c>
      <c r="I48" s="90">
        <v>8.5000000639077324</v>
      </c>
      <c r="J48" s="88" t="s">
        <v>339</v>
      </c>
      <c r="K48" s="88" t="s">
        <v>121</v>
      </c>
      <c r="L48" s="89">
        <v>2.3E-2</v>
      </c>
      <c r="M48" s="89">
        <v>3.2000000170420623E-2</v>
      </c>
      <c r="N48" s="90">
        <v>46.966160000000002</v>
      </c>
      <c r="O48" s="102">
        <v>99.95</v>
      </c>
      <c r="P48" s="90">
        <v>4.6942675999999996E-2</v>
      </c>
      <c r="Q48" s="91">
        <f t="shared" si="0"/>
        <v>9.1626583547183116E-5</v>
      </c>
      <c r="R48" s="91">
        <f>P48/'סכום נכסי הקרן'!$C$42</f>
        <v>1.0353141248523454E-5</v>
      </c>
    </row>
    <row r="49" spans="2:18">
      <c r="B49" s="86" t="s">
        <v>1746</v>
      </c>
      <c r="C49" s="88" t="s">
        <v>1522</v>
      </c>
      <c r="D49" s="87" t="s">
        <v>1539</v>
      </c>
      <c r="E49" s="87"/>
      <c r="F49" s="87" t="s">
        <v>484</v>
      </c>
      <c r="G49" s="101">
        <v>44010</v>
      </c>
      <c r="H49" s="87" t="s">
        <v>291</v>
      </c>
      <c r="I49" s="90">
        <v>8.589999971840923</v>
      </c>
      <c r="J49" s="88" t="s">
        <v>339</v>
      </c>
      <c r="K49" s="88" t="s">
        <v>121</v>
      </c>
      <c r="L49" s="89">
        <v>2.2000000000000002E-2</v>
      </c>
      <c r="M49" s="89">
        <v>2.9099999947952412E-2</v>
      </c>
      <c r="N49" s="90">
        <v>73.642679000000001</v>
      </c>
      <c r="O49" s="102">
        <v>101.75</v>
      </c>
      <c r="P49" s="90">
        <v>7.4931428999999994E-2</v>
      </c>
      <c r="Q49" s="91">
        <f t="shared" si="0"/>
        <v>1.462573381964488E-4</v>
      </c>
      <c r="R49" s="91">
        <f>P49/'סכום נכסי הקרן'!$C$42</f>
        <v>1.65260214051433E-5</v>
      </c>
    </row>
    <row r="50" spans="2:18">
      <c r="B50" s="86" t="s">
        <v>1746</v>
      </c>
      <c r="C50" s="88" t="s">
        <v>1522</v>
      </c>
      <c r="D50" s="87" t="s">
        <v>1540</v>
      </c>
      <c r="E50" s="87"/>
      <c r="F50" s="87" t="s">
        <v>484</v>
      </c>
      <c r="G50" s="101">
        <v>44133</v>
      </c>
      <c r="H50" s="87" t="s">
        <v>291</v>
      </c>
      <c r="I50" s="90">
        <v>8.480000016562002</v>
      </c>
      <c r="J50" s="88" t="s">
        <v>339</v>
      </c>
      <c r="K50" s="88" t="s">
        <v>121</v>
      </c>
      <c r="L50" s="89">
        <v>2.3799999999999998E-2</v>
      </c>
      <c r="M50" s="89">
        <v>3.2100000020702499E-2</v>
      </c>
      <c r="N50" s="90">
        <v>95.763957000000005</v>
      </c>
      <c r="O50" s="102">
        <v>100.88</v>
      </c>
      <c r="P50" s="90">
        <v>9.660668E-2</v>
      </c>
      <c r="Q50" s="91">
        <f t="shared" si="0"/>
        <v>1.885648793485055E-4</v>
      </c>
      <c r="R50" s="91">
        <f>P50/'סכום נכסי הקרן'!$C$42</f>
        <v>2.1306467564629377E-5</v>
      </c>
    </row>
    <row r="51" spans="2:18">
      <c r="B51" s="86" t="s">
        <v>1746</v>
      </c>
      <c r="C51" s="88" t="s">
        <v>1522</v>
      </c>
      <c r="D51" s="87" t="s">
        <v>1541</v>
      </c>
      <c r="E51" s="87"/>
      <c r="F51" s="87" t="s">
        <v>484</v>
      </c>
      <c r="G51" s="101">
        <v>44251</v>
      </c>
      <c r="H51" s="87" t="s">
        <v>291</v>
      </c>
      <c r="I51" s="90">
        <v>8.3500000067704629</v>
      </c>
      <c r="J51" s="88" t="s">
        <v>339</v>
      </c>
      <c r="K51" s="88" t="s">
        <v>121</v>
      </c>
      <c r="L51" s="89">
        <v>2.3599999999999999E-2</v>
      </c>
      <c r="M51" s="89">
        <v>3.8000000029277683E-2</v>
      </c>
      <c r="N51" s="90">
        <v>284.334722</v>
      </c>
      <c r="O51" s="102">
        <v>96.1</v>
      </c>
      <c r="P51" s="90">
        <v>0.27324564900000003</v>
      </c>
      <c r="Q51" s="91">
        <f t="shared" si="0"/>
        <v>5.333433758016432E-4</v>
      </c>
      <c r="R51" s="91">
        <f>P51/'סכום נכסי הקרן'!$C$42</f>
        <v>6.0263944041908952E-5</v>
      </c>
    </row>
    <row r="52" spans="2:18">
      <c r="B52" s="86" t="s">
        <v>1746</v>
      </c>
      <c r="C52" s="88" t="s">
        <v>1522</v>
      </c>
      <c r="D52" s="87" t="s">
        <v>1542</v>
      </c>
      <c r="E52" s="87"/>
      <c r="F52" s="87" t="s">
        <v>484</v>
      </c>
      <c r="G52" s="101">
        <v>44294</v>
      </c>
      <c r="H52" s="87" t="s">
        <v>291</v>
      </c>
      <c r="I52" s="90">
        <v>8.3199999816758563</v>
      </c>
      <c r="J52" s="88" t="s">
        <v>339</v>
      </c>
      <c r="K52" s="88" t="s">
        <v>121</v>
      </c>
      <c r="L52" s="89">
        <v>2.3199999999999998E-2</v>
      </c>
      <c r="M52" s="89">
        <v>3.9999999895885541E-2</v>
      </c>
      <c r="N52" s="90">
        <v>204.57539</v>
      </c>
      <c r="O52" s="102">
        <v>93.9</v>
      </c>
      <c r="P52" s="90">
        <v>0.192096286</v>
      </c>
      <c r="Q52" s="91">
        <f t="shared" si="0"/>
        <v>3.7494936160611264E-4</v>
      </c>
      <c r="R52" s="91">
        <f>P52/'סכום נכסי הקרן'!$C$42</f>
        <v>4.2366566027781606E-5</v>
      </c>
    </row>
    <row r="53" spans="2:18">
      <c r="B53" s="86" t="s">
        <v>1746</v>
      </c>
      <c r="C53" s="88" t="s">
        <v>1522</v>
      </c>
      <c r="D53" s="87" t="s">
        <v>1543</v>
      </c>
      <c r="E53" s="87"/>
      <c r="F53" s="87" t="s">
        <v>484</v>
      </c>
      <c r="G53" s="101">
        <v>44602</v>
      </c>
      <c r="H53" s="87" t="s">
        <v>291</v>
      </c>
      <c r="I53" s="90">
        <v>8.2599999934700392</v>
      </c>
      <c r="J53" s="88" t="s">
        <v>339</v>
      </c>
      <c r="K53" s="88" t="s">
        <v>121</v>
      </c>
      <c r="L53" s="89">
        <v>2.0899999999999998E-2</v>
      </c>
      <c r="M53" s="89">
        <v>4.559999996655386E-2</v>
      </c>
      <c r="N53" s="90">
        <v>293.09144400000002</v>
      </c>
      <c r="O53" s="102">
        <v>85.69</v>
      </c>
      <c r="P53" s="90">
        <v>0.25115006400000001</v>
      </c>
      <c r="Q53" s="91">
        <f t="shared" si="0"/>
        <v>4.9021539210880073E-4</v>
      </c>
      <c r="R53" s="91">
        <f>P53/'סכום נכסי הקרן'!$C$42</f>
        <v>5.5390793809192E-5</v>
      </c>
    </row>
    <row r="54" spans="2:18">
      <c r="B54" s="86" t="s">
        <v>1746</v>
      </c>
      <c r="C54" s="88" t="s">
        <v>1522</v>
      </c>
      <c r="D54" s="87" t="s">
        <v>1544</v>
      </c>
      <c r="E54" s="87"/>
      <c r="F54" s="87" t="s">
        <v>484</v>
      </c>
      <c r="G54" s="101">
        <v>43500</v>
      </c>
      <c r="H54" s="87" t="s">
        <v>291</v>
      </c>
      <c r="I54" s="90">
        <v>8.329999985138274</v>
      </c>
      <c r="J54" s="88" t="s">
        <v>339</v>
      </c>
      <c r="K54" s="88" t="s">
        <v>121</v>
      </c>
      <c r="L54" s="89">
        <v>3.4500000000000003E-2</v>
      </c>
      <c r="M54" s="89">
        <v>2.7899999955558183E-2</v>
      </c>
      <c r="N54" s="90">
        <v>183.45083299999999</v>
      </c>
      <c r="O54" s="102">
        <v>114.07</v>
      </c>
      <c r="P54" s="90">
        <v>0.209262367</v>
      </c>
      <c r="Q54" s="91">
        <f t="shared" si="0"/>
        <v>4.0845553315296292E-4</v>
      </c>
      <c r="R54" s="91">
        <f>P54/'סכום נכסי הקרן'!$C$42</f>
        <v>4.6152521078077308E-5</v>
      </c>
    </row>
    <row r="55" spans="2:18">
      <c r="B55" s="86" t="s">
        <v>1746</v>
      </c>
      <c r="C55" s="88" t="s">
        <v>1522</v>
      </c>
      <c r="D55" s="87" t="s">
        <v>1545</v>
      </c>
      <c r="E55" s="87"/>
      <c r="F55" s="87" t="s">
        <v>484</v>
      </c>
      <c r="G55" s="101">
        <v>43556</v>
      </c>
      <c r="H55" s="87" t="s">
        <v>291</v>
      </c>
      <c r="I55" s="90">
        <v>8.4199999989243732</v>
      </c>
      <c r="J55" s="88" t="s">
        <v>339</v>
      </c>
      <c r="K55" s="88" t="s">
        <v>121</v>
      </c>
      <c r="L55" s="89">
        <v>3.0499999999999999E-2</v>
      </c>
      <c r="M55" s="89">
        <v>2.7800000000977838E-2</v>
      </c>
      <c r="N55" s="90">
        <v>184.99656300000004</v>
      </c>
      <c r="O55" s="102">
        <v>110.56</v>
      </c>
      <c r="P55" s="90">
        <v>0.204532191</v>
      </c>
      <c r="Q55" s="91">
        <f t="shared" si="0"/>
        <v>3.9922278582392527E-4</v>
      </c>
      <c r="R55" s="91">
        <f>P55/'סכום נכסי הקרן'!$C$42</f>
        <v>4.510928740604771E-5</v>
      </c>
    </row>
    <row r="56" spans="2:18">
      <c r="B56" s="86" t="s">
        <v>1746</v>
      </c>
      <c r="C56" s="88" t="s">
        <v>1522</v>
      </c>
      <c r="D56" s="87" t="s">
        <v>1546</v>
      </c>
      <c r="E56" s="87"/>
      <c r="F56" s="87" t="s">
        <v>484</v>
      </c>
      <c r="G56" s="101">
        <v>43647</v>
      </c>
      <c r="H56" s="87" t="s">
        <v>291</v>
      </c>
      <c r="I56" s="90">
        <v>8.399999996685203</v>
      </c>
      <c r="J56" s="88" t="s">
        <v>339</v>
      </c>
      <c r="K56" s="88" t="s">
        <v>121</v>
      </c>
      <c r="L56" s="89">
        <v>2.8999999999999998E-2</v>
      </c>
      <c r="M56" s="89">
        <v>3.0300000007182061E-2</v>
      </c>
      <c r="N56" s="90">
        <v>171.73295300000001</v>
      </c>
      <c r="O56" s="102">
        <v>105.4</v>
      </c>
      <c r="P56" s="90">
        <v>0.181006529</v>
      </c>
      <c r="Q56" s="91">
        <f t="shared" si="0"/>
        <v>3.5330345999031083E-4</v>
      </c>
      <c r="R56" s="91">
        <f>P56/'סכום נכסי הקרן'!$C$42</f>
        <v>3.9920735699898257E-5</v>
      </c>
    </row>
    <row r="57" spans="2:18">
      <c r="B57" s="86" t="s">
        <v>1746</v>
      </c>
      <c r="C57" s="88" t="s">
        <v>1522</v>
      </c>
      <c r="D57" s="87" t="s">
        <v>1547</v>
      </c>
      <c r="E57" s="87"/>
      <c r="F57" s="87" t="s">
        <v>484</v>
      </c>
      <c r="G57" s="101">
        <v>43703</v>
      </c>
      <c r="H57" s="87" t="s">
        <v>291</v>
      </c>
      <c r="I57" s="90">
        <v>8.5400001842541968</v>
      </c>
      <c r="J57" s="88" t="s">
        <v>339</v>
      </c>
      <c r="K57" s="88" t="s">
        <v>121</v>
      </c>
      <c r="L57" s="89">
        <v>2.3799999999999998E-2</v>
      </c>
      <c r="M57" s="89">
        <v>2.9500000600828909E-2</v>
      </c>
      <c r="N57" s="90">
        <v>12.194954000000001</v>
      </c>
      <c r="O57" s="102">
        <v>102.36</v>
      </c>
      <c r="P57" s="90">
        <v>1.2482755E-2</v>
      </c>
      <c r="Q57" s="91">
        <f t="shared" si="0"/>
        <v>2.4364869908705629E-5</v>
      </c>
      <c r="R57" s="91">
        <f>P57/'סכום נכסי הקרן'!$C$42</f>
        <v>2.7530540799530136E-6</v>
      </c>
    </row>
    <row r="58" spans="2:18">
      <c r="B58" s="86" t="s">
        <v>1746</v>
      </c>
      <c r="C58" s="88" t="s">
        <v>1522</v>
      </c>
      <c r="D58" s="87" t="s">
        <v>1548</v>
      </c>
      <c r="E58" s="87"/>
      <c r="F58" s="87" t="s">
        <v>484</v>
      </c>
      <c r="G58" s="101">
        <v>43740</v>
      </c>
      <c r="H58" s="87" t="s">
        <v>291</v>
      </c>
      <c r="I58" s="90">
        <v>8.4399999899527973</v>
      </c>
      <c r="J58" s="88" t="s">
        <v>339</v>
      </c>
      <c r="K58" s="88" t="s">
        <v>121</v>
      </c>
      <c r="L58" s="89">
        <v>2.4300000000000002E-2</v>
      </c>
      <c r="M58" s="89">
        <v>3.3299999938600437E-2</v>
      </c>
      <c r="N58" s="90">
        <v>180.21765199999999</v>
      </c>
      <c r="O58" s="102">
        <v>99.41</v>
      </c>
      <c r="P58" s="90">
        <v>0.17915437000000003</v>
      </c>
      <c r="Q58" s="91">
        <f t="shared" si="0"/>
        <v>3.4968826341830108E-4</v>
      </c>
      <c r="R58" s="91">
        <f>P58/'סכום נכסי הקרן'!$C$42</f>
        <v>3.9512244634290415E-5</v>
      </c>
    </row>
    <row r="59" spans="2:18">
      <c r="B59" s="86" t="s">
        <v>1746</v>
      </c>
      <c r="C59" s="88" t="s">
        <v>1522</v>
      </c>
      <c r="D59" s="87" t="s">
        <v>1549</v>
      </c>
      <c r="E59" s="87"/>
      <c r="F59" s="87" t="s">
        <v>484</v>
      </c>
      <c r="G59" s="101">
        <v>43831</v>
      </c>
      <c r="H59" s="87" t="s">
        <v>291</v>
      </c>
      <c r="I59" s="90">
        <v>8.4299999969446979</v>
      </c>
      <c r="J59" s="88" t="s">
        <v>339</v>
      </c>
      <c r="K59" s="88" t="s">
        <v>121</v>
      </c>
      <c r="L59" s="89">
        <v>2.3799999999999998E-2</v>
      </c>
      <c r="M59" s="89">
        <v>3.4799999991270564E-2</v>
      </c>
      <c r="N59" s="90">
        <v>187.04754</v>
      </c>
      <c r="O59" s="102">
        <v>97.99</v>
      </c>
      <c r="P59" s="90">
        <v>0.18328789200000001</v>
      </c>
      <c r="Q59" s="91">
        <f t="shared" si="0"/>
        <v>3.5775641230008018E-4</v>
      </c>
      <c r="R59" s="91">
        <f>P59/'סכום נכסי הקרן'!$C$42</f>
        <v>4.0423887104776738E-5</v>
      </c>
    </row>
    <row r="60" spans="2:18">
      <c r="B60" s="86" t="s">
        <v>1747</v>
      </c>
      <c r="C60" s="88" t="s">
        <v>1522</v>
      </c>
      <c r="D60" s="87">
        <v>7936</v>
      </c>
      <c r="E60" s="87"/>
      <c r="F60" s="87" t="s">
        <v>1550</v>
      </c>
      <c r="G60" s="101">
        <v>44087</v>
      </c>
      <c r="H60" s="87" t="s">
        <v>1520</v>
      </c>
      <c r="I60" s="90">
        <v>5.6399999995354593</v>
      </c>
      <c r="J60" s="88" t="s">
        <v>321</v>
      </c>
      <c r="K60" s="88" t="s">
        <v>121</v>
      </c>
      <c r="L60" s="89">
        <v>1.7947999999999999E-2</v>
      </c>
      <c r="M60" s="89">
        <v>2.4899999994298816E-2</v>
      </c>
      <c r="N60" s="90">
        <v>911.70661500000006</v>
      </c>
      <c r="O60" s="102">
        <v>103.89</v>
      </c>
      <c r="P60" s="90">
        <v>0.9471719460000001</v>
      </c>
      <c r="Q60" s="91">
        <f t="shared" si="0"/>
        <v>1.8487682603291946E-3</v>
      </c>
      <c r="R60" s="91">
        <f>P60/'סכום נכסי הקרן'!$C$42</f>
        <v>2.0889744213936233E-4</v>
      </c>
    </row>
    <row r="61" spans="2:18">
      <c r="B61" s="86" t="s">
        <v>1747</v>
      </c>
      <c r="C61" s="88" t="s">
        <v>1522</v>
      </c>
      <c r="D61" s="87">
        <v>7937</v>
      </c>
      <c r="E61" s="87"/>
      <c r="F61" s="87" t="s">
        <v>1550</v>
      </c>
      <c r="G61" s="101">
        <v>44087</v>
      </c>
      <c r="H61" s="87" t="s">
        <v>1520</v>
      </c>
      <c r="I61" s="90">
        <v>7.470000004797047</v>
      </c>
      <c r="J61" s="88" t="s">
        <v>321</v>
      </c>
      <c r="K61" s="88" t="s">
        <v>121</v>
      </c>
      <c r="L61" s="89">
        <v>6.0499999999999998E-2</v>
      </c>
      <c r="M61" s="89">
        <v>6.2600000034611594E-2</v>
      </c>
      <c r="N61" s="90">
        <v>658.67342299999984</v>
      </c>
      <c r="O61" s="102">
        <v>100.01</v>
      </c>
      <c r="P61" s="90">
        <v>0.65873867199999991</v>
      </c>
      <c r="Q61" s="91">
        <f t="shared" si="0"/>
        <v>1.2857804264454044E-3</v>
      </c>
      <c r="R61" s="91">
        <f>P61/'סכום נכסי הקרן'!$C$42</f>
        <v>1.4528388873869829E-4</v>
      </c>
    </row>
    <row r="62" spans="2:18">
      <c r="B62" s="86" t="s">
        <v>1748</v>
      </c>
      <c r="C62" s="88" t="s">
        <v>1521</v>
      </c>
      <c r="D62" s="87">
        <v>8063</v>
      </c>
      <c r="E62" s="87"/>
      <c r="F62" s="87" t="s">
        <v>488</v>
      </c>
      <c r="G62" s="101">
        <v>44147</v>
      </c>
      <c r="H62" s="87" t="s">
        <v>119</v>
      </c>
      <c r="I62" s="90">
        <v>7.9599999993903987</v>
      </c>
      <c r="J62" s="88" t="s">
        <v>624</v>
      </c>
      <c r="K62" s="88" t="s">
        <v>121</v>
      </c>
      <c r="L62" s="89">
        <v>1.6250000000000001E-2</v>
      </c>
      <c r="M62" s="89">
        <v>2.6400000000554182E-2</v>
      </c>
      <c r="N62" s="90">
        <v>721.27811900000006</v>
      </c>
      <c r="O62" s="102">
        <v>100.07</v>
      </c>
      <c r="P62" s="90">
        <v>0.72178303900000007</v>
      </c>
      <c r="Q62" s="91">
        <f t="shared" si="0"/>
        <v>1.4088356174214109E-3</v>
      </c>
      <c r="R62" s="91">
        <f>P62/'סכום נכסי הקרן'!$C$42</f>
        <v>1.5918823531823185E-4</v>
      </c>
    </row>
    <row r="63" spans="2:18">
      <c r="B63" s="86" t="s">
        <v>1748</v>
      </c>
      <c r="C63" s="88" t="s">
        <v>1521</v>
      </c>
      <c r="D63" s="87">
        <v>8145</v>
      </c>
      <c r="E63" s="87"/>
      <c r="F63" s="87" t="s">
        <v>488</v>
      </c>
      <c r="G63" s="101">
        <v>44185</v>
      </c>
      <c r="H63" s="87" t="s">
        <v>119</v>
      </c>
      <c r="I63" s="90">
        <v>7.9500000010534455</v>
      </c>
      <c r="J63" s="88" t="s">
        <v>624</v>
      </c>
      <c r="K63" s="88" t="s">
        <v>121</v>
      </c>
      <c r="L63" s="89">
        <v>1.4990000000000002E-2</v>
      </c>
      <c r="M63" s="89">
        <v>2.7600000014447238E-2</v>
      </c>
      <c r="N63" s="90">
        <v>339.05851499999994</v>
      </c>
      <c r="O63" s="102">
        <v>97.99</v>
      </c>
      <c r="P63" s="90">
        <v>0.33224342699999998</v>
      </c>
      <c r="Q63" s="91">
        <f t="shared" si="0"/>
        <v>6.4850010088938982E-4</v>
      </c>
      <c r="R63" s="91">
        <f>P63/'סכום נכסי הקרן'!$C$42</f>
        <v>7.3275821101985997E-5</v>
      </c>
    </row>
    <row r="64" spans="2:18">
      <c r="B64" s="86" t="s">
        <v>1749</v>
      </c>
      <c r="C64" s="88" t="s">
        <v>1521</v>
      </c>
      <c r="D64" s="87" t="s">
        <v>1551</v>
      </c>
      <c r="E64" s="87"/>
      <c r="F64" s="87" t="s">
        <v>484</v>
      </c>
      <c r="G64" s="101">
        <v>42901</v>
      </c>
      <c r="H64" s="87" t="s">
        <v>291</v>
      </c>
      <c r="I64" s="90">
        <v>0.90999999990198832</v>
      </c>
      <c r="J64" s="88" t="s">
        <v>142</v>
      </c>
      <c r="K64" s="88" t="s">
        <v>121</v>
      </c>
      <c r="L64" s="89">
        <v>0.04</v>
      </c>
      <c r="M64" s="89">
        <v>4.8699999998039763E-2</v>
      </c>
      <c r="N64" s="90">
        <v>4103.7158680000002</v>
      </c>
      <c r="O64" s="102">
        <v>99.45</v>
      </c>
      <c r="P64" s="90">
        <v>4.08114534</v>
      </c>
      <c r="Q64" s="91">
        <f t="shared" si="0"/>
        <v>7.9659158004479133E-3</v>
      </c>
      <c r="R64" s="91">
        <f>P64/'סכום נכסי הקרן'!$C$42</f>
        <v>9.0009087170005565E-4</v>
      </c>
    </row>
    <row r="65" spans="2:18">
      <c r="B65" s="86" t="s">
        <v>1750</v>
      </c>
      <c r="C65" s="88" t="s">
        <v>1521</v>
      </c>
      <c r="D65" s="87">
        <v>4069</v>
      </c>
      <c r="E65" s="87"/>
      <c r="F65" s="87" t="s">
        <v>488</v>
      </c>
      <c r="G65" s="101">
        <v>42052</v>
      </c>
      <c r="H65" s="87" t="s">
        <v>119</v>
      </c>
      <c r="I65" s="90">
        <v>4.3599999978631283</v>
      </c>
      <c r="J65" s="88" t="s">
        <v>678</v>
      </c>
      <c r="K65" s="88" t="s">
        <v>121</v>
      </c>
      <c r="L65" s="89">
        <v>2.9779E-2</v>
      </c>
      <c r="M65" s="89">
        <v>1.6299999995993367E-2</v>
      </c>
      <c r="N65" s="90">
        <v>516.02898900000002</v>
      </c>
      <c r="O65" s="102">
        <v>116.08</v>
      </c>
      <c r="P65" s="90">
        <v>0.59900644800000002</v>
      </c>
      <c r="Q65" s="91">
        <f t="shared" si="0"/>
        <v>1.1691901491294064E-3</v>
      </c>
      <c r="R65" s="91">
        <f>P65/'סכום נכסי הקרן'!$C$42</f>
        <v>1.3211003064504291E-4</v>
      </c>
    </row>
    <row r="66" spans="2:18">
      <c r="B66" s="86" t="s">
        <v>1751</v>
      </c>
      <c r="C66" s="88" t="s">
        <v>1521</v>
      </c>
      <c r="D66" s="87">
        <v>8224</v>
      </c>
      <c r="E66" s="87"/>
      <c r="F66" s="87" t="s">
        <v>488</v>
      </c>
      <c r="G66" s="101">
        <v>44223</v>
      </c>
      <c r="H66" s="87" t="s">
        <v>119</v>
      </c>
      <c r="I66" s="90">
        <v>13.059999997287671</v>
      </c>
      <c r="J66" s="88" t="s">
        <v>321</v>
      </c>
      <c r="K66" s="88" t="s">
        <v>121</v>
      </c>
      <c r="L66" s="89">
        <v>2.1537000000000001E-2</v>
      </c>
      <c r="M66" s="89">
        <v>3.5399999994336892E-2</v>
      </c>
      <c r="N66" s="90">
        <v>1483.8787349999998</v>
      </c>
      <c r="O66" s="102">
        <v>90.44</v>
      </c>
      <c r="P66" s="90">
        <v>1.3420198940000001</v>
      </c>
      <c r="Q66" s="91">
        <f t="shared" si="0"/>
        <v>2.6194650245242273E-3</v>
      </c>
      <c r="R66" s="91">
        <f>P66/'סכום נכסי הקרן'!$C$42</f>
        <v>2.9598060240346071E-4</v>
      </c>
    </row>
    <row r="67" spans="2:18">
      <c r="B67" s="86" t="s">
        <v>1751</v>
      </c>
      <c r="C67" s="88" t="s">
        <v>1521</v>
      </c>
      <c r="D67" s="87">
        <v>2963</v>
      </c>
      <c r="E67" s="87"/>
      <c r="F67" s="87" t="s">
        <v>488</v>
      </c>
      <c r="G67" s="101">
        <v>41423</v>
      </c>
      <c r="H67" s="87" t="s">
        <v>119</v>
      </c>
      <c r="I67" s="90">
        <v>3.2900000035417332</v>
      </c>
      <c r="J67" s="88" t="s">
        <v>321</v>
      </c>
      <c r="K67" s="88" t="s">
        <v>121</v>
      </c>
      <c r="L67" s="89">
        <v>0.05</v>
      </c>
      <c r="M67" s="89">
        <v>1.7200000020391796E-2</v>
      </c>
      <c r="N67" s="90">
        <v>307.73584799999998</v>
      </c>
      <c r="O67" s="102">
        <v>121.11</v>
      </c>
      <c r="P67" s="90">
        <v>0.372698892</v>
      </c>
      <c r="Q67" s="91">
        <f t="shared" si="0"/>
        <v>7.2746441139786276E-4</v>
      </c>
      <c r="R67" s="91">
        <f>P67/'סכום נכסי הקרן'!$C$42</f>
        <v>8.2198217077445457E-5</v>
      </c>
    </row>
    <row r="68" spans="2:18">
      <c r="B68" s="86" t="s">
        <v>1751</v>
      </c>
      <c r="C68" s="88" t="s">
        <v>1521</v>
      </c>
      <c r="D68" s="87">
        <v>2968</v>
      </c>
      <c r="E68" s="87"/>
      <c r="F68" s="87" t="s">
        <v>488</v>
      </c>
      <c r="G68" s="101">
        <v>41423</v>
      </c>
      <c r="H68" s="87" t="s">
        <v>119</v>
      </c>
      <c r="I68" s="90">
        <v>3.289999992658553</v>
      </c>
      <c r="J68" s="88" t="s">
        <v>321</v>
      </c>
      <c r="K68" s="88" t="s">
        <v>121</v>
      </c>
      <c r="L68" s="89">
        <v>0.05</v>
      </c>
      <c r="M68" s="89">
        <v>1.7199999929922546E-2</v>
      </c>
      <c r="N68" s="90">
        <v>98.973965000000007</v>
      </c>
      <c r="O68" s="102">
        <v>121.11</v>
      </c>
      <c r="P68" s="90">
        <v>0.11986737199999999</v>
      </c>
      <c r="Q68" s="91">
        <f t="shared" si="0"/>
        <v>2.3396701490002993E-4</v>
      </c>
      <c r="R68" s="91">
        <f>P68/'סכום נכסי הקרן'!$C$42</f>
        <v>2.643658050949855E-5</v>
      </c>
    </row>
    <row r="69" spans="2:18">
      <c r="B69" s="86" t="s">
        <v>1751</v>
      </c>
      <c r="C69" s="88" t="s">
        <v>1521</v>
      </c>
      <c r="D69" s="87">
        <v>4605</v>
      </c>
      <c r="E69" s="87"/>
      <c r="F69" s="87" t="s">
        <v>488</v>
      </c>
      <c r="G69" s="101">
        <v>42352</v>
      </c>
      <c r="H69" s="87" t="s">
        <v>119</v>
      </c>
      <c r="I69" s="90">
        <v>5.5499999949960079</v>
      </c>
      <c r="J69" s="88" t="s">
        <v>321</v>
      </c>
      <c r="K69" s="88" t="s">
        <v>121</v>
      </c>
      <c r="L69" s="89">
        <v>0.05</v>
      </c>
      <c r="M69" s="89">
        <v>2.1299999969976047E-2</v>
      </c>
      <c r="N69" s="90">
        <v>364.32547799999998</v>
      </c>
      <c r="O69" s="102">
        <v>126.16</v>
      </c>
      <c r="P69" s="90">
        <v>0.459633026</v>
      </c>
      <c r="Q69" s="91">
        <f t="shared" si="0"/>
        <v>8.9714961835225566E-4</v>
      </c>
      <c r="R69" s="91">
        <f>P69/'סכום נכסי הקרן'!$C$42</f>
        <v>1.0137141820939766E-4</v>
      </c>
    </row>
    <row r="70" spans="2:18">
      <c r="B70" s="86" t="s">
        <v>1751</v>
      </c>
      <c r="C70" s="88" t="s">
        <v>1521</v>
      </c>
      <c r="D70" s="87">
        <v>4606</v>
      </c>
      <c r="E70" s="87"/>
      <c r="F70" s="87" t="s">
        <v>488</v>
      </c>
      <c r="G70" s="101">
        <v>42352</v>
      </c>
      <c r="H70" s="87" t="s">
        <v>119</v>
      </c>
      <c r="I70" s="90">
        <v>7.349999997938502</v>
      </c>
      <c r="J70" s="88" t="s">
        <v>321</v>
      </c>
      <c r="K70" s="88" t="s">
        <v>121</v>
      </c>
      <c r="L70" s="89">
        <v>4.0999999999999995E-2</v>
      </c>
      <c r="M70" s="89">
        <v>2.1899999991754009E-2</v>
      </c>
      <c r="N70" s="90">
        <v>1094.380598</v>
      </c>
      <c r="O70" s="102">
        <v>124.11</v>
      </c>
      <c r="P70" s="90">
        <v>1.358235748</v>
      </c>
      <c r="Q70" s="91">
        <f t="shared" si="0"/>
        <v>2.6511164647045849E-3</v>
      </c>
      <c r="R70" s="91">
        <f>P70/'סכום נכסי הקרן'!$C$42</f>
        <v>2.9955698622374896E-4</v>
      </c>
    </row>
    <row r="71" spans="2:18">
      <c r="B71" s="86" t="s">
        <v>1751</v>
      </c>
      <c r="C71" s="88" t="s">
        <v>1521</v>
      </c>
      <c r="D71" s="87">
        <v>5150</v>
      </c>
      <c r="E71" s="87"/>
      <c r="F71" s="87" t="s">
        <v>488</v>
      </c>
      <c r="G71" s="101">
        <v>42631</v>
      </c>
      <c r="H71" s="87" t="s">
        <v>119</v>
      </c>
      <c r="I71" s="90">
        <v>7.2900000080806002</v>
      </c>
      <c r="J71" s="88" t="s">
        <v>321</v>
      </c>
      <c r="K71" s="88" t="s">
        <v>121</v>
      </c>
      <c r="L71" s="89">
        <v>4.0999999999999995E-2</v>
      </c>
      <c r="M71" s="89">
        <v>2.4900000030302252E-2</v>
      </c>
      <c r="N71" s="90">
        <v>324.75826000000001</v>
      </c>
      <c r="O71" s="102">
        <v>121.94</v>
      </c>
      <c r="P71" s="90">
        <v>0.39601021999999997</v>
      </c>
      <c r="Q71" s="91">
        <f t="shared" si="0"/>
        <v>7.729653824670832E-4</v>
      </c>
      <c r="R71" s="91">
        <f>P71/'סכום נכסי הקרן'!$C$42</f>
        <v>8.7339497720983106E-5</v>
      </c>
    </row>
    <row r="72" spans="2:18">
      <c r="B72" s="86" t="s">
        <v>1752</v>
      </c>
      <c r="C72" s="88" t="s">
        <v>1522</v>
      </c>
      <c r="D72" s="87" t="s">
        <v>1552</v>
      </c>
      <c r="E72" s="87"/>
      <c r="F72" s="87" t="s">
        <v>484</v>
      </c>
      <c r="G72" s="101">
        <v>42033</v>
      </c>
      <c r="H72" s="87" t="s">
        <v>291</v>
      </c>
      <c r="I72" s="90">
        <v>4.1600000008922997</v>
      </c>
      <c r="J72" s="88" t="s">
        <v>339</v>
      </c>
      <c r="K72" s="88" t="s">
        <v>121</v>
      </c>
      <c r="L72" s="89">
        <v>5.0999999999999997E-2</v>
      </c>
      <c r="M72" s="89">
        <v>2.1200000062460988E-2</v>
      </c>
      <c r="N72" s="90">
        <v>73.446348</v>
      </c>
      <c r="O72" s="102">
        <v>122.07</v>
      </c>
      <c r="P72" s="90">
        <v>8.9655962000000006E-2</v>
      </c>
      <c r="Q72" s="91">
        <f t="shared" si="0"/>
        <v>1.74997895149737E-4</v>
      </c>
      <c r="R72" s="91">
        <f>P72/'סכום נכסי הקרן'!$C$42</f>
        <v>1.9773496473832289E-5</v>
      </c>
    </row>
    <row r="73" spans="2:18">
      <c r="B73" s="86" t="s">
        <v>1752</v>
      </c>
      <c r="C73" s="88" t="s">
        <v>1522</v>
      </c>
      <c r="D73" s="87" t="s">
        <v>1553</v>
      </c>
      <c r="E73" s="87"/>
      <c r="F73" s="87" t="s">
        <v>484</v>
      </c>
      <c r="G73" s="101">
        <v>42054</v>
      </c>
      <c r="H73" s="87" t="s">
        <v>291</v>
      </c>
      <c r="I73" s="90">
        <v>4.1599999923026596</v>
      </c>
      <c r="J73" s="88" t="s">
        <v>339</v>
      </c>
      <c r="K73" s="88" t="s">
        <v>121</v>
      </c>
      <c r="L73" s="89">
        <v>5.0999999999999997E-2</v>
      </c>
      <c r="M73" s="89">
        <v>2.1299999972832918E-2</v>
      </c>
      <c r="N73" s="90">
        <v>143.470879</v>
      </c>
      <c r="O73" s="102">
        <v>123.15</v>
      </c>
      <c r="P73" s="90">
        <v>0.17668439599999999</v>
      </c>
      <c r="Q73" s="91">
        <f t="shared" si="0"/>
        <v>3.4486716461536166E-4</v>
      </c>
      <c r="R73" s="91">
        <f>P73/'סכום נכסי הקרן'!$C$42</f>
        <v>3.8967495338315451E-5</v>
      </c>
    </row>
    <row r="74" spans="2:18">
      <c r="B74" s="86" t="s">
        <v>1752</v>
      </c>
      <c r="C74" s="88" t="s">
        <v>1522</v>
      </c>
      <c r="D74" s="87" t="s">
        <v>1554</v>
      </c>
      <c r="E74" s="87"/>
      <c r="F74" s="87" t="s">
        <v>484</v>
      </c>
      <c r="G74" s="101">
        <v>42565</v>
      </c>
      <c r="H74" s="87" t="s">
        <v>291</v>
      </c>
      <c r="I74" s="90">
        <v>4.1600000062807512</v>
      </c>
      <c r="J74" s="88" t="s">
        <v>339</v>
      </c>
      <c r="K74" s="88" t="s">
        <v>121</v>
      </c>
      <c r="L74" s="89">
        <v>5.0999999999999997E-2</v>
      </c>
      <c r="M74" s="89">
        <v>2.1300000022167354E-2</v>
      </c>
      <c r="N74" s="90">
        <v>175.118968</v>
      </c>
      <c r="O74" s="102">
        <v>123.65</v>
      </c>
      <c r="P74" s="90">
        <v>0.21653460399999999</v>
      </c>
      <c r="Q74" s="91">
        <f t="shared" si="0"/>
        <v>4.226500846322057E-4</v>
      </c>
      <c r="R74" s="91">
        <f>P74/'סכום נכסי הקרן'!$C$42</f>
        <v>4.7756402732666797E-5</v>
      </c>
    </row>
    <row r="75" spans="2:18">
      <c r="B75" s="86" t="s">
        <v>1752</v>
      </c>
      <c r="C75" s="88" t="s">
        <v>1522</v>
      </c>
      <c r="D75" s="87" t="s">
        <v>1555</v>
      </c>
      <c r="E75" s="87"/>
      <c r="F75" s="87" t="s">
        <v>484</v>
      </c>
      <c r="G75" s="101">
        <v>40570</v>
      </c>
      <c r="H75" s="87" t="s">
        <v>291</v>
      </c>
      <c r="I75" s="90">
        <v>4.1799999984798406</v>
      </c>
      <c r="J75" s="88" t="s">
        <v>339</v>
      </c>
      <c r="K75" s="88" t="s">
        <v>121</v>
      </c>
      <c r="L75" s="89">
        <v>5.0999999999999997E-2</v>
      </c>
      <c r="M75" s="89">
        <v>1.8199999989289783E-2</v>
      </c>
      <c r="N75" s="90">
        <v>887.93084699999997</v>
      </c>
      <c r="O75" s="102">
        <v>130.38999999999999</v>
      </c>
      <c r="P75" s="90">
        <v>1.1577730819999998</v>
      </c>
      <c r="Q75" s="91">
        <f t="shared" ref="Q75:Q133" si="1">IFERROR(P75/$P$10,0)</f>
        <v>2.2598369131438668E-3</v>
      </c>
      <c r="R75" s="91">
        <f>P75/'סכום נכסי הקרן'!$C$42</f>
        <v>2.5534522683973805E-4</v>
      </c>
    </row>
    <row r="76" spans="2:18">
      <c r="B76" s="86" t="s">
        <v>1752</v>
      </c>
      <c r="C76" s="88" t="s">
        <v>1522</v>
      </c>
      <c r="D76" s="87" t="s">
        <v>1556</v>
      </c>
      <c r="E76" s="87"/>
      <c r="F76" s="87" t="s">
        <v>484</v>
      </c>
      <c r="G76" s="101">
        <v>41207</v>
      </c>
      <c r="H76" s="87" t="s">
        <v>291</v>
      </c>
      <c r="I76" s="90">
        <v>4.1799998973085266</v>
      </c>
      <c r="J76" s="88" t="s">
        <v>339</v>
      </c>
      <c r="K76" s="88" t="s">
        <v>121</v>
      </c>
      <c r="L76" s="89">
        <v>5.0999999999999997E-2</v>
      </c>
      <c r="M76" s="89">
        <v>1.819999912522078E-2</v>
      </c>
      <c r="N76" s="90">
        <v>12.621337</v>
      </c>
      <c r="O76" s="102">
        <v>124.99</v>
      </c>
      <c r="P76" s="90">
        <v>1.5775409000000001E-2</v>
      </c>
      <c r="Q76" s="91">
        <f t="shared" si="1"/>
        <v>3.0791743332431338E-5</v>
      </c>
      <c r="R76" s="91">
        <f>P76/'סכום נכסי הקרן'!$C$42</f>
        <v>3.4792442942585585E-6</v>
      </c>
    </row>
    <row r="77" spans="2:18">
      <c r="B77" s="86" t="s">
        <v>1752</v>
      </c>
      <c r="C77" s="88" t="s">
        <v>1522</v>
      </c>
      <c r="D77" s="87" t="s">
        <v>1557</v>
      </c>
      <c r="E77" s="87"/>
      <c r="F77" s="87" t="s">
        <v>484</v>
      </c>
      <c r="G77" s="101">
        <v>41239</v>
      </c>
      <c r="H77" s="87" t="s">
        <v>291</v>
      </c>
      <c r="I77" s="90">
        <v>4.1599999933169469</v>
      </c>
      <c r="J77" s="88" t="s">
        <v>339</v>
      </c>
      <c r="K77" s="88" t="s">
        <v>121</v>
      </c>
      <c r="L77" s="89">
        <v>5.0999999999999997E-2</v>
      </c>
      <c r="M77" s="89">
        <v>2.1199999968037574E-2</v>
      </c>
      <c r="N77" s="90">
        <v>111.304682</v>
      </c>
      <c r="O77" s="102">
        <v>123.68</v>
      </c>
      <c r="P77" s="90">
        <v>0.137661637</v>
      </c>
      <c r="Q77" s="91">
        <f t="shared" si="1"/>
        <v>2.686993277465157E-4</v>
      </c>
      <c r="R77" s="91">
        <f>P77/'סכום נכסי הקרן'!$C$42</f>
        <v>3.0361080658545387E-5</v>
      </c>
    </row>
    <row r="78" spans="2:18">
      <c r="B78" s="86" t="s">
        <v>1752</v>
      </c>
      <c r="C78" s="88" t="s">
        <v>1522</v>
      </c>
      <c r="D78" s="87" t="s">
        <v>1558</v>
      </c>
      <c r="E78" s="87"/>
      <c r="F78" s="87" t="s">
        <v>484</v>
      </c>
      <c r="G78" s="101">
        <v>41269</v>
      </c>
      <c r="H78" s="87" t="s">
        <v>291</v>
      </c>
      <c r="I78" s="90">
        <v>4.1800000608580046</v>
      </c>
      <c r="J78" s="88" t="s">
        <v>339</v>
      </c>
      <c r="K78" s="88" t="s">
        <v>121</v>
      </c>
      <c r="L78" s="89">
        <v>5.0999999999999997E-2</v>
      </c>
      <c r="M78" s="89">
        <v>1.8200000178376908E-2</v>
      </c>
      <c r="N78" s="90">
        <v>30.303277999999999</v>
      </c>
      <c r="O78" s="102">
        <v>125.8</v>
      </c>
      <c r="P78" s="90">
        <v>3.8121526000000003E-2</v>
      </c>
      <c r="Q78" s="91">
        <f t="shared" si="1"/>
        <v>7.4408736029132942E-5</v>
      </c>
      <c r="R78" s="91">
        <f>P78/'סכום נכסי הקרן'!$C$42</f>
        <v>8.4076490076377279E-6</v>
      </c>
    </row>
    <row r="79" spans="2:18">
      <c r="B79" s="86" t="s">
        <v>1752</v>
      </c>
      <c r="C79" s="88" t="s">
        <v>1522</v>
      </c>
      <c r="D79" s="87" t="s">
        <v>1559</v>
      </c>
      <c r="E79" s="87"/>
      <c r="F79" s="87" t="s">
        <v>484</v>
      </c>
      <c r="G79" s="101">
        <v>41298</v>
      </c>
      <c r="H79" s="87" t="s">
        <v>291</v>
      </c>
      <c r="I79" s="90">
        <v>4.1600000263016437</v>
      </c>
      <c r="J79" s="88" t="s">
        <v>339</v>
      </c>
      <c r="K79" s="88" t="s">
        <v>121</v>
      </c>
      <c r="L79" s="89">
        <v>5.0999999999999997E-2</v>
      </c>
      <c r="M79" s="89">
        <v>2.1300000164385272E-2</v>
      </c>
      <c r="N79" s="90">
        <v>61.318339000000009</v>
      </c>
      <c r="O79" s="102">
        <v>124.01</v>
      </c>
      <c r="P79" s="90">
        <v>7.6040874999999994E-2</v>
      </c>
      <c r="Q79" s="91">
        <f t="shared" si="1"/>
        <v>1.4842284632832624E-4</v>
      </c>
      <c r="R79" s="91">
        <f>P79/'סכום נכסי הקרן'!$C$42</f>
        <v>1.6770708161935976E-5</v>
      </c>
    </row>
    <row r="80" spans="2:18">
      <c r="B80" s="86" t="s">
        <v>1752</v>
      </c>
      <c r="C80" s="88" t="s">
        <v>1522</v>
      </c>
      <c r="D80" s="87" t="s">
        <v>1560</v>
      </c>
      <c r="E80" s="87"/>
      <c r="F80" s="87" t="s">
        <v>484</v>
      </c>
      <c r="G80" s="101">
        <v>41330</v>
      </c>
      <c r="H80" s="87" t="s">
        <v>291</v>
      </c>
      <c r="I80" s="90">
        <v>4.1600000125322891</v>
      </c>
      <c r="J80" s="88" t="s">
        <v>339</v>
      </c>
      <c r="K80" s="88" t="s">
        <v>121</v>
      </c>
      <c r="L80" s="89">
        <v>5.0999999999999997E-2</v>
      </c>
      <c r="M80" s="89">
        <v>2.1200000030483942E-2</v>
      </c>
      <c r="N80" s="90">
        <v>95.053878999999995</v>
      </c>
      <c r="O80" s="102">
        <v>124.24</v>
      </c>
      <c r="P80" s="90">
        <v>0.11809494700000001</v>
      </c>
      <c r="Q80" s="91">
        <f t="shared" si="1"/>
        <v>2.305074497200727E-4</v>
      </c>
      <c r="R80" s="91">
        <f>P80/'סכום נכסי הקרן'!$C$42</f>
        <v>2.6045674665583432E-5</v>
      </c>
    </row>
    <row r="81" spans="2:18">
      <c r="B81" s="86" t="s">
        <v>1752</v>
      </c>
      <c r="C81" s="88" t="s">
        <v>1522</v>
      </c>
      <c r="D81" s="87" t="s">
        <v>1561</v>
      </c>
      <c r="E81" s="87"/>
      <c r="F81" s="87" t="s">
        <v>484</v>
      </c>
      <c r="G81" s="101">
        <v>41389</v>
      </c>
      <c r="H81" s="87" t="s">
        <v>291</v>
      </c>
      <c r="I81" s="90">
        <v>4.1799999605611928</v>
      </c>
      <c r="J81" s="88" t="s">
        <v>339</v>
      </c>
      <c r="K81" s="88" t="s">
        <v>121</v>
      </c>
      <c r="L81" s="89">
        <v>5.0999999999999997E-2</v>
      </c>
      <c r="M81" s="89">
        <v>1.8199999820036512E-2</v>
      </c>
      <c r="N81" s="90">
        <v>41.60651</v>
      </c>
      <c r="O81" s="102">
        <v>125.54</v>
      </c>
      <c r="P81" s="90">
        <v>5.2232816999999994E-2</v>
      </c>
      <c r="Q81" s="91">
        <f t="shared" si="1"/>
        <v>1.0195231670975098E-4</v>
      </c>
      <c r="R81" s="91">
        <f>P81/'סכום נכסי הקרן'!$C$42</f>
        <v>1.1519874414685628E-5</v>
      </c>
    </row>
    <row r="82" spans="2:18">
      <c r="B82" s="86" t="s">
        <v>1752</v>
      </c>
      <c r="C82" s="88" t="s">
        <v>1522</v>
      </c>
      <c r="D82" s="87" t="s">
        <v>1562</v>
      </c>
      <c r="E82" s="87"/>
      <c r="F82" s="87" t="s">
        <v>484</v>
      </c>
      <c r="G82" s="101">
        <v>41422</v>
      </c>
      <c r="H82" s="87" t="s">
        <v>291</v>
      </c>
      <c r="I82" s="90">
        <v>4.1800000566936752</v>
      </c>
      <c r="J82" s="88" t="s">
        <v>339</v>
      </c>
      <c r="K82" s="88" t="s">
        <v>121</v>
      </c>
      <c r="L82" s="89">
        <v>5.0999999999999997E-2</v>
      </c>
      <c r="M82" s="89">
        <v>1.8300000251971892E-2</v>
      </c>
      <c r="N82" s="90">
        <v>15.238576</v>
      </c>
      <c r="O82" s="102">
        <v>125.01</v>
      </c>
      <c r="P82" s="90">
        <v>1.9049744E-2</v>
      </c>
      <c r="Q82" s="91">
        <f t="shared" si="1"/>
        <v>3.7182860222294327E-5</v>
      </c>
      <c r="R82" s="91">
        <f>P82/'סכום נכסי הקרן'!$C$42</f>
        <v>4.2013942788479341E-6</v>
      </c>
    </row>
    <row r="83" spans="2:18">
      <c r="B83" s="86" t="s">
        <v>1752</v>
      </c>
      <c r="C83" s="88" t="s">
        <v>1522</v>
      </c>
      <c r="D83" s="87" t="s">
        <v>1563</v>
      </c>
      <c r="E83" s="87"/>
      <c r="F83" s="87" t="s">
        <v>484</v>
      </c>
      <c r="G83" s="101">
        <v>41450</v>
      </c>
      <c r="H83" s="87" t="s">
        <v>291</v>
      </c>
      <c r="I83" s="90">
        <v>4.1800000459361764</v>
      </c>
      <c r="J83" s="88" t="s">
        <v>339</v>
      </c>
      <c r="K83" s="88" t="s">
        <v>121</v>
      </c>
      <c r="L83" s="89">
        <v>5.0999999999999997E-2</v>
      </c>
      <c r="M83" s="89">
        <v>1.8300000363661396E-2</v>
      </c>
      <c r="N83" s="90">
        <v>25.104382000000001</v>
      </c>
      <c r="O83" s="102">
        <v>124.87</v>
      </c>
      <c r="P83" s="90">
        <v>3.1347842000000001E-2</v>
      </c>
      <c r="Q83" s="91">
        <f t="shared" si="1"/>
        <v>6.1187301380877742E-5</v>
      </c>
      <c r="R83" s="91">
        <f>P83/'סכום נכסי הקרן'!$C$42</f>
        <v>6.9137225168500411E-6</v>
      </c>
    </row>
    <row r="84" spans="2:18">
      <c r="B84" s="86" t="s">
        <v>1752</v>
      </c>
      <c r="C84" s="88" t="s">
        <v>1522</v>
      </c>
      <c r="D84" s="87" t="s">
        <v>1564</v>
      </c>
      <c r="E84" s="87"/>
      <c r="F84" s="87" t="s">
        <v>484</v>
      </c>
      <c r="G84" s="101">
        <v>41480</v>
      </c>
      <c r="H84" s="87" t="s">
        <v>291</v>
      </c>
      <c r="I84" s="90">
        <v>4.180000022002659</v>
      </c>
      <c r="J84" s="88" t="s">
        <v>339</v>
      </c>
      <c r="K84" s="88" t="s">
        <v>121</v>
      </c>
      <c r="L84" s="89">
        <v>5.0999999999999997E-2</v>
      </c>
      <c r="M84" s="89">
        <v>1.8699999963328898E-2</v>
      </c>
      <c r="N84" s="90">
        <v>22.046592</v>
      </c>
      <c r="O84" s="102">
        <v>123.69</v>
      </c>
      <c r="P84" s="90">
        <v>2.7269430000000004E-2</v>
      </c>
      <c r="Q84" s="91">
        <f t="shared" si="1"/>
        <v>5.3226720738695473E-5</v>
      </c>
      <c r="R84" s="91">
        <f>P84/'סכום נכסי הקרן'!$C$42</f>
        <v>6.0142344794472946E-6</v>
      </c>
    </row>
    <row r="85" spans="2:18">
      <c r="B85" s="86" t="s">
        <v>1752</v>
      </c>
      <c r="C85" s="88" t="s">
        <v>1522</v>
      </c>
      <c r="D85" s="87" t="s">
        <v>1565</v>
      </c>
      <c r="E85" s="87"/>
      <c r="F85" s="87" t="s">
        <v>484</v>
      </c>
      <c r="G85" s="101">
        <v>41512</v>
      </c>
      <c r="H85" s="87" t="s">
        <v>291</v>
      </c>
      <c r="I85" s="90">
        <v>4.1100000136764514</v>
      </c>
      <c r="J85" s="88" t="s">
        <v>339</v>
      </c>
      <c r="K85" s="88" t="s">
        <v>121</v>
      </c>
      <c r="L85" s="89">
        <v>5.0999999999999997E-2</v>
      </c>
      <c r="M85" s="89">
        <v>2.9400000115818607E-2</v>
      </c>
      <c r="N85" s="90">
        <v>68.734244000000004</v>
      </c>
      <c r="O85" s="102">
        <v>118.08</v>
      </c>
      <c r="P85" s="90">
        <v>8.1161399000000009E-2</v>
      </c>
      <c r="Q85" s="91">
        <f t="shared" si="1"/>
        <v>1.5841750705221334E-4</v>
      </c>
      <c r="R85" s="91">
        <f>P85/'סכום נכסי הקרן'!$C$42</f>
        <v>1.7900032537019629E-5</v>
      </c>
    </row>
    <row r="86" spans="2:18">
      <c r="B86" s="86" t="s">
        <v>1752</v>
      </c>
      <c r="C86" s="88" t="s">
        <v>1522</v>
      </c>
      <c r="D86" s="87" t="s">
        <v>1566</v>
      </c>
      <c r="E86" s="87"/>
      <c r="F86" s="87" t="s">
        <v>484</v>
      </c>
      <c r="G86" s="101">
        <v>40871</v>
      </c>
      <c r="H86" s="87" t="s">
        <v>291</v>
      </c>
      <c r="I86" s="90">
        <v>4.1600000320245512</v>
      </c>
      <c r="J86" s="88" t="s">
        <v>339</v>
      </c>
      <c r="K86" s="88" t="s">
        <v>121</v>
      </c>
      <c r="L86" s="89">
        <v>5.1879999999999996E-2</v>
      </c>
      <c r="M86" s="89">
        <v>2.1200000182997433E-2</v>
      </c>
      <c r="N86" s="90">
        <v>34.591278000000003</v>
      </c>
      <c r="O86" s="102">
        <v>126.38</v>
      </c>
      <c r="P86" s="90">
        <v>4.3716459999999999E-2</v>
      </c>
      <c r="Q86" s="91">
        <f t="shared" si="1"/>
        <v>8.5329389286990985E-5</v>
      </c>
      <c r="R86" s="91">
        <f>P86/'סכום נכסי הקרן'!$C$42</f>
        <v>9.6416038417883488E-6</v>
      </c>
    </row>
    <row r="87" spans="2:18">
      <c r="B87" s="86" t="s">
        <v>1752</v>
      </c>
      <c r="C87" s="88" t="s">
        <v>1522</v>
      </c>
      <c r="D87" s="87" t="s">
        <v>1567</v>
      </c>
      <c r="E87" s="87"/>
      <c r="F87" s="87" t="s">
        <v>484</v>
      </c>
      <c r="G87" s="101">
        <v>41547</v>
      </c>
      <c r="H87" s="87" t="s">
        <v>291</v>
      </c>
      <c r="I87" s="90">
        <v>4.1100000043866425</v>
      </c>
      <c r="J87" s="88" t="s">
        <v>339</v>
      </c>
      <c r="K87" s="88" t="s">
        <v>121</v>
      </c>
      <c r="L87" s="89">
        <v>5.0999999999999997E-2</v>
      </c>
      <c r="M87" s="89">
        <v>2.9400000006748677E-2</v>
      </c>
      <c r="N87" s="90">
        <v>50.29345</v>
      </c>
      <c r="O87" s="102">
        <v>117.85</v>
      </c>
      <c r="P87" s="90">
        <v>5.9270834000000008E-2</v>
      </c>
      <c r="Q87" s="91">
        <f t="shared" si="1"/>
        <v>1.156896982910012E-4</v>
      </c>
      <c r="R87" s="91">
        <f>P87/'סכום נכסי הקרן'!$C$42</f>
        <v>1.3072099177298426E-5</v>
      </c>
    </row>
    <row r="88" spans="2:18">
      <c r="B88" s="86" t="s">
        <v>1752</v>
      </c>
      <c r="C88" s="88" t="s">
        <v>1522</v>
      </c>
      <c r="D88" s="87" t="s">
        <v>1568</v>
      </c>
      <c r="E88" s="87"/>
      <c r="F88" s="87" t="s">
        <v>484</v>
      </c>
      <c r="G88" s="101">
        <v>41571</v>
      </c>
      <c r="H88" s="87" t="s">
        <v>291</v>
      </c>
      <c r="I88" s="90">
        <v>4.1699999312949076</v>
      </c>
      <c r="J88" s="88" t="s">
        <v>339</v>
      </c>
      <c r="K88" s="88" t="s">
        <v>121</v>
      </c>
      <c r="L88" s="89">
        <v>5.0999999999999997E-2</v>
      </c>
      <c r="M88" s="89">
        <v>1.9199999561880569E-2</v>
      </c>
      <c r="N88" s="90">
        <v>24.522846999999999</v>
      </c>
      <c r="O88" s="102">
        <v>122.86</v>
      </c>
      <c r="P88" s="90">
        <v>3.0128771000000002E-2</v>
      </c>
      <c r="Q88" s="91">
        <f t="shared" si="1"/>
        <v>5.8807818139840348E-5</v>
      </c>
      <c r="R88" s="91">
        <f>P88/'סכום נכסי הקרן'!$C$42</f>
        <v>6.6448581203043756E-6</v>
      </c>
    </row>
    <row r="89" spans="2:18">
      <c r="B89" s="86" t="s">
        <v>1752</v>
      </c>
      <c r="C89" s="88" t="s">
        <v>1522</v>
      </c>
      <c r="D89" s="87" t="s">
        <v>1569</v>
      </c>
      <c r="E89" s="87"/>
      <c r="F89" s="87" t="s">
        <v>484</v>
      </c>
      <c r="G89" s="101">
        <v>41597</v>
      </c>
      <c r="H89" s="87" t="s">
        <v>291</v>
      </c>
      <c r="I89" s="90">
        <v>4.1699998026292624</v>
      </c>
      <c r="J89" s="88" t="s">
        <v>339</v>
      </c>
      <c r="K89" s="88" t="s">
        <v>121</v>
      </c>
      <c r="L89" s="89">
        <v>5.0999999999999997E-2</v>
      </c>
      <c r="M89" s="89">
        <v>1.9299999522698213E-2</v>
      </c>
      <c r="N89" s="90">
        <v>6.3332590000000009</v>
      </c>
      <c r="O89" s="102">
        <v>122.4</v>
      </c>
      <c r="P89" s="90">
        <v>7.7519090000000004E-3</v>
      </c>
      <c r="Q89" s="91">
        <f t="shared" si="1"/>
        <v>1.5130814818453486E-5</v>
      </c>
      <c r="R89" s="91">
        <f>P89/'סכום נכסי הקרן'!$C$42</f>
        <v>1.7096726403646059E-6</v>
      </c>
    </row>
    <row r="90" spans="2:18">
      <c r="B90" s="86" t="s">
        <v>1752</v>
      </c>
      <c r="C90" s="88" t="s">
        <v>1522</v>
      </c>
      <c r="D90" s="87" t="s">
        <v>1570</v>
      </c>
      <c r="E90" s="87"/>
      <c r="F90" s="87" t="s">
        <v>484</v>
      </c>
      <c r="G90" s="101">
        <v>41630</v>
      </c>
      <c r="H90" s="87" t="s">
        <v>291</v>
      </c>
      <c r="I90" s="90">
        <v>4.159999982696962</v>
      </c>
      <c r="J90" s="88" t="s">
        <v>339</v>
      </c>
      <c r="K90" s="88" t="s">
        <v>121</v>
      </c>
      <c r="L90" s="89">
        <v>5.0999999999999997E-2</v>
      </c>
      <c r="M90" s="89">
        <v>2.1299999873642294E-2</v>
      </c>
      <c r="N90" s="90">
        <v>72.052036000000001</v>
      </c>
      <c r="O90" s="102">
        <v>121.92</v>
      </c>
      <c r="P90" s="90">
        <v>8.7845847000000005E-2</v>
      </c>
      <c r="Q90" s="91">
        <f t="shared" si="1"/>
        <v>1.7146476352175932E-4</v>
      </c>
      <c r="R90" s="91">
        <f>P90/'סכום נכסי הקרן'!$C$42</f>
        <v>1.9374278153362635E-5</v>
      </c>
    </row>
    <row r="91" spans="2:18">
      <c r="B91" s="86" t="s">
        <v>1752</v>
      </c>
      <c r="C91" s="88" t="s">
        <v>1522</v>
      </c>
      <c r="D91" s="87" t="s">
        <v>1571</v>
      </c>
      <c r="E91" s="87"/>
      <c r="F91" s="87" t="s">
        <v>484</v>
      </c>
      <c r="G91" s="101">
        <v>41666</v>
      </c>
      <c r="H91" s="87" t="s">
        <v>291</v>
      </c>
      <c r="I91" s="90">
        <v>4.1599999246109052</v>
      </c>
      <c r="J91" s="88" t="s">
        <v>339</v>
      </c>
      <c r="K91" s="88" t="s">
        <v>121</v>
      </c>
      <c r="L91" s="89">
        <v>5.0999999999999997E-2</v>
      </c>
      <c r="M91" s="89">
        <v>2.1199999434581788E-2</v>
      </c>
      <c r="N91" s="90">
        <v>13.93629</v>
      </c>
      <c r="O91" s="102">
        <v>121.83</v>
      </c>
      <c r="P91" s="90">
        <v>1.6978583000000002E-2</v>
      </c>
      <c r="Q91" s="91">
        <f t="shared" si="1"/>
        <v>3.3140197498802229E-5</v>
      </c>
      <c r="R91" s="91">
        <f>P91/'סכום נכסי הקרן'!$C$42</f>
        <v>3.7446026297857228E-6</v>
      </c>
    </row>
    <row r="92" spans="2:18">
      <c r="B92" s="86" t="s">
        <v>1752</v>
      </c>
      <c r="C92" s="88" t="s">
        <v>1522</v>
      </c>
      <c r="D92" s="87" t="s">
        <v>1572</v>
      </c>
      <c r="E92" s="87"/>
      <c r="F92" s="87" t="s">
        <v>484</v>
      </c>
      <c r="G92" s="101">
        <v>41696</v>
      </c>
      <c r="H92" s="87" t="s">
        <v>291</v>
      </c>
      <c r="I92" s="90">
        <v>4.1600000437997284</v>
      </c>
      <c r="J92" s="88" t="s">
        <v>339</v>
      </c>
      <c r="K92" s="88" t="s">
        <v>121</v>
      </c>
      <c r="L92" s="89">
        <v>5.0999999999999997E-2</v>
      </c>
      <c r="M92" s="89">
        <v>2.1200000024333181E-2</v>
      </c>
      <c r="N92" s="90">
        <v>13.413674</v>
      </c>
      <c r="O92" s="102">
        <v>122.55</v>
      </c>
      <c r="P92" s="90">
        <v>1.6438458E-2</v>
      </c>
      <c r="Q92" s="91">
        <f t="shared" si="1"/>
        <v>3.2085937012279842E-5</v>
      </c>
      <c r="R92" s="91">
        <f>P92/'סכום נכסי הקרן'!$C$42</f>
        <v>3.6254788197826726E-6</v>
      </c>
    </row>
    <row r="93" spans="2:18">
      <c r="B93" s="86" t="s">
        <v>1752</v>
      </c>
      <c r="C93" s="88" t="s">
        <v>1522</v>
      </c>
      <c r="D93" s="87" t="s">
        <v>1573</v>
      </c>
      <c r="E93" s="87"/>
      <c r="F93" s="87" t="s">
        <v>484</v>
      </c>
      <c r="G93" s="101">
        <v>41725</v>
      </c>
      <c r="H93" s="87" t="s">
        <v>291</v>
      </c>
      <c r="I93" s="90">
        <v>4.1599999853666585</v>
      </c>
      <c r="J93" s="88" t="s">
        <v>339</v>
      </c>
      <c r="K93" s="88" t="s">
        <v>121</v>
      </c>
      <c r="L93" s="89">
        <v>5.0999999999999997E-2</v>
      </c>
      <c r="M93" s="89">
        <v>2.1199999890249933E-2</v>
      </c>
      <c r="N93" s="90">
        <v>26.713740999999999</v>
      </c>
      <c r="O93" s="102">
        <v>122.79</v>
      </c>
      <c r="P93" s="90">
        <v>3.2801802999999997E-2</v>
      </c>
      <c r="Q93" s="91">
        <f t="shared" si="1"/>
        <v>6.4025262281122234E-5</v>
      </c>
      <c r="R93" s="91">
        <f>P93/'סכום נכסי הקרן'!$C$42</f>
        <v>7.2343915729312154E-6</v>
      </c>
    </row>
    <row r="94" spans="2:18">
      <c r="B94" s="86" t="s">
        <v>1752</v>
      </c>
      <c r="C94" s="88" t="s">
        <v>1522</v>
      </c>
      <c r="D94" s="87" t="s">
        <v>1574</v>
      </c>
      <c r="E94" s="87"/>
      <c r="F94" s="87" t="s">
        <v>484</v>
      </c>
      <c r="G94" s="101">
        <v>41787</v>
      </c>
      <c r="H94" s="87" t="s">
        <v>291</v>
      </c>
      <c r="I94" s="90">
        <v>4.1600000505585601</v>
      </c>
      <c r="J94" s="88" t="s">
        <v>339</v>
      </c>
      <c r="K94" s="88" t="s">
        <v>121</v>
      </c>
      <c r="L94" s="89">
        <v>5.0999999999999997E-2</v>
      </c>
      <c r="M94" s="89">
        <v>2.1200000136119203E-2</v>
      </c>
      <c r="N94" s="90">
        <v>16.818090000000002</v>
      </c>
      <c r="O94" s="102">
        <v>122.31</v>
      </c>
      <c r="P94" s="90">
        <v>2.0570206000000001E-2</v>
      </c>
      <c r="Q94" s="91">
        <f t="shared" si="1"/>
        <v>4.0150623254664214E-5</v>
      </c>
      <c r="R94" s="91">
        <f>P94/'סכום נכסי הקרן'!$C$42</f>
        <v>4.5367300370610462E-6</v>
      </c>
    </row>
    <row r="95" spans="2:18">
      <c r="B95" s="86" t="s">
        <v>1752</v>
      </c>
      <c r="C95" s="88" t="s">
        <v>1522</v>
      </c>
      <c r="D95" s="87" t="s">
        <v>1575</v>
      </c>
      <c r="E95" s="87"/>
      <c r="F95" s="87" t="s">
        <v>484</v>
      </c>
      <c r="G95" s="101">
        <v>41815</v>
      </c>
      <c r="H95" s="87" t="s">
        <v>291</v>
      </c>
      <c r="I95" s="90">
        <v>4.1600000900095395</v>
      </c>
      <c r="J95" s="88" t="s">
        <v>339</v>
      </c>
      <c r="K95" s="88" t="s">
        <v>121</v>
      </c>
      <c r="L95" s="89">
        <v>5.0999999999999997E-2</v>
      </c>
      <c r="M95" s="89">
        <v>2.1200000242333372E-2</v>
      </c>
      <c r="N95" s="90">
        <v>9.4560359999999992</v>
      </c>
      <c r="O95" s="102">
        <v>122.19</v>
      </c>
      <c r="P95" s="90">
        <v>1.1554330999999999E-2</v>
      </c>
      <c r="Q95" s="91">
        <f t="shared" si="1"/>
        <v>2.2552695434391253E-5</v>
      </c>
      <c r="R95" s="91">
        <f>P95/'סכום נכסי הקרן'!$C$42</f>
        <v>2.5482914709675534E-6</v>
      </c>
    </row>
    <row r="96" spans="2:18">
      <c r="B96" s="86" t="s">
        <v>1752</v>
      </c>
      <c r="C96" s="88" t="s">
        <v>1522</v>
      </c>
      <c r="D96" s="87" t="s">
        <v>1576</v>
      </c>
      <c r="E96" s="87"/>
      <c r="F96" s="87" t="s">
        <v>484</v>
      </c>
      <c r="G96" s="101">
        <v>41836</v>
      </c>
      <c r="H96" s="87" t="s">
        <v>291</v>
      </c>
      <c r="I96" s="90">
        <v>4.1599999719718515</v>
      </c>
      <c r="J96" s="88" t="s">
        <v>339</v>
      </c>
      <c r="K96" s="88" t="s">
        <v>121</v>
      </c>
      <c r="L96" s="89">
        <v>5.0999999999999997E-2</v>
      </c>
      <c r="M96" s="89">
        <v>2.1199999789788881E-2</v>
      </c>
      <c r="N96" s="90">
        <v>28.111687000000003</v>
      </c>
      <c r="O96" s="102">
        <v>121.84</v>
      </c>
      <c r="P96" s="90">
        <v>3.4251281000000001E-2</v>
      </c>
      <c r="Q96" s="91">
        <f t="shared" si="1"/>
        <v>6.6854472892524192E-5</v>
      </c>
      <c r="R96" s="91">
        <f>P96/'סכום נכסי הקרן'!$C$42</f>
        <v>7.5540719096599376E-6</v>
      </c>
    </row>
    <row r="97" spans="2:18">
      <c r="B97" s="86" t="s">
        <v>1752</v>
      </c>
      <c r="C97" s="88" t="s">
        <v>1522</v>
      </c>
      <c r="D97" s="87" t="s">
        <v>1577</v>
      </c>
      <c r="E97" s="87"/>
      <c r="F97" s="87" t="s">
        <v>484</v>
      </c>
      <c r="G97" s="101">
        <v>40903</v>
      </c>
      <c r="H97" s="87" t="s">
        <v>291</v>
      </c>
      <c r="I97" s="90">
        <v>4.1100000387638493</v>
      </c>
      <c r="J97" s="88" t="s">
        <v>339</v>
      </c>
      <c r="K97" s="88" t="s">
        <v>121</v>
      </c>
      <c r="L97" s="89">
        <v>5.2619999999999993E-2</v>
      </c>
      <c r="M97" s="89">
        <v>2.9200000385344777E-2</v>
      </c>
      <c r="N97" s="90">
        <v>35.491143999999998</v>
      </c>
      <c r="O97" s="102">
        <v>122.84</v>
      </c>
      <c r="P97" s="90">
        <v>4.3597321000000001E-2</v>
      </c>
      <c r="Q97" s="91">
        <f t="shared" si="1"/>
        <v>8.5096843968585461E-5</v>
      </c>
      <c r="R97" s="91">
        <f>P97/'סכום נכסי הקרן'!$C$42</f>
        <v>9.6153279027002606E-6</v>
      </c>
    </row>
    <row r="98" spans="2:18">
      <c r="B98" s="86" t="s">
        <v>1752</v>
      </c>
      <c r="C98" s="88" t="s">
        <v>1522</v>
      </c>
      <c r="D98" s="87" t="s">
        <v>1578</v>
      </c>
      <c r="E98" s="87"/>
      <c r="F98" s="87" t="s">
        <v>484</v>
      </c>
      <c r="G98" s="101">
        <v>41911</v>
      </c>
      <c r="H98" s="87" t="s">
        <v>291</v>
      </c>
      <c r="I98" s="90">
        <v>4.1599999285904552</v>
      </c>
      <c r="J98" s="88" t="s">
        <v>339</v>
      </c>
      <c r="K98" s="88" t="s">
        <v>121</v>
      </c>
      <c r="L98" s="89">
        <v>5.0999999999999997E-2</v>
      </c>
      <c r="M98" s="89">
        <v>2.1199999464428413E-2</v>
      </c>
      <c r="N98" s="90">
        <v>11.033798999999998</v>
      </c>
      <c r="O98" s="102">
        <v>121.84</v>
      </c>
      <c r="P98" s="90">
        <v>1.3443581E-2</v>
      </c>
      <c r="Q98" s="91">
        <f t="shared" si="1"/>
        <v>2.6240289276858089E-5</v>
      </c>
      <c r="R98" s="91">
        <f>P98/'סכום נכסי הקרן'!$C$42</f>
        <v>2.9649629045213828E-6</v>
      </c>
    </row>
    <row r="99" spans="2:18">
      <c r="B99" s="86" t="s">
        <v>1752</v>
      </c>
      <c r="C99" s="88" t="s">
        <v>1522</v>
      </c>
      <c r="D99" s="87" t="s">
        <v>1579</v>
      </c>
      <c r="E99" s="87"/>
      <c r="F99" s="87" t="s">
        <v>484</v>
      </c>
      <c r="G99" s="101">
        <v>40933</v>
      </c>
      <c r="H99" s="87" t="s">
        <v>291</v>
      </c>
      <c r="I99" s="90">
        <v>4.1600000012106229</v>
      </c>
      <c r="J99" s="88" t="s">
        <v>339</v>
      </c>
      <c r="K99" s="88" t="s">
        <v>121</v>
      </c>
      <c r="L99" s="89">
        <v>5.1330999999999995E-2</v>
      </c>
      <c r="M99" s="89">
        <v>2.1200000024212465E-2</v>
      </c>
      <c r="N99" s="90">
        <v>130.87553299999999</v>
      </c>
      <c r="O99" s="102">
        <v>126.23</v>
      </c>
      <c r="P99" s="90">
        <v>0.16520418000000001</v>
      </c>
      <c r="Q99" s="91">
        <f t="shared" si="1"/>
        <v>3.2245913294576305E-4</v>
      </c>
      <c r="R99" s="91">
        <f>P99/'סכום נכסי הקרן'!$C$42</f>
        <v>3.6435549826483983E-5</v>
      </c>
    </row>
    <row r="100" spans="2:18">
      <c r="B100" s="86" t="s">
        <v>1752</v>
      </c>
      <c r="C100" s="88" t="s">
        <v>1522</v>
      </c>
      <c r="D100" s="87" t="s">
        <v>1580</v>
      </c>
      <c r="E100" s="87"/>
      <c r="F100" s="87" t="s">
        <v>484</v>
      </c>
      <c r="G100" s="101">
        <v>40993</v>
      </c>
      <c r="H100" s="87" t="s">
        <v>291</v>
      </c>
      <c r="I100" s="90">
        <v>4.1600000112268605</v>
      </c>
      <c r="J100" s="88" t="s">
        <v>339</v>
      </c>
      <c r="K100" s="88" t="s">
        <v>121</v>
      </c>
      <c r="L100" s="89">
        <v>5.1451999999999998E-2</v>
      </c>
      <c r="M100" s="89">
        <v>2.1200000058213351E-2</v>
      </c>
      <c r="N100" s="90">
        <v>76.166158999999993</v>
      </c>
      <c r="O100" s="102">
        <v>126.3</v>
      </c>
      <c r="P100" s="90">
        <v>9.6197861999999995E-2</v>
      </c>
      <c r="Q100" s="91">
        <f t="shared" si="1"/>
        <v>1.8776691468554952E-4</v>
      </c>
      <c r="R100" s="91">
        <f>P100/'סכום נכסי הקרן'!$C$42</f>
        <v>2.1216303329021275E-5</v>
      </c>
    </row>
    <row r="101" spans="2:18">
      <c r="B101" s="86" t="s">
        <v>1752</v>
      </c>
      <c r="C101" s="88" t="s">
        <v>1522</v>
      </c>
      <c r="D101" s="87" t="s">
        <v>1581</v>
      </c>
      <c r="E101" s="87"/>
      <c r="F101" s="87" t="s">
        <v>484</v>
      </c>
      <c r="G101" s="101">
        <v>41053</v>
      </c>
      <c r="H101" s="87" t="s">
        <v>291</v>
      </c>
      <c r="I101" s="90">
        <v>4.1599999982032827</v>
      </c>
      <c r="J101" s="88" t="s">
        <v>339</v>
      </c>
      <c r="K101" s="88" t="s">
        <v>121</v>
      </c>
      <c r="L101" s="89">
        <v>5.0999999999999997E-2</v>
      </c>
      <c r="M101" s="89">
        <v>2.129999993861215E-2</v>
      </c>
      <c r="N101" s="90">
        <v>53.649653000000001</v>
      </c>
      <c r="O101" s="102">
        <v>124.49</v>
      </c>
      <c r="P101" s="90">
        <v>6.6788456999999996E-2</v>
      </c>
      <c r="Q101" s="91">
        <f t="shared" si="1"/>
        <v>1.3036321438722299E-4</v>
      </c>
      <c r="R101" s="91">
        <f>P101/'סכום נכסי הקרן'!$C$42</f>
        <v>1.4730100369479044E-5</v>
      </c>
    </row>
    <row r="102" spans="2:18">
      <c r="B102" s="86" t="s">
        <v>1752</v>
      </c>
      <c r="C102" s="88" t="s">
        <v>1522</v>
      </c>
      <c r="D102" s="87" t="s">
        <v>1582</v>
      </c>
      <c r="E102" s="87"/>
      <c r="F102" s="87" t="s">
        <v>484</v>
      </c>
      <c r="G102" s="101">
        <v>41085</v>
      </c>
      <c r="H102" s="87" t="s">
        <v>291</v>
      </c>
      <c r="I102" s="90">
        <v>4.1599999869807966</v>
      </c>
      <c r="J102" s="88" t="s">
        <v>339</v>
      </c>
      <c r="K102" s="88" t="s">
        <v>121</v>
      </c>
      <c r="L102" s="89">
        <v>5.0999999999999997E-2</v>
      </c>
      <c r="M102" s="89">
        <v>2.1299999914561482E-2</v>
      </c>
      <c r="N102" s="90">
        <v>98.719076000000001</v>
      </c>
      <c r="O102" s="102">
        <v>124.49</v>
      </c>
      <c r="P102" s="90">
        <v>0.12289538500000001</v>
      </c>
      <c r="Q102" s="91">
        <f t="shared" si="1"/>
        <v>2.3987734021097852E-4</v>
      </c>
      <c r="R102" s="91">
        <f>P102/'סכום נכסי הקרן'!$C$42</f>
        <v>2.7104404523011659E-5</v>
      </c>
    </row>
    <row r="103" spans="2:18">
      <c r="B103" s="86" t="s">
        <v>1752</v>
      </c>
      <c r="C103" s="88" t="s">
        <v>1522</v>
      </c>
      <c r="D103" s="87" t="s">
        <v>1583</v>
      </c>
      <c r="E103" s="87"/>
      <c r="F103" s="87" t="s">
        <v>484</v>
      </c>
      <c r="G103" s="101">
        <v>41115</v>
      </c>
      <c r="H103" s="87" t="s">
        <v>291</v>
      </c>
      <c r="I103" s="90">
        <v>4.1600000278461966</v>
      </c>
      <c r="J103" s="88" t="s">
        <v>339</v>
      </c>
      <c r="K103" s="88" t="s">
        <v>121</v>
      </c>
      <c r="L103" s="89">
        <v>5.0999999999999997E-2</v>
      </c>
      <c r="M103" s="89">
        <v>2.1600000095263302E-2</v>
      </c>
      <c r="N103" s="90">
        <v>43.777006999999998</v>
      </c>
      <c r="O103" s="102">
        <v>124.69</v>
      </c>
      <c r="P103" s="90">
        <v>5.4585552999999995E-2</v>
      </c>
      <c r="Q103" s="91">
        <f t="shared" si="1"/>
        <v>1.065445807227456E-4</v>
      </c>
      <c r="R103" s="91">
        <f>P103/'סכום נכסי הקרן'!$C$42</f>
        <v>1.2038767034452046E-5</v>
      </c>
    </row>
    <row r="104" spans="2:18">
      <c r="B104" s="86" t="s">
        <v>1752</v>
      </c>
      <c r="C104" s="88" t="s">
        <v>1522</v>
      </c>
      <c r="D104" s="87" t="s">
        <v>1584</v>
      </c>
      <c r="E104" s="87"/>
      <c r="F104" s="87" t="s">
        <v>484</v>
      </c>
      <c r="G104" s="101">
        <v>41179</v>
      </c>
      <c r="H104" s="87" t="s">
        <v>291</v>
      </c>
      <c r="I104" s="90">
        <v>4.1600000046960517</v>
      </c>
      <c r="J104" s="88" t="s">
        <v>339</v>
      </c>
      <c r="K104" s="88" t="s">
        <v>121</v>
      </c>
      <c r="L104" s="89">
        <v>5.0999999999999997E-2</v>
      </c>
      <c r="M104" s="89">
        <v>2.1200000035220393E-2</v>
      </c>
      <c r="N104" s="90">
        <v>55.202808999999995</v>
      </c>
      <c r="O104" s="102">
        <v>123.44</v>
      </c>
      <c r="P104" s="90">
        <v>6.8142347999999991E-2</v>
      </c>
      <c r="Q104" s="91">
        <f t="shared" si="1"/>
        <v>1.3300585041473191E-4</v>
      </c>
      <c r="R104" s="91">
        <f>P104/'סכום נכסי הקרן'!$C$42</f>
        <v>1.5028699127634729E-5</v>
      </c>
    </row>
    <row r="105" spans="2:18">
      <c r="B105" s="86" t="s">
        <v>1753</v>
      </c>
      <c r="C105" s="88" t="s">
        <v>1521</v>
      </c>
      <c r="D105" s="87">
        <v>4099</v>
      </c>
      <c r="E105" s="87"/>
      <c r="F105" s="87" t="s">
        <v>488</v>
      </c>
      <c r="G105" s="101">
        <v>42052</v>
      </c>
      <c r="H105" s="87" t="s">
        <v>119</v>
      </c>
      <c r="I105" s="90">
        <v>4.3800000037798288</v>
      </c>
      <c r="J105" s="88" t="s">
        <v>678</v>
      </c>
      <c r="K105" s="88" t="s">
        <v>121</v>
      </c>
      <c r="L105" s="89">
        <v>2.9779E-2</v>
      </c>
      <c r="M105" s="89">
        <v>2.6900000031013983E-2</v>
      </c>
      <c r="N105" s="90">
        <v>371.64979099999999</v>
      </c>
      <c r="O105" s="102">
        <v>111.05</v>
      </c>
      <c r="P105" s="90">
        <v>0.41271708800000001</v>
      </c>
      <c r="Q105" s="91">
        <f t="shared" si="1"/>
        <v>8.0557522423694238E-4</v>
      </c>
      <c r="R105" s="91">
        <f>P105/'סכום נכסי הקרן'!$C$42</f>
        <v>9.1024173989213676E-5</v>
      </c>
    </row>
    <row r="106" spans="2:18">
      <c r="B106" s="86" t="s">
        <v>1753</v>
      </c>
      <c r="C106" s="88" t="s">
        <v>1521</v>
      </c>
      <c r="D106" s="87" t="s">
        <v>1585</v>
      </c>
      <c r="E106" s="87"/>
      <c r="F106" s="87" t="s">
        <v>488</v>
      </c>
      <c r="G106" s="101">
        <v>42054</v>
      </c>
      <c r="H106" s="87" t="s">
        <v>119</v>
      </c>
      <c r="I106" s="90">
        <v>4.3799998869075232</v>
      </c>
      <c r="J106" s="88" t="s">
        <v>678</v>
      </c>
      <c r="K106" s="88" t="s">
        <v>121</v>
      </c>
      <c r="L106" s="89">
        <v>2.9779E-2</v>
      </c>
      <c r="M106" s="89">
        <v>2.6899999006157027E-2</v>
      </c>
      <c r="N106" s="90">
        <v>10.510457999999998</v>
      </c>
      <c r="O106" s="102">
        <v>111.05</v>
      </c>
      <c r="P106" s="90">
        <v>1.1671864000000001E-2</v>
      </c>
      <c r="Q106" s="91">
        <f t="shared" si="1"/>
        <v>2.2782106029646861E-5</v>
      </c>
      <c r="R106" s="91">
        <f>P106/'סכום נכסי הקרן'!$C$42</f>
        <v>2.5742132090116889E-6</v>
      </c>
    </row>
    <row r="107" spans="2:18">
      <c r="B107" s="86" t="s">
        <v>1754</v>
      </c>
      <c r="C107" s="88" t="s">
        <v>1521</v>
      </c>
      <c r="D107" s="87">
        <v>9079</v>
      </c>
      <c r="E107" s="87"/>
      <c r="F107" s="87" t="s">
        <v>1550</v>
      </c>
      <c r="G107" s="101">
        <v>44705</v>
      </c>
      <c r="H107" s="87" t="s">
        <v>1520</v>
      </c>
      <c r="I107" s="90">
        <v>8.1099999998088403</v>
      </c>
      <c r="J107" s="88" t="s">
        <v>321</v>
      </c>
      <c r="K107" s="88" t="s">
        <v>121</v>
      </c>
      <c r="L107" s="89">
        <v>2.3671999999999999E-2</v>
      </c>
      <c r="M107" s="89">
        <v>2.0300000000637204E-2</v>
      </c>
      <c r="N107" s="90">
        <v>1477.046128</v>
      </c>
      <c r="O107" s="102">
        <v>106.25</v>
      </c>
      <c r="P107" s="90">
        <v>1.5693614299999998</v>
      </c>
      <c r="Q107" s="91">
        <f t="shared" si="1"/>
        <v>3.0632089696297194E-3</v>
      </c>
      <c r="R107" s="91">
        <f>P107/'סכום נכסי הקרן'!$C$42</f>
        <v>3.4612045880756253E-4</v>
      </c>
    </row>
    <row r="108" spans="2:18">
      <c r="B108" s="86" t="s">
        <v>1754</v>
      </c>
      <c r="C108" s="88" t="s">
        <v>1521</v>
      </c>
      <c r="D108" s="87">
        <v>9017</v>
      </c>
      <c r="E108" s="87"/>
      <c r="F108" s="87" t="s">
        <v>1550</v>
      </c>
      <c r="G108" s="101">
        <v>44651</v>
      </c>
      <c r="H108" s="87" t="s">
        <v>1520</v>
      </c>
      <c r="I108" s="90">
        <v>8.2000000001201041</v>
      </c>
      <c r="J108" s="88" t="s">
        <v>321</v>
      </c>
      <c r="K108" s="88" t="s">
        <v>121</v>
      </c>
      <c r="L108" s="89">
        <v>1.797E-2</v>
      </c>
      <c r="M108" s="89">
        <v>3.3899999999189315E-2</v>
      </c>
      <c r="N108" s="90">
        <v>3618.9280190000004</v>
      </c>
      <c r="O108" s="102">
        <v>92.03</v>
      </c>
      <c r="P108" s="90">
        <v>3.3304992929999995</v>
      </c>
      <c r="Q108" s="91">
        <f t="shared" si="1"/>
        <v>6.5007429854211712E-3</v>
      </c>
      <c r="R108" s="91">
        <f>P108/'סכום נכסי הקרן'!$C$42</f>
        <v>7.3453694051307393E-4</v>
      </c>
    </row>
    <row r="109" spans="2:18">
      <c r="B109" s="86" t="s">
        <v>1754</v>
      </c>
      <c r="C109" s="88" t="s">
        <v>1521</v>
      </c>
      <c r="D109" s="87">
        <v>9080</v>
      </c>
      <c r="E109" s="87"/>
      <c r="F109" s="87" t="s">
        <v>1550</v>
      </c>
      <c r="G109" s="101">
        <v>44705</v>
      </c>
      <c r="H109" s="87" t="s">
        <v>1520</v>
      </c>
      <c r="I109" s="90">
        <v>7.7399999973497264</v>
      </c>
      <c r="J109" s="88" t="s">
        <v>321</v>
      </c>
      <c r="K109" s="88" t="s">
        <v>121</v>
      </c>
      <c r="L109" s="89">
        <v>2.3184999999999997E-2</v>
      </c>
      <c r="M109" s="89">
        <v>2.2199999993602792E-2</v>
      </c>
      <c r="N109" s="90">
        <v>1050.6259600000001</v>
      </c>
      <c r="O109" s="102">
        <v>104.15</v>
      </c>
      <c r="P109" s="90">
        <v>1.0942268850000001</v>
      </c>
      <c r="Q109" s="91">
        <f t="shared" si="1"/>
        <v>2.1358022090182172E-3</v>
      </c>
      <c r="R109" s="91">
        <f>P109/'סכום נכסי הקרן'!$C$42</f>
        <v>2.4133020235865619E-4</v>
      </c>
    </row>
    <row r="110" spans="2:18">
      <c r="B110" s="86" t="s">
        <v>1754</v>
      </c>
      <c r="C110" s="88" t="s">
        <v>1521</v>
      </c>
      <c r="D110" s="87">
        <v>9019</v>
      </c>
      <c r="E110" s="87"/>
      <c r="F110" s="87" t="s">
        <v>1550</v>
      </c>
      <c r="G110" s="101">
        <v>44651</v>
      </c>
      <c r="H110" s="87" t="s">
        <v>1520</v>
      </c>
      <c r="I110" s="90">
        <v>7.7900000012635244</v>
      </c>
      <c r="J110" s="88" t="s">
        <v>321</v>
      </c>
      <c r="K110" s="88" t="s">
        <v>121</v>
      </c>
      <c r="L110" s="89">
        <v>1.8769999999999998E-2</v>
      </c>
      <c r="M110" s="89">
        <v>3.6100000008830034E-2</v>
      </c>
      <c r="N110" s="90">
        <v>2235.6001150000002</v>
      </c>
      <c r="O110" s="102">
        <v>91.69</v>
      </c>
      <c r="P110" s="90">
        <v>2.0498216790000003</v>
      </c>
      <c r="Q110" s="91">
        <f t="shared" si="1"/>
        <v>4.001010878197926E-3</v>
      </c>
      <c r="R110" s="91">
        <f>P110/'סכום נכסי הקרן'!$C$42</f>
        <v>4.5208529179232367E-4</v>
      </c>
    </row>
    <row r="111" spans="2:18">
      <c r="B111" s="86" t="s">
        <v>1755</v>
      </c>
      <c r="C111" s="88" t="s">
        <v>1521</v>
      </c>
      <c r="D111" s="87">
        <v>4100</v>
      </c>
      <c r="E111" s="87"/>
      <c r="F111" s="87" t="s">
        <v>488</v>
      </c>
      <c r="G111" s="101">
        <v>42052</v>
      </c>
      <c r="H111" s="87" t="s">
        <v>119</v>
      </c>
      <c r="I111" s="90">
        <v>4.4200000029637119</v>
      </c>
      <c r="J111" s="88" t="s">
        <v>678</v>
      </c>
      <c r="K111" s="88" t="s">
        <v>121</v>
      </c>
      <c r="L111" s="89">
        <v>2.9779E-2</v>
      </c>
      <c r="M111" s="89">
        <v>1.6100000008728736E-2</v>
      </c>
      <c r="N111" s="90">
        <v>423.58180700000003</v>
      </c>
      <c r="O111" s="102">
        <v>116.3</v>
      </c>
      <c r="P111" s="90">
        <v>0.49262563700000001</v>
      </c>
      <c r="Q111" s="91">
        <f t="shared" si="1"/>
        <v>9.615473154122021E-4</v>
      </c>
      <c r="R111" s="91">
        <f>P111/'סכום נכסי הקרן'!$C$42</f>
        <v>1.0864789221868909E-4</v>
      </c>
    </row>
    <row r="112" spans="2:18">
      <c r="B112" s="86" t="s">
        <v>1756</v>
      </c>
      <c r="C112" s="88" t="s">
        <v>1522</v>
      </c>
      <c r="D112" s="87" t="s">
        <v>1590</v>
      </c>
      <c r="E112" s="87"/>
      <c r="F112" s="87" t="s">
        <v>488</v>
      </c>
      <c r="G112" s="101">
        <v>41767</v>
      </c>
      <c r="H112" s="87" t="s">
        <v>119</v>
      </c>
      <c r="I112" s="90">
        <v>4.7300000269955111</v>
      </c>
      <c r="J112" s="88" t="s">
        <v>678</v>
      </c>
      <c r="K112" s="88" t="s">
        <v>121</v>
      </c>
      <c r="L112" s="89">
        <v>5.3499999999999999E-2</v>
      </c>
      <c r="M112" s="89">
        <v>2.0700000102396764E-2</v>
      </c>
      <c r="N112" s="90">
        <v>25.326194000000001</v>
      </c>
      <c r="O112" s="102">
        <v>127.25</v>
      </c>
      <c r="P112" s="90">
        <v>3.2227580999999998E-2</v>
      </c>
      <c r="Q112" s="91">
        <f t="shared" si="1"/>
        <v>6.2904448460077375E-5</v>
      </c>
      <c r="R112" s="91">
        <f>P112/'סכום נכסי הקרן'!$C$42</f>
        <v>7.1077477174763281E-6</v>
      </c>
    </row>
    <row r="113" spans="2:18">
      <c r="B113" s="86" t="s">
        <v>1756</v>
      </c>
      <c r="C113" s="88" t="s">
        <v>1522</v>
      </c>
      <c r="D113" s="87" t="s">
        <v>1591</v>
      </c>
      <c r="E113" s="87"/>
      <c r="F113" s="87" t="s">
        <v>488</v>
      </c>
      <c r="G113" s="101">
        <v>41269</v>
      </c>
      <c r="H113" s="87" t="s">
        <v>119</v>
      </c>
      <c r="I113" s="90">
        <v>4.7800000094687274</v>
      </c>
      <c r="J113" s="88" t="s">
        <v>678</v>
      </c>
      <c r="K113" s="88" t="s">
        <v>121</v>
      </c>
      <c r="L113" s="89">
        <v>5.3499999999999999E-2</v>
      </c>
      <c r="M113" s="89">
        <v>1.5000000029964324E-2</v>
      </c>
      <c r="N113" s="90">
        <v>125.78402199999999</v>
      </c>
      <c r="O113" s="102">
        <v>132.66</v>
      </c>
      <c r="P113" s="90">
        <v>0.16686508900000002</v>
      </c>
      <c r="Q113" s="91">
        <f t="shared" si="1"/>
        <v>3.2570103200692371E-4</v>
      </c>
      <c r="R113" s="91">
        <f>P113/'סכום נכסי הקרן'!$C$42</f>
        <v>3.680186097325252E-5</v>
      </c>
    </row>
    <row r="114" spans="2:18">
      <c r="B114" s="86" t="s">
        <v>1756</v>
      </c>
      <c r="C114" s="88" t="s">
        <v>1522</v>
      </c>
      <c r="D114" s="87" t="s">
        <v>1592</v>
      </c>
      <c r="E114" s="87"/>
      <c r="F114" s="87" t="s">
        <v>488</v>
      </c>
      <c r="G114" s="101">
        <v>41767</v>
      </c>
      <c r="H114" s="87" t="s">
        <v>119</v>
      </c>
      <c r="I114" s="90">
        <v>5.369999952818195</v>
      </c>
      <c r="J114" s="88" t="s">
        <v>678</v>
      </c>
      <c r="K114" s="88" t="s">
        <v>121</v>
      </c>
      <c r="L114" s="89">
        <v>5.3499999999999999E-2</v>
      </c>
      <c r="M114" s="89">
        <v>2.4799999698670826E-2</v>
      </c>
      <c r="N114" s="90">
        <v>19.820501</v>
      </c>
      <c r="O114" s="102">
        <v>127.25</v>
      </c>
      <c r="P114" s="90">
        <v>2.5221587E-2</v>
      </c>
      <c r="Q114" s="91">
        <f t="shared" si="1"/>
        <v>4.9229572009232019E-5</v>
      </c>
      <c r="R114" s="91">
        <f>P114/'סכום נכסי הקרן'!$C$42</f>
        <v>5.5625855825288479E-6</v>
      </c>
    </row>
    <row r="115" spans="2:18">
      <c r="B115" s="86" t="s">
        <v>1756</v>
      </c>
      <c r="C115" s="88" t="s">
        <v>1522</v>
      </c>
      <c r="D115" s="87" t="s">
        <v>1593</v>
      </c>
      <c r="E115" s="87"/>
      <c r="F115" s="87" t="s">
        <v>488</v>
      </c>
      <c r="G115" s="101">
        <v>41767</v>
      </c>
      <c r="H115" s="87" t="s">
        <v>119</v>
      </c>
      <c r="I115" s="90">
        <v>4.729999956558947</v>
      </c>
      <c r="J115" s="88" t="s">
        <v>678</v>
      </c>
      <c r="K115" s="88" t="s">
        <v>121</v>
      </c>
      <c r="L115" s="89">
        <v>5.3499999999999999E-2</v>
      </c>
      <c r="M115" s="89">
        <v>2.0699999813824057E-2</v>
      </c>
      <c r="N115" s="90">
        <v>25.326193</v>
      </c>
      <c r="O115" s="102">
        <v>127.25</v>
      </c>
      <c r="P115" s="90">
        <v>3.2227580000000006E-2</v>
      </c>
      <c r="Q115" s="91">
        <f t="shared" si="1"/>
        <v>6.290444650819498E-5</v>
      </c>
      <c r="R115" s="91">
        <f>P115/'סכום נכסי הקרן'!$C$42</f>
        <v>7.1077474969277341E-6</v>
      </c>
    </row>
    <row r="116" spans="2:18">
      <c r="B116" s="86" t="s">
        <v>1756</v>
      </c>
      <c r="C116" s="88" t="s">
        <v>1522</v>
      </c>
      <c r="D116" s="87" t="s">
        <v>1594</v>
      </c>
      <c r="E116" s="87"/>
      <c r="F116" s="87" t="s">
        <v>488</v>
      </c>
      <c r="G116" s="101">
        <v>41269</v>
      </c>
      <c r="H116" s="87" t="s">
        <v>119</v>
      </c>
      <c r="I116" s="90">
        <v>4.7800000037226278</v>
      </c>
      <c r="J116" s="88" t="s">
        <v>678</v>
      </c>
      <c r="K116" s="88" t="s">
        <v>121</v>
      </c>
      <c r="L116" s="89">
        <v>5.3499999999999999E-2</v>
      </c>
      <c r="M116" s="89">
        <v>1.5000000028201722E-2</v>
      </c>
      <c r="N116" s="90">
        <v>133.64552</v>
      </c>
      <c r="O116" s="102">
        <v>132.66</v>
      </c>
      <c r="P116" s="90">
        <v>0.17729415299999998</v>
      </c>
      <c r="Q116" s="91">
        <f t="shared" si="1"/>
        <v>3.460573385778341E-4</v>
      </c>
      <c r="R116" s="91">
        <f>P116/'סכום נכסי הקרן'!$C$42</f>
        <v>3.9101976388102128E-5</v>
      </c>
    </row>
    <row r="117" spans="2:18">
      <c r="B117" s="86" t="s">
        <v>1756</v>
      </c>
      <c r="C117" s="88" t="s">
        <v>1522</v>
      </c>
      <c r="D117" s="87" t="s">
        <v>1595</v>
      </c>
      <c r="E117" s="87"/>
      <c r="F117" s="87" t="s">
        <v>488</v>
      </c>
      <c r="G117" s="101">
        <v>41281</v>
      </c>
      <c r="H117" s="87" t="s">
        <v>119</v>
      </c>
      <c r="I117" s="90">
        <v>4.7799999963274953</v>
      </c>
      <c r="J117" s="88" t="s">
        <v>678</v>
      </c>
      <c r="K117" s="88" t="s">
        <v>121</v>
      </c>
      <c r="L117" s="89">
        <v>5.3499999999999999E-2</v>
      </c>
      <c r="M117" s="89">
        <v>1.5099999991490538E-2</v>
      </c>
      <c r="N117" s="90">
        <v>168.374075</v>
      </c>
      <c r="O117" s="102">
        <v>132.61000000000001</v>
      </c>
      <c r="P117" s="90">
        <v>0.22328086899999999</v>
      </c>
      <c r="Q117" s="91">
        <f t="shared" si="1"/>
        <v>4.3581800061667021E-4</v>
      </c>
      <c r="R117" s="91">
        <f>P117/'סכום נכסי הקרן'!$C$42</f>
        <v>4.9244282001521647E-5</v>
      </c>
    </row>
    <row r="118" spans="2:18">
      <c r="B118" s="86" t="s">
        <v>1756</v>
      </c>
      <c r="C118" s="88" t="s">
        <v>1522</v>
      </c>
      <c r="D118" s="87" t="s">
        <v>1596</v>
      </c>
      <c r="E118" s="87"/>
      <c r="F118" s="87" t="s">
        <v>488</v>
      </c>
      <c r="G118" s="101">
        <v>41767</v>
      </c>
      <c r="H118" s="87" t="s">
        <v>119</v>
      </c>
      <c r="I118" s="90">
        <v>4.7300000401772282</v>
      </c>
      <c r="J118" s="88" t="s">
        <v>678</v>
      </c>
      <c r="K118" s="88" t="s">
        <v>121</v>
      </c>
      <c r="L118" s="89">
        <v>5.3499999999999999E-2</v>
      </c>
      <c r="M118" s="89">
        <v>2.0700000179740229E-2</v>
      </c>
      <c r="N118" s="90">
        <v>29.730747999999998</v>
      </c>
      <c r="O118" s="102">
        <v>127.25</v>
      </c>
      <c r="P118" s="90">
        <v>3.7832375999999994E-2</v>
      </c>
      <c r="Q118" s="91">
        <f t="shared" si="1"/>
        <v>7.3844349230377181E-5</v>
      </c>
      <c r="R118" s="91">
        <f>P118/'סכום נכסי הקרן'!$C$42</f>
        <v>8.3438773813245922E-6</v>
      </c>
    </row>
    <row r="119" spans="2:18">
      <c r="B119" s="86" t="s">
        <v>1756</v>
      </c>
      <c r="C119" s="88" t="s">
        <v>1522</v>
      </c>
      <c r="D119" s="87" t="s">
        <v>1597</v>
      </c>
      <c r="E119" s="87"/>
      <c r="F119" s="87" t="s">
        <v>488</v>
      </c>
      <c r="G119" s="101">
        <v>41281</v>
      </c>
      <c r="H119" s="87" t="s">
        <v>119</v>
      </c>
      <c r="I119" s="90">
        <v>4.7800000129322742</v>
      </c>
      <c r="J119" s="88" t="s">
        <v>678</v>
      </c>
      <c r="K119" s="88" t="s">
        <v>121</v>
      </c>
      <c r="L119" s="89">
        <v>5.3499999999999999E-2</v>
      </c>
      <c r="M119" s="89">
        <v>1.5100000053469979E-2</v>
      </c>
      <c r="N119" s="90">
        <v>121.28640999999999</v>
      </c>
      <c r="O119" s="102">
        <v>132.61000000000001</v>
      </c>
      <c r="P119" s="90">
        <v>0.160837914</v>
      </c>
      <c r="Q119" s="91">
        <f t="shared" si="1"/>
        <v>3.1393669514442793E-4</v>
      </c>
      <c r="R119" s="91">
        <f>P119/'סכום נכסי הקרן'!$C$42</f>
        <v>3.5472575993747526E-5</v>
      </c>
    </row>
    <row r="120" spans="2:18">
      <c r="B120" s="86" t="s">
        <v>1756</v>
      </c>
      <c r="C120" s="88" t="s">
        <v>1522</v>
      </c>
      <c r="D120" s="87" t="s">
        <v>1598</v>
      </c>
      <c r="E120" s="87"/>
      <c r="F120" s="87" t="s">
        <v>488</v>
      </c>
      <c r="G120" s="101">
        <v>41767</v>
      </c>
      <c r="H120" s="87" t="s">
        <v>119</v>
      </c>
      <c r="I120" s="90">
        <v>4.7300000752774656</v>
      </c>
      <c r="J120" s="88" t="s">
        <v>678</v>
      </c>
      <c r="K120" s="88" t="s">
        <v>121</v>
      </c>
      <c r="L120" s="89">
        <v>5.3499999999999999E-2</v>
      </c>
      <c r="M120" s="89">
        <v>2.0700000285535217E-2</v>
      </c>
      <c r="N120" s="90">
        <v>24.219501999999999</v>
      </c>
      <c r="O120" s="102">
        <v>127.25</v>
      </c>
      <c r="P120" s="90">
        <v>3.0819315999999999E-2</v>
      </c>
      <c r="Q120" s="91">
        <f t="shared" si="1"/>
        <v>6.0155680778425104E-5</v>
      </c>
      <c r="R120" s="91">
        <f>P120/'סכום נכסי הקרן'!$C$42</f>
        <v>6.7971568500031593E-6</v>
      </c>
    </row>
    <row r="121" spans="2:18">
      <c r="B121" s="86" t="s">
        <v>1756</v>
      </c>
      <c r="C121" s="88" t="s">
        <v>1522</v>
      </c>
      <c r="D121" s="87" t="s">
        <v>1599</v>
      </c>
      <c r="E121" s="87"/>
      <c r="F121" s="87" t="s">
        <v>488</v>
      </c>
      <c r="G121" s="101">
        <v>41281</v>
      </c>
      <c r="H121" s="87" t="s">
        <v>119</v>
      </c>
      <c r="I121" s="90">
        <v>4.780000000724776</v>
      </c>
      <c r="J121" s="88" t="s">
        <v>678</v>
      </c>
      <c r="K121" s="88" t="s">
        <v>121</v>
      </c>
      <c r="L121" s="89">
        <v>5.3499999999999999E-2</v>
      </c>
      <c r="M121" s="89">
        <v>1.5099999980845213E-2</v>
      </c>
      <c r="N121" s="90">
        <v>145.66260500000001</v>
      </c>
      <c r="O121" s="102">
        <v>132.61000000000001</v>
      </c>
      <c r="P121" s="90">
        <v>0.19316318699999999</v>
      </c>
      <c r="Q121" s="91">
        <f t="shared" si="1"/>
        <v>3.770318269008707E-4</v>
      </c>
      <c r="R121" s="91">
        <f>P121/'סכום נכסי הקרן'!$C$42</f>
        <v>4.2601869544589864E-5</v>
      </c>
    </row>
    <row r="122" spans="2:18">
      <c r="B122" s="86" t="s">
        <v>1757</v>
      </c>
      <c r="C122" s="88" t="s">
        <v>1522</v>
      </c>
      <c r="D122" s="87" t="s">
        <v>1601</v>
      </c>
      <c r="E122" s="87"/>
      <c r="F122" s="87" t="s">
        <v>1550</v>
      </c>
      <c r="G122" s="101">
        <v>44748</v>
      </c>
      <c r="H122" s="87" t="s">
        <v>1520</v>
      </c>
      <c r="I122" s="90">
        <v>2.3200000000559191</v>
      </c>
      <c r="J122" s="88" t="s">
        <v>321</v>
      </c>
      <c r="K122" s="88" t="s">
        <v>121</v>
      </c>
      <c r="L122" s="89">
        <v>6.0659999999999999E-2</v>
      </c>
      <c r="M122" s="89">
        <v>6.7100000001339352E-2</v>
      </c>
      <c r="N122" s="90">
        <v>22121.84923</v>
      </c>
      <c r="O122" s="102">
        <v>100.24</v>
      </c>
      <c r="P122" s="90">
        <v>22.174930792999998</v>
      </c>
      <c r="Q122" s="91">
        <f t="shared" si="1"/>
        <v>4.3282857350480361E-2</v>
      </c>
      <c r="R122" s="91">
        <f>P122/'סכום נכסי הקרן'!$C$42</f>
        <v>4.8906498359011577E-3</v>
      </c>
    </row>
    <row r="123" spans="2:18">
      <c r="B123" s="86" t="s">
        <v>1758</v>
      </c>
      <c r="C123" s="88" t="s">
        <v>1522</v>
      </c>
      <c r="D123" s="87">
        <v>7127</v>
      </c>
      <c r="E123" s="87"/>
      <c r="F123" s="87" t="s">
        <v>1550</v>
      </c>
      <c r="G123" s="101">
        <v>43631</v>
      </c>
      <c r="H123" s="87" t="s">
        <v>1520</v>
      </c>
      <c r="I123" s="90">
        <v>5.2799999991956801</v>
      </c>
      <c r="J123" s="88" t="s">
        <v>321</v>
      </c>
      <c r="K123" s="88" t="s">
        <v>121</v>
      </c>
      <c r="L123" s="89">
        <v>3.1E-2</v>
      </c>
      <c r="M123" s="89">
        <v>2.389999999893546E-2</v>
      </c>
      <c r="N123" s="90">
        <v>755.39253599999995</v>
      </c>
      <c r="O123" s="102">
        <v>111.92</v>
      </c>
      <c r="P123" s="90">
        <v>0.84543533100000001</v>
      </c>
      <c r="Q123" s="91">
        <f t="shared" si="1"/>
        <v>1.6501903510914445E-3</v>
      </c>
      <c r="R123" s="91">
        <f>P123/'סכום נכסי הקרן'!$C$42</f>
        <v>1.864595746168195E-4</v>
      </c>
    </row>
    <row r="124" spans="2:18">
      <c r="B124" s="86" t="s">
        <v>1758</v>
      </c>
      <c r="C124" s="88" t="s">
        <v>1522</v>
      </c>
      <c r="D124" s="87">
        <v>7128</v>
      </c>
      <c r="E124" s="87"/>
      <c r="F124" s="87" t="s">
        <v>1550</v>
      </c>
      <c r="G124" s="101">
        <v>43634</v>
      </c>
      <c r="H124" s="87" t="s">
        <v>1520</v>
      </c>
      <c r="I124" s="90">
        <v>5.3000000025644258</v>
      </c>
      <c r="J124" s="88" t="s">
        <v>321</v>
      </c>
      <c r="K124" s="88" t="s">
        <v>121</v>
      </c>
      <c r="L124" s="89">
        <v>2.4900000000000002E-2</v>
      </c>
      <c r="M124" s="89">
        <v>2.4000000005698727E-2</v>
      </c>
      <c r="N124" s="90">
        <v>318.18306999999999</v>
      </c>
      <c r="O124" s="102">
        <v>110.3</v>
      </c>
      <c r="P124" s="90">
        <v>0.35095592699999989</v>
      </c>
      <c r="Q124" s="91">
        <f t="shared" si="1"/>
        <v>6.8502470048031753E-4</v>
      </c>
      <c r="R124" s="91">
        <f>P124/'סכום נכסי הקרן'!$C$42</f>
        <v>7.7402836690381382E-5</v>
      </c>
    </row>
    <row r="125" spans="2:18">
      <c r="B125" s="86" t="s">
        <v>1758</v>
      </c>
      <c r="C125" s="88" t="s">
        <v>1522</v>
      </c>
      <c r="D125" s="87">
        <v>7130</v>
      </c>
      <c r="E125" s="87"/>
      <c r="F125" s="87" t="s">
        <v>1550</v>
      </c>
      <c r="G125" s="101">
        <v>43634</v>
      </c>
      <c r="H125" s="87" t="s">
        <v>1520</v>
      </c>
      <c r="I125" s="90">
        <v>5.5899999899875672</v>
      </c>
      <c r="J125" s="88" t="s">
        <v>321</v>
      </c>
      <c r="K125" s="88" t="s">
        <v>121</v>
      </c>
      <c r="L125" s="89">
        <v>3.6000000000000004E-2</v>
      </c>
      <c r="M125" s="89">
        <v>2.4199999949937837E-2</v>
      </c>
      <c r="N125" s="90">
        <v>208.05655899999999</v>
      </c>
      <c r="O125" s="102">
        <v>115.21</v>
      </c>
      <c r="P125" s="90">
        <v>0.23970195999999999</v>
      </c>
      <c r="Q125" s="91">
        <f t="shared" si="1"/>
        <v>4.6787003928714136E-4</v>
      </c>
      <c r="R125" s="91">
        <f>P125/'סכום נכסי הקרן'!$C$42</f>
        <v>5.2865930553850816E-5</v>
      </c>
    </row>
    <row r="126" spans="2:18">
      <c r="B126" s="86" t="s">
        <v>1751</v>
      </c>
      <c r="C126" s="88" t="s">
        <v>1521</v>
      </c>
      <c r="D126" s="87">
        <v>9922</v>
      </c>
      <c r="E126" s="87"/>
      <c r="F126" s="87" t="s">
        <v>488</v>
      </c>
      <c r="G126" s="101">
        <v>40489</v>
      </c>
      <c r="H126" s="87" t="s">
        <v>119</v>
      </c>
      <c r="I126" s="90">
        <v>2.1000000028972141</v>
      </c>
      <c r="J126" s="88" t="s">
        <v>321</v>
      </c>
      <c r="K126" s="88" t="s">
        <v>121</v>
      </c>
      <c r="L126" s="89">
        <v>5.7000000000000002E-2</v>
      </c>
      <c r="M126" s="89">
        <v>1.6900000018831893E-2</v>
      </c>
      <c r="N126" s="90">
        <v>221.80679700000002</v>
      </c>
      <c r="O126" s="102">
        <v>124.49</v>
      </c>
      <c r="P126" s="90">
        <v>0.27612729200000002</v>
      </c>
      <c r="Q126" s="91">
        <f t="shared" si="1"/>
        <v>5.3896800408428848E-4</v>
      </c>
      <c r="R126" s="91">
        <f>P126/'סכום נכסי הקרן'!$C$42</f>
        <v>6.0899486357537036E-5</v>
      </c>
    </row>
    <row r="127" spans="2:18">
      <c r="B127" s="86" t="s">
        <v>1759</v>
      </c>
      <c r="C127" s="88" t="s">
        <v>1522</v>
      </c>
      <c r="D127" s="87" t="s">
        <v>1602</v>
      </c>
      <c r="E127" s="87"/>
      <c r="F127" s="87" t="s">
        <v>565</v>
      </c>
      <c r="G127" s="101">
        <v>43801</v>
      </c>
      <c r="H127" s="87" t="s">
        <v>291</v>
      </c>
      <c r="I127" s="90">
        <v>4.909999999948468</v>
      </c>
      <c r="J127" s="88" t="s">
        <v>339</v>
      </c>
      <c r="K127" s="88" t="s">
        <v>122</v>
      </c>
      <c r="L127" s="89">
        <v>2.3629999999999998E-2</v>
      </c>
      <c r="M127" s="89">
        <v>6.0199999999179694E-2</v>
      </c>
      <c r="N127" s="90">
        <v>3020.1169030000001</v>
      </c>
      <c r="O127" s="102">
        <v>83.89</v>
      </c>
      <c r="P127" s="90">
        <v>9.5085107390000001</v>
      </c>
      <c r="Q127" s="91">
        <f t="shared" si="1"/>
        <v>1.8559494853601262E-2</v>
      </c>
      <c r="R127" s="91">
        <f>P127/'סכום נכסי הקרן'!$C$42</f>
        <v>2.097088686294091E-3</v>
      </c>
    </row>
    <row r="128" spans="2:18">
      <c r="B128" s="86" t="s">
        <v>1816</v>
      </c>
      <c r="C128" s="88" t="s">
        <v>1522</v>
      </c>
      <c r="D128" s="87">
        <v>9365</v>
      </c>
      <c r="E128" s="87"/>
      <c r="F128" s="87" t="s">
        <v>283</v>
      </c>
      <c r="G128" s="101">
        <v>44906</v>
      </c>
      <c r="H128" s="87" t="s">
        <v>1520</v>
      </c>
      <c r="I128" s="90">
        <v>2.6500000515571949</v>
      </c>
      <c r="J128" s="88" t="s">
        <v>321</v>
      </c>
      <c r="K128" s="88" t="s">
        <v>121</v>
      </c>
      <c r="L128" s="89">
        <v>6.1799999999999994E-2</v>
      </c>
      <c r="M128" s="89">
        <v>6.4000001804501827E-2</v>
      </c>
      <c r="N128" s="90">
        <v>15.508991000000002</v>
      </c>
      <c r="O128" s="102">
        <v>100.05</v>
      </c>
      <c r="P128" s="90">
        <v>1.5516748E-2</v>
      </c>
      <c r="Q128" s="91">
        <f t="shared" si="1"/>
        <v>3.0286867476463991E-5</v>
      </c>
      <c r="R128" s="91">
        <f>P128/'סכום נכסי הקרן'!$C$42</f>
        <v>3.4221969740656419E-6</v>
      </c>
    </row>
    <row r="129" spans="2:18">
      <c r="B129" s="86" t="s">
        <v>1816</v>
      </c>
      <c r="C129" s="88" t="s">
        <v>1522</v>
      </c>
      <c r="D129" s="87">
        <v>9316</v>
      </c>
      <c r="E129" s="87"/>
      <c r="F129" s="87" t="s">
        <v>283</v>
      </c>
      <c r="G129" s="101">
        <v>44885</v>
      </c>
      <c r="H129" s="87" t="s">
        <v>1520</v>
      </c>
      <c r="I129" s="90">
        <v>2.6500000001171862</v>
      </c>
      <c r="J129" s="88" t="s">
        <v>321</v>
      </c>
      <c r="K129" s="88" t="s">
        <v>121</v>
      </c>
      <c r="L129" s="89">
        <v>6.1799999999999994E-2</v>
      </c>
      <c r="M129" s="89">
        <v>6.6000000004687448E-2</v>
      </c>
      <c r="N129" s="90">
        <v>6000.3955070000002</v>
      </c>
      <c r="O129" s="102">
        <v>99.55</v>
      </c>
      <c r="P129" s="90">
        <v>5.9733947220000001</v>
      </c>
      <c r="Q129" s="91">
        <f t="shared" si="1"/>
        <v>1.1659364083880427E-2</v>
      </c>
      <c r="R129" s="91">
        <f>P129/'סכום נכסי הקרן'!$C$42</f>
        <v>1.3174238147405678E-3</v>
      </c>
    </row>
    <row r="130" spans="2:18">
      <c r="B130" s="86" t="s">
        <v>1760</v>
      </c>
      <c r="C130" s="88" t="s">
        <v>1522</v>
      </c>
      <c r="D130" s="87" t="s">
        <v>1603</v>
      </c>
      <c r="E130" s="87"/>
      <c r="F130" s="87" t="s">
        <v>571</v>
      </c>
      <c r="G130" s="101">
        <v>44074</v>
      </c>
      <c r="H130" s="87" t="s">
        <v>119</v>
      </c>
      <c r="I130" s="90">
        <v>9.0100000040257466</v>
      </c>
      <c r="J130" s="88" t="s">
        <v>678</v>
      </c>
      <c r="K130" s="88" t="s">
        <v>121</v>
      </c>
      <c r="L130" s="89">
        <v>2.35E-2</v>
      </c>
      <c r="M130" s="89">
        <v>3.4900000014473222E-2</v>
      </c>
      <c r="N130" s="90">
        <v>842.51244899999995</v>
      </c>
      <c r="O130" s="102">
        <v>97.59</v>
      </c>
      <c r="P130" s="90">
        <v>0.82220786899999998</v>
      </c>
      <c r="Q130" s="91">
        <f t="shared" si="1"/>
        <v>1.6048530765923931E-3</v>
      </c>
      <c r="R130" s="91">
        <f>P130/'סכום נכסי הקרן'!$C$42</f>
        <v>1.8133679050177007E-4</v>
      </c>
    </row>
    <row r="131" spans="2:18">
      <c r="B131" s="86" t="s">
        <v>1760</v>
      </c>
      <c r="C131" s="88" t="s">
        <v>1522</v>
      </c>
      <c r="D131" s="87" t="s">
        <v>1604</v>
      </c>
      <c r="E131" s="87"/>
      <c r="F131" s="87" t="s">
        <v>571</v>
      </c>
      <c r="G131" s="101">
        <v>44189</v>
      </c>
      <c r="H131" s="87" t="s">
        <v>119</v>
      </c>
      <c r="I131" s="90">
        <v>8.900000043486644</v>
      </c>
      <c r="J131" s="88" t="s">
        <v>678</v>
      </c>
      <c r="K131" s="88" t="s">
        <v>121</v>
      </c>
      <c r="L131" s="89">
        <v>2.4700000000000003E-2</v>
      </c>
      <c r="M131" s="89">
        <v>3.8000000177899909E-2</v>
      </c>
      <c r="N131" s="90">
        <v>105.308589</v>
      </c>
      <c r="O131" s="102">
        <v>96.08</v>
      </c>
      <c r="P131" s="90">
        <v>0.101180494</v>
      </c>
      <c r="Q131" s="91">
        <f t="shared" si="1"/>
        <v>1.9749242644020253E-4</v>
      </c>
      <c r="R131" s="91">
        <f>P131/'סכום נכסי הקרן'!$C$42</f>
        <v>2.2315215817210334E-5</v>
      </c>
    </row>
    <row r="132" spans="2:18">
      <c r="B132" s="86" t="s">
        <v>1760</v>
      </c>
      <c r="C132" s="88" t="s">
        <v>1522</v>
      </c>
      <c r="D132" s="87" t="s">
        <v>1605</v>
      </c>
      <c r="E132" s="87"/>
      <c r="F132" s="87" t="s">
        <v>571</v>
      </c>
      <c r="G132" s="101">
        <v>44322</v>
      </c>
      <c r="H132" s="87" t="s">
        <v>119</v>
      </c>
      <c r="I132" s="90">
        <v>8.7799999967361142</v>
      </c>
      <c r="J132" s="88" t="s">
        <v>678</v>
      </c>
      <c r="K132" s="88" t="s">
        <v>121</v>
      </c>
      <c r="L132" s="89">
        <v>2.5600000000000001E-2</v>
      </c>
      <c r="M132" s="89">
        <v>4.1299999987209103E-2</v>
      </c>
      <c r="N132" s="90">
        <v>484.45230500000002</v>
      </c>
      <c r="O132" s="102">
        <v>93.6</v>
      </c>
      <c r="P132" s="90">
        <v>0.45344736599999996</v>
      </c>
      <c r="Q132" s="91">
        <f t="shared" si="1"/>
        <v>8.850759374060635E-4</v>
      </c>
      <c r="R132" s="91">
        <f>P132/'סכום נכסי הקרן'!$C$42</f>
        <v>1.0000717958577632E-4</v>
      </c>
    </row>
    <row r="133" spans="2:18">
      <c r="B133" s="86" t="s">
        <v>1760</v>
      </c>
      <c r="C133" s="88" t="s">
        <v>1522</v>
      </c>
      <c r="D133" s="87" t="s">
        <v>1606</v>
      </c>
      <c r="E133" s="87"/>
      <c r="F133" s="87" t="s">
        <v>571</v>
      </c>
      <c r="G133" s="101">
        <v>44418</v>
      </c>
      <c r="H133" s="87" t="s">
        <v>119</v>
      </c>
      <c r="I133" s="90">
        <v>8.9000000065433831</v>
      </c>
      <c r="J133" s="88" t="s">
        <v>678</v>
      </c>
      <c r="K133" s="88" t="s">
        <v>121</v>
      </c>
      <c r="L133" s="89">
        <v>2.2700000000000001E-2</v>
      </c>
      <c r="M133" s="89">
        <v>3.9600000030686214E-2</v>
      </c>
      <c r="N133" s="90">
        <v>483.838255</v>
      </c>
      <c r="O133" s="102">
        <v>91.6</v>
      </c>
      <c r="P133" s="90">
        <v>0.443195809</v>
      </c>
      <c r="Q133" s="91">
        <f t="shared" si="1"/>
        <v>8.6506610362604628E-4</v>
      </c>
      <c r="R133" s="91">
        <f>P133/'סכום נכסי הקרן'!$C$42</f>
        <v>9.7746213090421673E-5</v>
      </c>
    </row>
    <row r="134" spans="2:18">
      <c r="B134" s="86" t="s">
        <v>1760</v>
      </c>
      <c r="C134" s="88" t="s">
        <v>1522</v>
      </c>
      <c r="D134" s="87" t="s">
        <v>1607</v>
      </c>
      <c r="E134" s="87"/>
      <c r="F134" s="87" t="s">
        <v>571</v>
      </c>
      <c r="G134" s="101">
        <v>44530</v>
      </c>
      <c r="H134" s="87" t="s">
        <v>119</v>
      </c>
      <c r="I134" s="90">
        <v>8.9700000135062652</v>
      </c>
      <c r="J134" s="88" t="s">
        <v>678</v>
      </c>
      <c r="K134" s="88" t="s">
        <v>121</v>
      </c>
      <c r="L134" s="89">
        <v>1.7899999999999999E-2</v>
      </c>
      <c r="M134" s="89">
        <v>4.1900000048952835E-2</v>
      </c>
      <c r="N134" s="90">
        <v>400.12018299999994</v>
      </c>
      <c r="O134" s="102">
        <v>84.75</v>
      </c>
      <c r="P134" s="90">
        <v>0.33910188600000002</v>
      </c>
      <c r="Q134" s="91">
        <f t="shared" ref="Q134:Q197" si="2">IFERROR(P134/$P$10,0)</f>
        <v>6.618870063689247E-4</v>
      </c>
      <c r="R134" s="91">
        <f>P134/'סכום נכסי הקרן'!$C$42</f>
        <v>7.4788444599935009E-5</v>
      </c>
    </row>
    <row r="135" spans="2:18">
      <c r="B135" s="86" t="s">
        <v>1760</v>
      </c>
      <c r="C135" s="88" t="s">
        <v>1522</v>
      </c>
      <c r="D135" s="87" t="s">
        <v>1608</v>
      </c>
      <c r="E135" s="87"/>
      <c r="F135" s="87" t="s">
        <v>571</v>
      </c>
      <c r="G135" s="101">
        <v>44612</v>
      </c>
      <c r="H135" s="87" t="s">
        <v>119</v>
      </c>
      <c r="I135" s="90">
        <v>8.7599999924801661</v>
      </c>
      <c r="J135" s="88" t="s">
        <v>678</v>
      </c>
      <c r="K135" s="88" t="s">
        <v>121</v>
      </c>
      <c r="L135" s="89">
        <v>2.3599999999999999E-2</v>
      </c>
      <c r="M135" s="89">
        <v>4.4199999954588023E-2</v>
      </c>
      <c r="N135" s="90">
        <v>467.24100700000002</v>
      </c>
      <c r="O135" s="102">
        <v>87.66</v>
      </c>
      <c r="P135" s="90">
        <v>0.40958348300000003</v>
      </c>
      <c r="Q135" s="91">
        <f t="shared" si="2"/>
        <v>7.9945879575859212E-4</v>
      </c>
      <c r="R135" s="91">
        <f>P135/'סכום נכסי הקרן'!$C$42</f>
        <v>9.0333061808432183E-5</v>
      </c>
    </row>
    <row r="136" spans="2:18">
      <c r="B136" s="86" t="s">
        <v>1760</v>
      </c>
      <c r="C136" s="88" t="s">
        <v>1522</v>
      </c>
      <c r="D136" s="87" t="s">
        <v>1609</v>
      </c>
      <c r="E136" s="87"/>
      <c r="F136" s="87" t="s">
        <v>571</v>
      </c>
      <c r="G136" s="101">
        <v>44662</v>
      </c>
      <c r="H136" s="87" t="s">
        <v>119</v>
      </c>
      <c r="I136" s="90">
        <v>8.8099999991584887</v>
      </c>
      <c r="J136" s="88" t="s">
        <v>678</v>
      </c>
      <c r="K136" s="88" t="s">
        <v>121</v>
      </c>
      <c r="L136" s="89">
        <v>2.4E-2</v>
      </c>
      <c r="M136" s="89">
        <v>4.1599999991584882E-2</v>
      </c>
      <c r="N136" s="90">
        <v>531.99207999999999</v>
      </c>
      <c r="O136" s="102">
        <v>89.35</v>
      </c>
      <c r="P136" s="90">
        <v>0.47533493999999998</v>
      </c>
      <c r="Q136" s="91">
        <f t="shared" si="2"/>
        <v>9.2779790808698837E-4</v>
      </c>
      <c r="R136" s="91">
        <f>P136/'סכום נכסי הקרן'!$C$42</f>
        <v>1.0483445328464917E-4</v>
      </c>
    </row>
    <row r="137" spans="2:18">
      <c r="B137" s="86" t="s">
        <v>1761</v>
      </c>
      <c r="C137" s="88" t="s">
        <v>1521</v>
      </c>
      <c r="D137" s="87">
        <v>7490</v>
      </c>
      <c r="E137" s="87"/>
      <c r="F137" s="87" t="s">
        <v>283</v>
      </c>
      <c r="G137" s="101">
        <v>43899</v>
      </c>
      <c r="H137" s="87" t="s">
        <v>1520</v>
      </c>
      <c r="I137" s="90">
        <v>3.1699999999740172</v>
      </c>
      <c r="J137" s="88" t="s">
        <v>117</v>
      </c>
      <c r="K137" s="88" t="s">
        <v>121</v>
      </c>
      <c r="L137" s="89">
        <v>2.3889999999999998E-2</v>
      </c>
      <c r="M137" s="89">
        <v>4.7599999997055248E-2</v>
      </c>
      <c r="N137" s="90">
        <v>2455.2800040000002</v>
      </c>
      <c r="O137" s="102">
        <v>94.05</v>
      </c>
      <c r="P137" s="90">
        <v>2.3091909179999996</v>
      </c>
      <c r="Q137" s="91">
        <f t="shared" si="2"/>
        <v>4.5072691334112156E-3</v>
      </c>
      <c r="R137" s="91">
        <f>P137/'סכום נכסי הקרן'!$C$42</f>
        <v>5.0928881310178273E-4</v>
      </c>
    </row>
    <row r="138" spans="2:18">
      <c r="B138" s="86" t="s">
        <v>1761</v>
      </c>
      <c r="C138" s="88" t="s">
        <v>1521</v>
      </c>
      <c r="D138" s="87">
        <v>7491</v>
      </c>
      <c r="E138" s="87"/>
      <c r="F138" s="87" t="s">
        <v>283</v>
      </c>
      <c r="G138" s="101">
        <v>43899</v>
      </c>
      <c r="H138" s="87" t="s">
        <v>1520</v>
      </c>
      <c r="I138" s="90">
        <v>3.3600000015273981</v>
      </c>
      <c r="J138" s="88" t="s">
        <v>117</v>
      </c>
      <c r="K138" s="88" t="s">
        <v>121</v>
      </c>
      <c r="L138" s="89">
        <v>1.2969999999999999E-2</v>
      </c>
      <c r="M138" s="89">
        <v>1.7700000003500287E-2</v>
      </c>
      <c r="N138" s="90">
        <v>884.16000099999985</v>
      </c>
      <c r="O138" s="102">
        <v>106.63</v>
      </c>
      <c r="P138" s="90">
        <v>0.94277987099999994</v>
      </c>
      <c r="Q138" s="91">
        <f t="shared" si="2"/>
        <v>1.840195446394748E-3</v>
      </c>
      <c r="R138" s="91">
        <f>P138/'סכום נכסי הקרן'!$C$42</f>
        <v>2.0792877616793132E-4</v>
      </c>
    </row>
    <row r="139" spans="2:18">
      <c r="B139" s="86" t="s">
        <v>1762</v>
      </c>
      <c r="C139" s="88" t="s">
        <v>1522</v>
      </c>
      <c r="D139" s="87" t="s">
        <v>1610</v>
      </c>
      <c r="E139" s="87"/>
      <c r="F139" s="87" t="s">
        <v>571</v>
      </c>
      <c r="G139" s="101">
        <v>43924</v>
      </c>
      <c r="H139" s="87" t="s">
        <v>119</v>
      </c>
      <c r="I139" s="90">
        <v>8.4900000241515965</v>
      </c>
      <c r="J139" s="88" t="s">
        <v>678</v>
      </c>
      <c r="K139" s="88" t="s">
        <v>121</v>
      </c>
      <c r="L139" s="89">
        <v>3.1400000000000004E-2</v>
      </c>
      <c r="M139" s="89">
        <v>2.6100000078942108E-2</v>
      </c>
      <c r="N139" s="90">
        <v>116.32136</v>
      </c>
      <c r="O139" s="102">
        <v>109.99</v>
      </c>
      <c r="P139" s="90">
        <v>0.12794185899999999</v>
      </c>
      <c r="Q139" s="91">
        <f t="shared" si="2"/>
        <v>2.4972746404242958E-4</v>
      </c>
      <c r="R139" s="91">
        <f>P139/'סכום נכסי הקרן'!$C$42</f>
        <v>2.8217397274617918E-5</v>
      </c>
    </row>
    <row r="140" spans="2:18">
      <c r="B140" s="86" t="s">
        <v>1762</v>
      </c>
      <c r="C140" s="88" t="s">
        <v>1522</v>
      </c>
      <c r="D140" s="87" t="s">
        <v>1611</v>
      </c>
      <c r="E140" s="87"/>
      <c r="F140" s="87" t="s">
        <v>571</v>
      </c>
      <c r="G140" s="101">
        <v>44015</v>
      </c>
      <c r="H140" s="87" t="s">
        <v>119</v>
      </c>
      <c r="I140" s="90">
        <v>8.1899999614543351</v>
      </c>
      <c r="J140" s="88" t="s">
        <v>678</v>
      </c>
      <c r="K140" s="88" t="s">
        <v>121</v>
      </c>
      <c r="L140" s="89">
        <v>3.1E-2</v>
      </c>
      <c r="M140" s="89">
        <v>3.8199999786322943E-2</v>
      </c>
      <c r="N140" s="90">
        <v>95.89310399999998</v>
      </c>
      <c r="O140" s="102">
        <v>99.56</v>
      </c>
      <c r="P140" s="90">
        <v>9.5471171999999979E-2</v>
      </c>
      <c r="Q140" s="91">
        <f t="shared" si="2"/>
        <v>1.8634850125726722E-4</v>
      </c>
      <c r="R140" s="91">
        <f>P140/'סכום נכסי הקרן'!$C$42</f>
        <v>2.1056032870347601E-5</v>
      </c>
    </row>
    <row r="141" spans="2:18">
      <c r="B141" s="86" t="s">
        <v>1762</v>
      </c>
      <c r="C141" s="88" t="s">
        <v>1522</v>
      </c>
      <c r="D141" s="87" t="s">
        <v>1612</v>
      </c>
      <c r="E141" s="87"/>
      <c r="F141" s="87" t="s">
        <v>571</v>
      </c>
      <c r="G141" s="101">
        <v>44108</v>
      </c>
      <c r="H141" s="87" t="s">
        <v>119</v>
      </c>
      <c r="I141" s="90">
        <v>8.1000000132959418</v>
      </c>
      <c r="J141" s="88" t="s">
        <v>678</v>
      </c>
      <c r="K141" s="88" t="s">
        <v>121</v>
      </c>
      <c r="L141" s="89">
        <v>3.1E-2</v>
      </c>
      <c r="M141" s="89">
        <v>4.1800000053183767E-2</v>
      </c>
      <c r="N141" s="90">
        <v>155.53907000000001</v>
      </c>
      <c r="O141" s="102">
        <v>96.71</v>
      </c>
      <c r="P141" s="90">
        <v>0.15042184</v>
      </c>
      <c r="Q141" s="91">
        <f t="shared" si="2"/>
        <v>2.9360574352601913E-4</v>
      </c>
      <c r="R141" s="91">
        <f>P141/'סכום נכסי הקרן'!$C$42</f>
        <v>3.3175325505150056E-5</v>
      </c>
    </row>
    <row r="142" spans="2:18">
      <c r="B142" s="86" t="s">
        <v>1762</v>
      </c>
      <c r="C142" s="88" t="s">
        <v>1522</v>
      </c>
      <c r="D142" s="87" t="s">
        <v>1613</v>
      </c>
      <c r="E142" s="87"/>
      <c r="F142" s="87" t="s">
        <v>571</v>
      </c>
      <c r="G142" s="101">
        <v>44200</v>
      </c>
      <c r="H142" s="87" t="s">
        <v>119</v>
      </c>
      <c r="I142" s="90">
        <v>8.0399999545527052</v>
      </c>
      <c r="J142" s="88" t="s">
        <v>678</v>
      </c>
      <c r="K142" s="88" t="s">
        <v>121</v>
      </c>
      <c r="L142" s="89">
        <v>3.1E-2</v>
      </c>
      <c r="M142" s="89">
        <v>4.429999971791334E-2</v>
      </c>
      <c r="N142" s="90">
        <v>80.695762000000002</v>
      </c>
      <c r="O142" s="102">
        <v>94.89</v>
      </c>
      <c r="P142" s="90">
        <v>7.6572211999999987E-2</v>
      </c>
      <c r="Q142" s="91">
        <f t="shared" si="2"/>
        <v>1.4945995367223242E-4</v>
      </c>
      <c r="R142" s="91">
        <f>P142/'סכום נכסי הקרן'!$C$42</f>
        <v>1.6887893790884071E-5</v>
      </c>
    </row>
    <row r="143" spans="2:18">
      <c r="B143" s="86" t="s">
        <v>1762</v>
      </c>
      <c r="C143" s="88" t="s">
        <v>1522</v>
      </c>
      <c r="D143" s="87" t="s">
        <v>1614</v>
      </c>
      <c r="E143" s="87"/>
      <c r="F143" s="87" t="s">
        <v>571</v>
      </c>
      <c r="G143" s="101">
        <v>44290</v>
      </c>
      <c r="H143" s="87" t="s">
        <v>119</v>
      </c>
      <c r="I143" s="90">
        <v>7.9999999793389058</v>
      </c>
      <c r="J143" s="88" t="s">
        <v>678</v>
      </c>
      <c r="K143" s="88" t="s">
        <v>121</v>
      </c>
      <c r="L143" s="89">
        <v>3.1E-2</v>
      </c>
      <c r="M143" s="89">
        <v>4.5799999884297879E-2</v>
      </c>
      <c r="N143" s="90">
        <v>154.996206</v>
      </c>
      <c r="O143" s="102">
        <v>93.68</v>
      </c>
      <c r="P143" s="90">
        <v>0.14520044600000001</v>
      </c>
      <c r="Q143" s="91">
        <f t="shared" si="2"/>
        <v>2.8341419642346875E-4</v>
      </c>
      <c r="R143" s="91">
        <f>P143/'סכום נכסי הקרן'!$C$42</f>
        <v>3.202375439326473E-5</v>
      </c>
    </row>
    <row r="144" spans="2:18">
      <c r="B144" s="86" t="s">
        <v>1762</v>
      </c>
      <c r="C144" s="88" t="s">
        <v>1522</v>
      </c>
      <c r="D144" s="87" t="s">
        <v>1615</v>
      </c>
      <c r="E144" s="87"/>
      <c r="F144" s="87" t="s">
        <v>571</v>
      </c>
      <c r="G144" s="101">
        <v>44496</v>
      </c>
      <c r="H144" s="87" t="s">
        <v>119</v>
      </c>
      <c r="I144" s="90">
        <v>7.6400000025303738</v>
      </c>
      <c r="J144" s="88" t="s">
        <v>678</v>
      </c>
      <c r="K144" s="88" t="s">
        <v>121</v>
      </c>
      <c r="L144" s="89">
        <v>3.1E-2</v>
      </c>
      <c r="M144" s="89">
        <v>6.0800000064665086E-2</v>
      </c>
      <c r="N144" s="90">
        <v>173.628907</v>
      </c>
      <c r="O144" s="102">
        <v>81.94</v>
      </c>
      <c r="P144" s="90">
        <v>0.14227152599999998</v>
      </c>
      <c r="Q144" s="91">
        <f t="shared" si="2"/>
        <v>2.7769728899614145E-4</v>
      </c>
      <c r="R144" s="91">
        <f>P144/'סכום נכסי הקרן'!$C$42</f>
        <v>3.137778520169956E-5</v>
      </c>
    </row>
    <row r="145" spans="2:18">
      <c r="B145" s="86" t="s">
        <v>1762</v>
      </c>
      <c r="C145" s="88" t="s">
        <v>1522</v>
      </c>
      <c r="D145" s="87" t="s">
        <v>1616</v>
      </c>
      <c r="E145" s="87"/>
      <c r="F145" s="87" t="s">
        <v>571</v>
      </c>
      <c r="G145" s="101">
        <v>44615</v>
      </c>
      <c r="H145" s="87" t="s">
        <v>119</v>
      </c>
      <c r="I145" s="90">
        <v>7.8300000141897188</v>
      </c>
      <c r="J145" s="88" t="s">
        <v>678</v>
      </c>
      <c r="K145" s="88" t="s">
        <v>121</v>
      </c>
      <c r="L145" s="89">
        <v>3.1E-2</v>
      </c>
      <c r="M145" s="89">
        <v>5.2600000108477388E-2</v>
      </c>
      <c r="N145" s="90">
        <v>210.76964799999999</v>
      </c>
      <c r="O145" s="102">
        <v>86.6</v>
      </c>
      <c r="P145" s="90">
        <v>0.18252652699999999</v>
      </c>
      <c r="Q145" s="91">
        <f t="shared" si="2"/>
        <v>3.5627031734924264E-4</v>
      </c>
      <c r="R145" s="91">
        <f>P145/'סכום נכסי הקרן'!$C$42</f>
        <v>4.0255969123563178E-5</v>
      </c>
    </row>
    <row r="146" spans="2:18">
      <c r="B146" s="86" t="s">
        <v>1762</v>
      </c>
      <c r="C146" s="88" t="s">
        <v>1522</v>
      </c>
      <c r="D146" s="87" t="s">
        <v>1617</v>
      </c>
      <c r="E146" s="87"/>
      <c r="F146" s="87" t="s">
        <v>571</v>
      </c>
      <c r="G146" s="101">
        <v>44753</v>
      </c>
      <c r="H146" s="87" t="s">
        <v>119</v>
      </c>
      <c r="I146" s="90">
        <v>8.1900000050265973</v>
      </c>
      <c r="J146" s="88" t="s">
        <v>678</v>
      </c>
      <c r="K146" s="88" t="s">
        <v>121</v>
      </c>
      <c r="L146" s="89">
        <v>3.2599999999999997E-2</v>
      </c>
      <c r="M146" s="89">
        <v>3.680000002396789E-2</v>
      </c>
      <c r="N146" s="90">
        <v>311.13615399999998</v>
      </c>
      <c r="O146" s="102">
        <v>96.55</v>
      </c>
      <c r="P146" s="90">
        <v>0.30040197099999999</v>
      </c>
      <c r="Q146" s="91">
        <f t="shared" si="2"/>
        <v>5.8634932302474574E-4</v>
      </c>
      <c r="R146" s="91">
        <f>P146/'סכום נכסי הקרן'!$C$42</f>
        <v>6.6253232710846026E-5</v>
      </c>
    </row>
    <row r="147" spans="2:18">
      <c r="B147" s="86" t="s">
        <v>1762</v>
      </c>
      <c r="C147" s="88" t="s">
        <v>1522</v>
      </c>
      <c r="D147" s="87" t="s">
        <v>1618</v>
      </c>
      <c r="E147" s="87"/>
      <c r="F147" s="87" t="s">
        <v>571</v>
      </c>
      <c r="G147" s="101">
        <v>43011</v>
      </c>
      <c r="H147" s="87" t="s">
        <v>119</v>
      </c>
      <c r="I147" s="90">
        <v>8.2100000109775291</v>
      </c>
      <c r="J147" s="88" t="s">
        <v>678</v>
      </c>
      <c r="K147" s="88" t="s">
        <v>121</v>
      </c>
      <c r="L147" s="89">
        <v>3.9E-2</v>
      </c>
      <c r="M147" s="89">
        <v>3.1500000078410924E-2</v>
      </c>
      <c r="N147" s="90">
        <v>95.745681000000005</v>
      </c>
      <c r="O147" s="102">
        <v>113.22</v>
      </c>
      <c r="P147" s="90">
        <v>0.108403261</v>
      </c>
      <c r="Q147" s="91">
        <f t="shared" si="2"/>
        <v>2.1159041829663902E-4</v>
      </c>
      <c r="R147" s="91">
        <f>P147/'סכום נכסי הקרן'!$C$42</f>
        <v>2.3908186932793394E-5</v>
      </c>
    </row>
    <row r="148" spans="2:18">
      <c r="B148" s="86" t="s">
        <v>1762</v>
      </c>
      <c r="C148" s="88" t="s">
        <v>1522</v>
      </c>
      <c r="D148" s="87" t="s">
        <v>1619</v>
      </c>
      <c r="E148" s="87"/>
      <c r="F148" s="87" t="s">
        <v>571</v>
      </c>
      <c r="G148" s="101">
        <v>43104</v>
      </c>
      <c r="H148" s="87" t="s">
        <v>119</v>
      </c>
      <c r="I148" s="90">
        <v>7.9899999921508797</v>
      </c>
      <c r="J148" s="88" t="s">
        <v>678</v>
      </c>
      <c r="K148" s="88" t="s">
        <v>121</v>
      </c>
      <c r="L148" s="89">
        <v>3.8199999999999998E-2</v>
      </c>
      <c r="M148" s="89">
        <v>4.0399999977573937E-2</v>
      </c>
      <c r="N148" s="90">
        <v>170.129682</v>
      </c>
      <c r="O148" s="102">
        <v>104.84</v>
      </c>
      <c r="P148" s="90">
        <v>0.17836396000000002</v>
      </c>
      <c r="Q148" s="91">
        <f t="shared" si="2"/>
        <v>3.4814547604287472E-4</v>
      </c>
      <c r="R148" s="91">
        <f>P148/'סכום נכסי הקרן'!$C$42</f>
        <v>3.9337920819128161E-5</v>
      </c>
    </row>
    <row r="149" spans="2:18">
      <c r="B149" s="86" t="s">
        <v>1762</v>
      </c>
      <c r="C149" s="88" t="s">
        <v>1522</v>
      </c>
      <c r="D149" s="87" t="s">
        <v>1620</v>
      </c>
      <c r="E149" s="87"/>
      <c r="F149" s="87" t="s">
        <v>571</v>
      </c>
      <c r="G149" s="101">
        <v>43194</v>
      </c>
      <c r="H149" s="87" t="s">
        <v>119</v>
      </c>
      <c r="I149" s="90">
        <v>8.1999999738963165</v>
      </c>
      <c r="J149" s="88" t="s">
        <v>678</v>
      </c>
      <c r="K149" s="88" t="s">
        <v>121</v>
      </c>
      <c r="L149" s="89">
        <v>3.7900000000000003E-2</v>
      </c>
      <c r="M149" s="89">
        <v>3.239999988253342E-2</v>
      </c>
      <c r="N149" s="90">
        <v>109.76724</v>
      </c>
      <c r="O149" s="102">
        <v>111.68</v>
      </c>
      <c r="P149" s="90">
        <v>0.122588056</v>
      </c>
      <c r="Q149" s="91">
        <f t="shared" si="2"/>
        <v>2.392774701418974E-4</v>
      </c>
      <c r="R149" s="91">
        <f>P149/'סכום נכסי הקרן'!$C$42</f>
        <v>2.7036623543785687E-5</v>
      </c>
    </row>
    <row r="150" spans="2:18">
      <c r="B150" s="86" t="s">
        <v>1762</v>
      </c>
      <c r="C150" s="88" t="s">
        <v>1522</v>
      </c>
      <c r="D150" s="87" t="s">
        <v>1621</v>
      </c>
      <c r="E150" s="87"/>
      <c r="F150" s="87" t="s">
        <v>571</v>
      </c>
      <c r="G150" s="101">
        <v>43285</v>
      </c>
      <c r="H150" s="87" t="s">
        <v>119</v>
      </c>
      <c r="I150" s="90">
        <v>8.1500000036524582</v>
      </c>
      <c r="J150" s="88" t="s">
        <v>678</v>
      </c>
      <c r="K150" s="88" t="s">
        <v>121</v>
      </c>
      <c r="L150" s="89">
        <v>4.0099999999999997E-2</v>
      </c>
      <c r="M150" s="89">
        <v>3.2500000000000008E-2</v>
      </c>
      <c r="N150" s="90">
        <v>146.436937</v>
      </c>
      <c r="O150" s="102">
        <v>112.18</v>
      </c>
      <c r="P150" s="90">
        <v>0.16427295599999997</v>
      </c>
      <c r="Q150" s="91">
        <f t="shared" si="2"/>
        <v>3.2064149320070151E-4</v>
      </c>
      <c r="R150" s="91">
        <f>P150/'סכום נכסי הקרן'!$C$42</f>
        <v>3.6230169681431846E-5</v>
      </c>
    </row>
    <row r="151" spans="2:18">
      <c r="B151" s="86" t="s">
        <v>1762</v>
      </c>
      <c r="C151" s="88" t="s">
        <v>1522</v>
      </c>
      <c r="D151" s="87" t="s">
        <v>1622</v>
      </c>
      <c r="E151" s="87"/>
      <c r="F151" s="87" t="s">
        <v>571</v>
      </c>
      <c r="G151" s="101">
        <v>43377</v>
      </c>
      <c r="H151" s="87" t="s">
        <v>119</v>
      </c>
      <c r="I151" s="90">
        <v>8.1000000046818901</v>
      </c>
      <c r="J151" s="88" t="s">
        <v>678</v>
      </c>
      <c r="K151" s="88" t="s">
        <v>121</v>
      </c>
      <c r="L151" s="89">
        <v>3.9699999999999999E-2</v>
      </c>
      <c r="M151" s="89">
        <v>3.5000000015606297E-2</v>
      </c>
      <c r="N151" s="90">
        <v>292.77476100000001</v>
      </c>
      <c r="O151" s="102">
        <v>109.43</v>
      </c>
      <c r="P151" s="90">
        <v>0.320383425</v>
      </c>
      <c r="Q151" s="91">
        <f t="shared" si="2"/>
        <v>6.253507716069527E-4</v>
      </c>
      <c r="R151" s="91">
        <f>P151/'סכום נכסי הקרן'!$C$42</f>
        <v>7.0660114321363375E-5</v>
      </c>
    </row>
    <row r="152" spans="2:18">
      <c r="B152" s="86" t="s">
        <v>1762</v>
      </c>
      <c r="C152" s="88" t="s">
        <v>1522</v>
      </c>
      <c r="D152" s="87" t="s">
        <v>1623</v>
      </c>
      <c r="E152" s="87"/>
      <c r="F152" s="87" t="s">
        <v>571</v>
      </c>
      <c r="G152" s="101">
        <v>43469</v>
      </c>
      <c r="H152" s="87" t="s">
        <v>119</v>
      </c>
      <c r="I152" s="90">
        <v>8.2100000122114931</v>
      </c>
      <c r="J152" s="88" t="s">
        <v>678</v>
      </c>
      <c r="K152" s="88" t="s">
        <v>121</v>
      </c>
      <c r="L152" s="89">
        <v>4.1700000000000001E-2</v>
      </c>
      <c r="M152" s="89">
        <v>2.9100000030736411E-2</v>
      </c>
      <c r="N152" s="90">
        <v>206.81795299999999</v>
      </c>
      <c r="O152" s="102">
        <v>116.41</v>
      </c>
      <c r="P152" s="90">
        <v>0.240756786</v>
      </c>
      <c r="Q152" s="91">
        <f t="shared" si="2"/>
        <v>4.6992893560180267E-4</v>
      </c>
      <c r="R152" s="91">
        <f>P152/'סכום נכסי הקרן'!$C$42</f>
        <v>5.309857094637158E-5</v>
      </c>
    </row>
    <row r="153" spans="2:18">
      <c r="B153" s="86" t="s">
        <v>1762</v>
      </c>
      <c r="C153" s="88" t="s">
        <v>1522</v>
      </c>
      <c r="D153" s="87" t="s">
        <v>1624</v>
      </c>
      <c r="E153" s="87"/>
      <c r="F153" s="87" t="s">
        <v>571</v>
      </c>
      <c r="G153" s="101">
        <v>43559</v>
      </c>
      <c r="H153" s="87" t="s">
        <v>119</v>
      </c>
      <c r="I153" s="90">
        <v>8.2300000079481581</v>
      </c>
      <c r="J153" s="88" t="s">
        <v>678</v>
      </c>
      <c r="K153" s="88" t="s">
        <v>121</v>
      </c>
      <c r="L153" s="89">
        <v>3.7200000000000004E-2</v>
      </c>
      <c r="M153" s="89">
        <v>3.160000002803063E-2</v>
      </c>
      <c r="N153" s="90">
        <v>491.09209299999998</v>
      </c>
      <c r="O153" s="102">
        <v>110.42</v>
      </c>
      <c r="P153" s="90">
        <v>0.54226390300000005</v>
      </c>
      <c r="Q153" s="91">
        <f t="shared" si="2"/>
        <v>1.0584353736640645E-3</v>
      </c>
      <c r="R153" s="91">
        <f>P153/'סכום נכסי הקרן'!$C$42</f>
        <v>1.1959554205505077E-4</v>
      </c>
    </row>
    <row r="154" spans="2:18">
      <c r="B154" s="86" t="s">
        <v>1762</v>
      </c>
      <c r="C154" s="88" t="s">
        <v>1522</v>
      </c>
      <c r="D154" s="87" t="s">
        <v>1625</v>
      </c>
      <c r="E154" s="87"/>
      <c r="F154" s="87" t="s">
        <v>571</v>
      </c>
      <c r="G154" s="101">
        <v>43742</v>
      </c>
      <c r="H154" s="87" t="s">
        <v>119</v>
      </c>
      <c r="I154" s="90">
        <v>8.099999998539559</v>
      </c>
      <c r="J154" s="88" t="s">
        <v>678</v>
      </c>
      <c r="K154" s="88" t="s">
        <v>121</v>
      </c>
      <c r="L154" s="89">
        <v>3.1E-2</v>
      </c>
      <c r="M154" s="89">
        <v>4.1999999989046695E-2</v>
      </c>
      <c r="N154" s="90">
        <v>571.73563799999999</v>
      </c>
      <c r="O154" s="102">
        <v>95.81</v>
      </c>
      <c r="P154" s="90">
        <v>0.54777994799999996</v>
      </c>
      <c r="Q154" s="91">
        <f t="shared" si="2"/>
        <v>1.069202044870506E-3</v>
      </c>
      <c r="R154" s="91">
        <f>P154/'סכום נכסי הקרן'!$C$42</f>
        <v>1.2081209803107163E-4</v>
      </c>
    </row>
    <row r="155" spans="2:18">
      <c r="B155" s="86" t="s">
        <v>1762</v>
      </c>
      <c r="C155" s="88" t="s">
        <v>1522</v>
      </c>
      <c r="D155" s="87" t="s">
        <v>1626</v>
      </c>
      <c r="E155" s="87"/>
      <c r="F155" s="87" t="s">
        <v>571</v>
      </c>
      <c r="G155" s="101">
        <v>42935</v>
      </c>
      <c r="H155" s="87" t="s">
        <v>119</v>
      </c>
      <c r="I155" s="90">
        <v>8.1699999939845576</v>
      </c>
      <c r="J155" s="88" t="s">
        <v>678</v>
      </c>
      <c r="K155" s="88" t="s">
        <v>121</v>
      </c>
      <c r="L155" s="89">
        <v>4.0800000000000003E-2</v>
      </c>
      <c r="M155" s="89">
        <v>3.1299999984719613E-2</v>
      </c>
      <c r="N155" s="90">
        <v>448.47561100000001</v>
      </c>
      <c r="O155" s="102">
        <v>115.28</v>
      </c>
      <c r="P155" s="90">
        <v>0.51700268300000007</v>
      </c>
      <c r="Q155" s="91">
        <f t="shared" si="2"/>
        <v>1.0091284426992902E-3</v>
      </c>
      <c r="R155" s="91">
        <f>P155/'סכום נכסי הקרן'!$C$42</f>
        <v>1.1402421547004685E-4</v>
      </c>
    </row>
    <row r="156" spans="2:18">
      <c r="B156" s="86" t="s">
        <v>1745</v>
      </c>
      <c r="C156" s="88" t="s">
        <v>1522</v>
      </c>
      <c r="D156" s="87" t="s">
        <v>1627</v>
      </c>
      <c r="E156" s="87"/>
      <c r="F156" s="87" t="s">
        <v>283</v>
      </c>
      <c r="G156" s="101">
        <v>40742</v>
      </c>
      <c r="H156" s="87" t="s">
        <v>1520</v>
      </c>
      <c r="I156" s="90">
        <v>5.6300000000334416</v>
      </c>
      <c r="J156" s="88" t="s">
        <v>321</v>
      </c>
      <c r="K156" s="88" t="s">
        <v>121</v>
      </c>
      <c r="L156" s="89">
        <v>0.06</v>
      </c>
      <c r="M156" s="89">
        <v>1.4799999998662342E-2</v>
      </c>
      <c r="N156" s="90">
        <v>1657.7106289999999</v>
      </c>
      <c r="O156" s="102">
        <v>144.31</v>
      </c>
      <c r="P156" s="90">
        <v>2.3922421840000001</v>
      </c>
      <c r="Q156" s="91">
        <f t="shared" si="2"/>
        <v>4.6693754386173437E-3</v>
      </c>
      <c r="R156" s="91">
        <f>P156/'סכום נכסי הקרן'!$C$42</f>
        <v>5.2760565315083951E-4</v>
      </c>
    </row>
    <row r="157" spans="2:18">
      <c r="B157" s="86" t="s">
        <v>1745</v>
      </c>
      <c r="C157" s="88" t="s">
        <v>1522</v>
      </c>
      <c r="D157" s="87" t="s">
        <v>1628</v>
      </c>
      <c r="E157" s="87"/>
      <c r="F157" s="87" t="s">
        <v>283</v>
      </c>
      <c r="G157" s="101">
        <v>42201</v>
      </c>
      <c r="H157" s="87" t="s">
        <v>1520</v>
      </c>
      <c r="I157" s="90">
        <v>5.1700000075871291</v>
      </c>
      <c r="J157" s="88" t="s">
        <v>321</v>
      </c>
      <c r="K157" s="88" t="s">
        <v>121</v>
      </c>
      <c r="L157" s="89">
        <v>4.2030000000000005E-2</v>
      </c>
      <c r="M157" s="89">
        <v>2.7000000042946014E-2</v>
      </c>
      <c r="N157" s="90">
        <v>118.649928</v>
      </c>
      <c r="O157" s="102">
        <v>117.75</v>
      </c>
      <c r="P157" s="90">
        <v>0.13971028200000002</v>
      </c>
      <c r="Q157" s="91">
        <f t="shared" si="2"/>
        <v>2.7269804188567173E-4</v>
      </c>
      <c r="R157" s="91">
        <f>P157/'סכום נכסי הקרן'!$C$42</f>
        <v>3.0812906435437216E-5</v>
      </c>
    </row>
    <row r="158" spans="2:18">
      <c r="B158" s="86" t="s">
        <v>1763</v>
      </c>
      <c r="C158" s="88" t="s">
        <v>1522</v>
      </c>
      <c r="D158" s="87" t="s">
        <v>1629</v>
      </c>
      <c r="E158" s="87"/>
      <c r="F158" s="87" t="s">
        <v>283</v>
      </c>
      <c r="G158" s="101">
        <v>42521</v>
      </c>
      <c r="H158" s="87" t="s">
        <v>1520</v>
      </c>
      <c r="I158" s="90">
        <v>1.8099999959308835</v>
      </c>
      <c r="J158" s="88" t="s">
        <v>117</v>
      </c>
      <c r="K158" s="88" t="s">
        <v>121</v>
      </c>
      <c r="L158" s="89">
        <v>2.3E-2</v>
      </c>
      <c r="M158" s="89">
        <v>2.9699999966234993E-2</v>
      </c>
      <c r="N158" s="90">
        <v>106.553678</v>
      </c>
      <c r="O158" s="102">
        <v>108.4</v>
      </c>
      <c r="P158" s="90">
        <v>0.11550418700000001</v>
      </c>
      <c r="Q158" s="91">
        <f t="shared" si="2"/>
        <v>2.254505908483991E-4</v>
      </c>
      <c r="R158" s="91">
        <f>P158/'סכום נכסי הקרן'!$C$42</f>
        <v>2.547428618698403E-5</v>
      </c>
    </row>
    <row r="159" spans="2:18">
      <c r="B159" s="86" t="s">
        <v>1764</v>
      </c>
      <c r="C159" s="88" t="s">
        <v>1522</v>
      </c>
      <c r="D159" s="87" t="s">
        <v>1630</v>
      </c>
      <c r="E159" s="87"/>
      <c r="F159" s="87" t="s">
        <v>571</v>
      </c>
      <c r="G159" s="101">
        <v>44592</v>
      </c>
      <c r="H159" s="87" t="s">
        <v>119</v>
      </c>
      <c r="I159" s="90">
        <v>12.210000033698517</v>
      </c>
      <c r="J159" s="88" t="s">
        <v>678</v>
      </c>
      <c r="K159" s="88" t="s">
        <v>121</v>
      </c>
      <c r="L159" s="89">
        <v>2.7473999999999998E-2</v>
      </c>
      <c r="M159" s="89">
        <v>3.8100000093997763E-2</v>
      </c>
      <c r="N159" s="90">
        <v>180.62682400000003</v>
      </c>
      <c r="O159" s="102">
        <v>86.58</v>
      </c>
      <c r="P159" s="90">
        <v>0.15638671299999998</v>
      </c>
      <c r="Q159" s="91">
        <f t="shared" si="2"/>
        <v>3.0524847421062762E-4</v>
      </c>
      <c r="R159" s="91">
        <f>P159/'סכום נכסי הקרן'!$C$42</f>
        <v>3.4490869866074513E-5</v>
      </c>
    </row>
    <row r="160" spans="2:18">
      <c r="B160" s="86" t="s">
        <v>1764</v>
      </c>
      <c r="C160" s="88" t="s">
        <v>1522</v>
      </c>
      <c r="D160" s="87" t="s">
        <v>1631</v>
      </c>
      <c r="E160" s="87"/>
      <c r="F160" s="87" t="s">
        <v>571</v>
      </c>
      <c r="G160" s="101">
        <v>44837</v>
      </c>
      <c r="H160" s="87" t="s">
        <v>119</v>
      </c>
      <c r="I160" s="90">
        <v>12.050000000311799</v>
      </c>
      <c r="J160" s="88" t="s">
        <v>678</v>
      </c>
      <c r="K160" s="88" t="s">
        <v>121</v>
      </c>
      <c r="L160" s="89">
        <v>3.9636999999999999E-2</v>
      </c>
      <c r="M160" s="89">
        <v>3.4000000024944098E-2</v>
      </c>
      <c r="N160" s="90">
        <v>157.22969499999999</v>
      </c>
      <c r="O160" s="102">
        <v>101.99</v>
      </c>
      <c r="P160" s="90">
        <v>0.16035855900000001</v>
      </c>
      <c r="Q160" s="91">
        <f t="shared" si="2"/>
        <v>3.1300105055194119E-4</v>
      </c>
      <c r="R160" s="91">
        <f>P160/'סכום נכסי הקרן'!$C$42</f>
        <v>3.5366854921877106E-5</v>
      </c>
    </row>
    <row r="161" spans="2:18">
      <c r="B161" s="86" t="s">
        <v>1765</v>
      </c>
      <c r="C161" s="88" t="s">
        <v>1521</v>
      </c>
      <c r="D161" s="87" t="s">
        <v>1632</v>
      </c>
      <c r="E161" s="87"/>
      <c r="F161" s="87" t="s">
        <v>571</v>
      </c>
      <c r="G161" s="101">
        <v>42432</v>
      </c>
      <c r="H161" s="87" t="s">
        <v>119</v>
      </c>
      <c r="I161" s="90">
        <v>4.7600000034062946</v>
      </c>
      <c r="J161" s="88" t="s">
        <v>678</v>
      </c>
      <c r="K161" s="88" t="s">
        <v>121</v>
      </c>
      <c r="L161" s="89">
        <v>2.5399999999999999E-2</v>
      </c>
      <c r="M161" s="89">
        <v>1.6900000015495849E-2</v>
      </c>
      <c r="N161" s="90">
        <v>624.84375</v>
      </c>
      <c r="O161" s="102">
        <v>114.64</v>
      </c>
      <c r="P161" s="90">
        <v>0.71632088100000002</v>
      </c>
      <c r="Q161" s="91">
        <f t="shared" si="2"/>
        <v>1.3981741273023788E-3</v>
      </c>
      <c r="R161" s="91">
        <f>P161/'סכום נכסי הקרן'!$C$42</f>
        <v>1.5798356404436259E-4</v>
      </c>
    </row>
    <row r="162" spans="2:18">
      <c r="B162" s="86" t="s">
        <v>1766</v>
      </c>
      <c r="C162" s="88" t="s">
        <v>1522</v>
      </c>
      <c r="D162" s="87" t="s">
        <v>1633</v>
      </c>
      <c r="E162" s="87"/>
      <c r="F162" s="87" t="s">
        <v>571</v>
      </c>
      <c r="G162" s="101">
        <v>42242</v>
      </c>
      <c r="H162" s="87" t="s">
        <v>119</v>
      </c>
      <c r="I162" s="90">
        <v>3.3999999992788967</v>
      </c>
      <c r="J162" s="88" t="s">
        <v>579</v>
      </c>
      <c r="K162" s="88" t="s">
        <v>121</v>
      </c>
      <c r="L162" s="89">
        <v>2.3599999999999999E-2</v>
      </c>
      <c r="M162" s="89">
        <v>2.5499999992338273E-2</v>
      </c>
      <c r="N162" s="90">
        <v>1034.9941940000001</v>
      </c>
      <c r="O162" s="102">
        <v>107.19</v>
      </c>
      <c r="P162" s="90">
        <v>1.109410367</v>
      </c>
      <c r="Q162" s="91">
        <f t="shared" si="2"/>
        <v>2.1654385804515401E-3</v>
      </c>
      <c r="R162" s="91">
        <f>P162/'סכום נכסי הקרן'!$C$42</f>
        <v>2.4467889798458113E-4</v>
      </c>
    </row>
    <row r="163" spans="2:18">
      <c r="B163" s="86" t="s">
        <v>1767</v>
      </c>
      <c r="C163" s="88" t="s">
        <v>1521</v>
      </c>
      <c r="D163" s="87">
        <v>7134</v>
      </c>
      <c r="E163" s="87"/>
      <c r="F163" s="87" t="s">
        <v>571</v>
      </c>
      <c r="G163" s="101">
        <v>43705</v>
      </c>
      <c r="H163" s="87" t="s">
        <v>119</v>
      </c>
      <c r="I163" s="90">
        <v>5.6299999631721196</v>
      </c>
      <c r="J163" s="88" t="s">
        <v>678</v>
      </c>
      <c r="K163" s="88" t="s">
        <v>121</v>
      </c>
      <c r="L163" s="89">
        <v>0.04</v>
      </c>
      <c r="M163" s="89">
        <v>3.1399999852688473E-2</v>
      </c>
      <c r="N163" s="90">
        <v>60.346120999999997</v>
      </c>
      <c r="O163" s="102">
        <v>112.49</v>
      </c>
      <c r="P163" s="90">
        <v>6.7883349999999995E-2</v>
      </c>
      <c r="Q163" s="91">
        <f t="shared" si="2"/>
        <v>1.3250031677439252E-4</v>
      </c>
      <c r="R163" s="91">
        <f>P163/'סכום נכסי הקרן'!$C$42</f>
        <v>1.4971577482565219E-5</v>
      </c>
    </row>
    <row r="164" spans="2:18">
      <c r="B164" s="86" t="s">
        <v>1767</v>
      </c>
      <c r="C164" s="88" t="s">
        <v>1521</v>
      </c>
      <c r="D164" s="87" t="s">
        <v>1634</v>
      </c>
      <c r="E164" s="87"/>
      <c r="F164" s="87" t="s">
        <v>571</v>
      </c>
      <c r="G164" s="101">
        <v>43256</v>
      </c>
      <c r="H164" s="87" t="s">
        <v>119</v>
      </c>
      <c r="I164" s="90">
        <v>5.6400000020826644</v>
      </c>
      <c r="J164" s="88" t="s">
        <v>678</v>
      </c>
      <c r="K164" s="88" t="s">
        <v>121</v>
      </c>
      <c r="L164" s="89">
        <v>0.04</v>
      </c>
      <c r="M164" s="89">
        <v>3.0500000010589817E-2</v>
      </c>
      <c r="N164" s="90">
        <v>991.48162000000002</v>
      </c>
      <c r="O164" s="102">
        <v>114.29</v>
      </c>
      <c r="P164" s="90">
        <v>1.133164276</v>
      </c>
      <c r="Q164" s="91">
        <f t="shared" si="2"/>
        <v>2.2118034175895146E-3</v>
      </c>
      <c r="R164" s="91">
        <f>P164/'סכום נכסי הקרן'!$C$42</f>
        <v>2.4991778924594795E-4</v>
      </c>
    </row>
    <row r="165" spans="2:18">
      <c r="B165" s="86" t="s">
        <v>1768</v>
      </c>
      <c r="C165" s="88" t="s">
        <v>1522</v>
      </c>
      <c r="D165" s="87" t="s">
        <v>1635</v>
      </c>
      <c r="E165" s="87"/>
      <c r="F165" s="87" t="s">
        <v>565</v>
      </c>
      <c r="G165" s="101">
        <v>44376</v>
      </c>
      <c r="H165" s="87" t="s">
        <v>291</v>
      </c>
      <c r="I165" s="90">
        <v>5.3800000000615738</v>
      </c>
      <c r="J165" s="88" t="s">
        <v>117</v>
      </c>
      <c r="K165" s="88" t="s">
        <v>121</v>
      </c>
      <c r="L165" s="89">
        <v>5.9000000000000004E-2</v>
      </c>
      <c r="M165" s="89">
        <v>5.7700000001135912E-2</v>
      </c>
      <c r="N165" s="90">
        <v>19186.749571</v>
      </c>
      <c r="O165" s="102">
        <v>98.19</v>
      </c>
      <c r="P165" s="90">
        <v>18.839470217999999</v>
      </c>
      <c r="Q165" s="91">
        <f t="shared" si="2"/>
        <v>3.6772430525993986E-2</v>
      </c>
      <c r="R165" s="91">
        <f>P165/'סכום נכסי הקרן'!$C$42</f>
        <v>4.1550186916124035E-3</v>
      </c>
    </row>
    <row r="166" spans="2:18">
      <c r="B166" s="86" t="s">
        <v>1768</v>
      </c>
      <c r="C166" s="88" t="s">
        <v>1522</v>
      </c>
      <c r="D166" s="87" t="s">
        <v>1636</v>
      </c>
      <c r="E166" s="87"/>
      <c r="F166" s="87" t="s">
        <v>565</v>
      </c>
      <c r="G166" s="101">
        <v>44431</v>
      </c>
      <c r="H166" s="87" t="s">
        <v>291</v>
      </c>
      <c r="I166" s="90">
        <v>5.3799999998463193</v>
      </c>
      <c r="J166" s="88" t="s">
        <v>117</v>
      </c>
      <c r="K166" s="88" t="s">
        <v>121</v>
      </c>
      <c r="L166" s="89">
        <v>5.9000000000000004E-2</v>
      </c>
      <c r="M166" s="89">
        <v>5.7599999996926388E-2</v>
      </c>
      <c r="N166" s="90">
        <v>3311.790497</v>
      </c>
      <c r="O166" s="102">
        <v>98.24</v>
      </c>
      <c r="P166" s="90">
        <v>3.2535031250000004</v>
      </c>
      <c r="Q166" s="91">
        <f t="shared" si="2"/>
        <v>6.3504555194900678E-3</v>
      </c>
      <c r="R166" s="91">
        <f>P166/'סכום נכסי הקרן'!$C$42</f>
        <v>7.1755554382194726E-4</v>
      </c>
    </row>
    <row r="167" spans="2:18">
      <c r="B167" s="86" t="s">
        <v>1768</v>
      </c>
      <c r="C167" s="88" t="s">
        <v>1522</v>
      </c>
      <c r="D167" s="87" t="s">
        <v>1637</v>
      </c>
      <c r="E167" s="87"/>
      <c r="F167" s="87" t="s">
        <v>565</v>
      </c>
      <c r="G167" s="101">
        <v>44859</v>
      </c>
      <c r="H167" s="87" t="s">
        <v>291</v>
      </c>
      <c r="I167" s="90">
        <v>5.3799999999331973</v>
      </c>
      <c r="J167" s="88" t="s">
        <v>117</v>
      </c>
      <c r="K167" s="88" t="s">
        <v>121</v>
      </c>
      <c r="L167" s="89">
        <v>5.9000000000000004E-2</v>
      </c>
      <c r="M167" s="89">
        <v>5.3399999999764233E-2</v>
      </c>
      <c r="N167" s="90">
        <v>10140.598332</v>
      </c>
      <c r="O167" s="102">
        <v>100.38</v>
      </c>
      <c r="P167" s="90">
        <v>10.179133036</v>
      </c>
      <c r="Q167" s="91">
        <f t="shared" si="2"/>
        <v>1.9868470718647266E-2</v>
      </c>
      <c r="R167" s="91">
        <f>P167/'סכום נכסי הקרן'!$C$42</f>
        <v>2.2449934918328772E-3</v>
      </c>
    </row>
    <row r="168" spans="2:18">
      <c r="B168" s="86" t="s">
        <v>1769</v>
      </c>
      <c r="C168" s="88" t="s">
        <v>1522</v>
      </c>
      <c r="D168" s="87" t="s">
        <v>1638</v>
      </c>
      <c r="E168" s="87"/>
      <c r="F168" s="87" t="s">
        <v>565</v>
      </c>
      <c r="G168" s="101">
        <v>42516</v>
      </c>
      <c r="H168" s="87" t="s">
        <v>291</v>
      </c>
      <c r="I168" s="90">
        <v>3.7700000012941617</v>
      </c>
      <c r="J168" s="88" t="s">
        <v>339</v>
      </c>
      <c r="K168" s="88" t="s">
        <v>121</v>
      </c>
      <c r="L168" s="89">
        <v>2.3269999999999999E-2</v>
      </c>
      <c r="M168" s="89">
        <v>2.8200000009346728E-2</v>
      </c>
      <c r="N168" s="90">
        <v>1033.521037</v>
      </c>
      <c r="O168" s="102">
        <v>107.66</v>
      </c>
      <c r="P168" s="90">
        <v>1.1126887280000002</v>
      </c>
      <c r="Q168" s="91">
        <f t="shared" si="2"/>
        <v>2.1718375556199852E-3</v>
      </c>
      <c r="R168" s="91">
        <f>P168/'סכום נכסי הקרן'!$C$42</f>
        <v>2.4540193589781499E-4</v>
      </c>
    </row>
    <row r="169" spans="2:18">
      <c r="B169" s="86" t="s">
        <v>1770</v>
      </c>
      <c r="C169" s="88" t="s">
        <v>1521</v>
      </c>
      <c r="D169" s="87" t="s">
        <v>1639</v>
      </c>
      <c r="E169" s="87"/>
      <c r="F169" s="87" t="s">
        <v>283</v>
      </c>
      <c r="G169" s="101">
        <v>42978</v>
      </c>
      <c r="H169" s="87" t="s">
        <v>1520</v>
      </c>
      <c r="I169" s="90">
        <v>1.190000000187275</v>
      </c>
      <c r="J169" s="88" t="s">
        <v>117</v>
      </c>
      <c r="K169" s="88" t="s">
        <v>121</v>
      </c>
      <c r="L169" s="89">
        <v>2.76E-2</v>
      </c>
      <c r="M169" s="89">
        <v>5.2299999998788219E-2</v>
      </c>
      <c r="N169" s="90">
        <v>925.14670999999998</v>
      </c>
      <c r="O169" s="102">
        <v>98.12</v>
      </c>
      <c r="P169" s="90">
        <v>0.90775395700000017</v>
      </c>
      <c r="Q169" s="91">
        <f t="shared" si="2"/>
        <v>1.7718289809755753E-3</v>
      </c>
      <c r="R169" s="91">
        <f>P169/'סכום נכסי הקרן'!$C$42</f>
        <v>2.0020386003829626E-4</v>
      </c>
    </row>
    <row r="170" spans="2:18">
      <c r="B170" s="86" t="s">
        <v>1771</v>
      </c>
      <c r="C170" s="88" t="s">
        <v>1522</v>
      </c>
      <c r="D170" s="87" t="s">
        <v>1640</v>
      </c>
      <c r="E170" s="87"/>
      <c r="F170" s="87" t="s">
        <v>571</v>
      </c>
      <c r="G170" s="101">
        <v>42794</v>
      </c>
      <c r="H170" s="87" t="s">
        <v>119</v>
      </c>
      <c r="I170" s="90">
        <v>5.5999999997856031</v>
      </c>
      <c r="J170" s="88" t="s">
        <v>678</v>
      </c>
      <c r="K170" s="88" t="s">
        <v>121</v>
      </c>
      <c r="L170" s="89">
        <v>2.8999999999999998E-2</v>
      </c>
      <c r="M170" s="89">
        <v>1.8899999999142415E-2</v>
      </c>
      <c r="N170" s="90">
        <v>1603.665086</v>
      </c>
      <c r="O170" s="102">
        <v>116.34</v>
      </c>
      <c r="P170" s="90">
        <v>1.8657040440000001</v>
      </c>
      <c r="Q170" s="91">
        <f t="shared" si="2"/>
        <v>3.6416349051315998E-3</v>
      </c>
      <c r="R170" s="91">
        <f>P170/'סכום נכסי הקרן'!$C$42</f>
        <v>4.1147840603448816E-4</v>
      </c>
    </row>
    <row r="171" spans="2:18">
      <c r="B171" s="86" t="s">
        <v>1772</v>
      </c>
      <c r="C171" s="88" t="s">
        <v>1522</v>
      </c>
      <c r="D171" s="87" t="s">
        <v>1641</v>
      </c>
      <c r="E171" s="87"/>
      <c r="F171" s="87" t="s">
        <v>571</v>
      </c>
      <c r="G171" s="101">
        <v>44728</v>
      </c>
      <c r="H171" s="87" t="s">
        <v>119</v>
      </c>
      <c r="I171" s="90">
        <v>9.7699999915298026</v>
      </c>
      <c r="J171" s="88" t="s">
        <v>678</v>
      </c>
      <c r="K171" s="88" t="s">
        <v>121</v>
      </c>
      <c r="L171" s="89">
        <v>2.6314999999999998E-2</v>
      </c>
      <c r="M171" s="89">
        <v>2.6000000000000002E-2</v>
      </c>
      <c r="N171" s="90">
        <v>205.820661</v>
      </c>
      <c r="O171" s="102">
        <v>103.25</v>
      </c>
      <c r="P171" s="90">
        <v>0.21250984000000001</v>
      </c>
      <c r="Q171" s="91">
        <f t="shared" si="2"/>
        <v>4.1479421857753738E-4</v>
      </c>
      <c r="R171" s="91">
        <f>P171/'סכום נכסי הקרן'!$C$42</f>
        <v>4.6868746686301391E-5</v>
      </c>
    </row>
    <row r="172" spans="2:18">
      <c r="B172" s="86" t="s">
        <v>1772</v>
      </c>
      <c r="C172" s="88" t="s">
        <v>1522</v>
      </c>
      <c r="D172" s="87" t="s">
        <v>1642</v>
      </c>
      <c r="E172" s="87"/>
      <c r="F172" s="87" t="s">
        <v>571</v>
      </c>
      <c r="G172" s="101">
        <v>44923</v>
      </c>
      <c r="H172" s="87" t="s">
        <v>119</v>
      </c>
      <c r="I172" s="90">
        <v>9.510000020870617</v>
      </c>
      <c r="J172" s="88" t="s">
        <v>678</v>
      </c>
      <c r="K172" s="88" t="s">
        <v>121</v>
      </c>
      <c r="L172" s="89">
        <v>3.0750000000000003E-2</v>
      </c>
      <c r="M172" s="89">
        <v>3.1600000036035601E-2</v>
      </c>
      <c r="N172" s="90">
        <v>66.983085000000003</v>
      </c>
      <c r="O172" s="102">
        <v>99.43</v>
      </c>
      <c r="P172" s="90">
        <v>6.6600810999999996E-2</v>
      </c>
      <c r="Q172" s="91">
        <f t="shared" si="2"/>
        <v>1.2999695146057827E-4</v>
      </c>
      <c r="R172" s="91">
        <f>P172/'סכום נכסי הקרן'!$C$42</f>
        <v>1.4688715307776972E-5</v>
      </c>
    </row>
    <row r="173" spans="2:18">
      <c r="B173" s="86" t="s">
        <v>1763</v>
      </c>
      <c r="C173" s="88" t="s">
        <v>1522</v>
      </c>
      <c r="D173" s="87" t="s">
        <v>1643</v>
      </c>
      <c r="E173" s="87"/>
      <c r="F173" s="87" t="s">
        <v>283</v>
      </c>
      <c r="G173" s="101">
        <v>42474</v>
      </c>
      <c r="H173" s="87" t="s">
        <v>1520</v>
      </c>
      <c r="I173" s="90">
        <v>0.78000000005517045</v>
      </c>
      <c r="J173" s="88" t="s">
        <v>117</v>
      </c>
      <c r="K173" s="88" t="s">
        <v>121</v>
      </c>
      <c r="L173" s="89">
        <v>5.3499999999999999E-2</v>
      </c>
      <c r="M173" s="89">
        <v>5.0199999991172709E-2</v>
      </c>
      <c r="N173" s="90">
        <v>720.84383800000001</v>
      </c>
      <c r="O173" s="102">
        <v>100.58</v>
      </c>
      <c r="P173" s="90">
        <v>0.725024432</v>
      </c>
      <c r="Q173" s="91">
        <f t="shared" si="2"/>
        <v>1.4151624354009342E-3</v>
      </c>
      <c r="R173" s="91">
        <f>P173/'סכום נכסי הקרן'!$C$42</f>
        <v>1.5990311999099688E-4</v>
      </c>
    </row>
    <row r="174" spans="2:18">
      <c r="B174" s="86" t="s">
        <v>1763</v>
      </c>
      <c r="C174" s="88" t="s">
        <v>1522</v>
      </c>
      <c r="D174" s="87" t="s">
        <v>1644</v>
      </c>
      <c r="E174" s="87"/>
      <c r="F174" s="87" t="s">
        <v>283</v>
      </c>
      <c r="G174" s="101">
        <v>42562</v>
      </c>
      <c r="H174" s="87" t="s">
        <v>1520</v>
      </c>
      <c r="I174" s="90">
        <v>1.7799999999317819</v>
      </c>
      <c r="J174" s="88" t="s">
        <v>117</v>
      </c>
      <c r="K174" s="88" t="s">
        <v>121</v>
      </c>
      <c r="L174" s="89">
        <v>3.3700000000000001E-2</v>
      </c>
      <c r="M174" s="89">
        <v>6.1199999997271277E-2</v>
      </c>
      <c r="N174" s="90">
        <v>306.57394399999998</v>
      </c>
      <c r="O174" s="102">
        <v>95.63</v>
      </c>
      <c r="P174" s="90">
        <v>0.29317665899999995</v>
      </c>
      <c r="Q174" s="91">
        <f t="shared" si="2"/>
        <v>5.7224636362757661E-4</v>
      </c>
      <c r="R174" s="91">
        <f>P174/'סכום נכסי הקרן'!$C$42</f>
        <v>6.4659700299088079E-5</v>
      </c>
    </row>
    <row r="175" spans="2:18">
      <c r="B175" s="86" t="s">
        <v>1763</v>
      </c>
      <c r="C175" s="88" t="s">
        <v>1522</v>
      </c>
      <c r="D175" s="87" t="s">
        <v>1645</v>
      </c>
      <c r="E175" s="87"/>
      <c r="F175" s="87" t="s">
        <v>283</v>
      </c>
      <c r="G175" s="101">
        <v>42717</v>
      </c>
      <c r="H175" s="87" t="s">
        <v>1520</v>
      </c>
      <c r="I175" s="90">
        <v>1.8699999978979778</v>
      </c>
      <c r="J175" s="88" t="s">
        <v>117</v>
      </c>
      <c r="K175" s="88" t="s">
        <v>121</v>
      </c>
      <c r="L175" s="89">
        <v>3.85E-2</v>
      </c>
      <c r="M175" s="89">
        <v>6.099999996997111E-2</v>
      </c>
      <c r="N175" s="90">
        <v>69.154319999999998</v>
      </c>
      <c r="O175" s="102">
        <v>96.31</v>
      </c>
      <c r="P175" s="90">
        <v>6.6602521999999997E-2</v>
      </c>
      <c r="Q175" s="91">
        <f t="shared" si="2"/>
        <v>1.3000029113138123E-4</v>
      </c>
      <c r="R175" s="91">
        <f>P175/'סכום נכסי הקרן'!$C$42</f>
        <v>1.4689092666423425E-5</v>
      </c>
    </row>
    <row r="176" spans="2:18">
      <c r="B176" s="86" t="s">
        <v>1763</v>
      </c>
      <c r="C176" s="88" t="s">
        <v>1522</v>
      </c>
      <c r="D176" s="87" t="s">
        <v>1646</v>
      </c>
      <c r="E176" s="87"/>
      <c r="F176" s="87" t="s">
        <v>283</v>
      </c>
      <c r="G176" s="101">
        <v>42710</v>
      </c>
      <c r="H176" s="87" t="s">
        <v>1520</v>
      </c>
      <c r="I176" s="90">
        <v>1.8699999968357996</v>
      </c>
      <c r="J176" s="88" t="s">
        <v>117</v>
      </c>
      <c r="K176" s="88" t="s">
        <v>121</v>
      </c>
      <c r="L176" s="89">
        <v>3.8399999999999997E-2</v>
      </c>
      <c r="M176" s="89">
        <v>6.0999999904571736E-2</v>
      </c>
      <c r="N176" s="90">
        <v>206.752285</v>
      </c>
      <c r="O176" s="102">
        <v>96.3</v>
      </c>
      <c r="P176" s="90">
        <v>0.19910244900000001</v>
      </c>
      <c r="Q176" s="91">
        <f t="shared" si="2"/>
        <v>3.8862456792508523E-4</v>
      </c>
      <c r="R176" s="91">
        <f>P176/'סכום נכסי הקרן'!$C$42</f>
        <v>4.3911765435441681E-5</v>
      </c>
    </row>
    <row r="177" spans="2:18">
      <c r="B177" s="86" t="s">
        <v>1763</v>
      </c>
      <c r="C177" s="88" t="s">
        <v>1522</v>
      </c>
      <c r="D177" s="87" t="s">
        <v>1647</v>
      </c>
      <c r="E177" s="87"/>
      <c r="F177" s="87" t="s">
        <v>283</v>
      </c>
      <c r="G177" s="101">
        <v>42474</v>
      </c>
      <c r="H177" s="87" t="s">
        <v>1520</v>
      </c>
      <c r="I177" s="90">
        <v>0.78000000024743932</v>
      </c>
      <c r="J177" s="88" t="s">
        <v>117</v>
      </c>
      <c r="K177" s="88" t="s">
        <v>121</v>
      </c>
      <c r="L177" s="89">
        <v>3.1800000000000002E-2</v>
      </c>
      <c r="M177" s="89">
        <v>6.1400000018420477E-2</v>
      </c>
      <c r="N177" s="90">
        <v>742.37266299999999</v>
      </c>
      <c r="O177" s="102">
        <v>97.99</v>
      </c>
      <c r="P177" s="90">
        <v>0.72745096899999995</v>
      </c>
      <c r="Q177" s="91">
        <f t="shared" si="2"/>
        <v>1.4198987502876449E-3</v>
      </c>
      <c r="R177" s="91">
        <f>P177/'סכום נכסי הקרן'!$C$42</f>
        <v>1.6043828931764045E-4</v>
      </c>
    </row>
    <row r="178" spans="2:18">
      <c r="B178" s="86" t="s">
        <v>1773</v>
      </c>
      <c r="C178" s="88" t="s">
        <v>1521</v>
      </c>
      <c r="D178" s="87" t="s">
        <v>1648</v>
      </c>
      <c r="E178" s="87"/>
      <c r="F178" s="87" t="s">
        <v>283</v>
      </c>
      <c r="G178" s="101">
        <v>43614</v>
      </c>
      <c r="H178" s="87" t="s">
        <v>1520</v>
      </c>
      <c r="I178" s="90">
        <v>0.27999999916194035</v>
      </c>
      <c r="J178" s="88" t="s">
        <v>117</v>
      </c>
      <c r="K178" s="88" t="s">
        <v>121</v>
      </c>
      <c r="L178" s="89">
        <v>2.427E-2</v>
      </c>
      <c r="M178" s="89">
        <v>4.9399999990571833E-2</v>
      </c>
      <c r="N178" s="90">
        <v>383.63750099999999</v>
      </c>
      <c r="O178" s="102">
        <v>99.53</v>
      </c>
      <c r="P178" s="90">
        <v>0.38183439399999997</v>
      </c>
      <c r="Q178" s="91">
        <f t="shared" si="2"/>
        <v>7.4529583705515716E-4</v>
      </c>
      <c r="R178" s="91">
        <f>P178/'סכום נכסי הקרן'!$C$42</f>
        <v>8.4213039210341505E-5</v>
      </c>
    </row>
    <row r="179" spans="2:18">
      <c r="B179" s="86" t="s">
        <v>1773</v>
      </c>
      <c r="C179" s="88" t="s">
        <v>1521</v>
      </c>
      <c r="D179" s="87">
        <v>7355</v>
      </c>
      <c r="E179" s="87"/>
      <c r="F179" s="87" t="s">
        <v>283</v>
      </c>
      <c r="G179" s="101">
        <v>43842</v>
      </c>
      <c r="H179" s="87" t="s">
        <v>1520</v>
      </c>
      <c r="I179" s="90">
        <v>0.51999999978885159</v>
      </c>
      <c r="J179" s="88" t="s">
        <v>117</v>
      </c>
      <c r="K179" s="88" t="s">
        <v>121</v>
      </c>
      <c r="L179" s="89">
        <v>2.0838000000000002E-2</v>
      </c>
      <c r="M179" s="89">
        <v>5.4700000013724645E-2</v>
      </c>
      <c r="N179" s="90">
        <v>959.09375</v>
      </c>
      <c r="O179" s="102">
        <v>98.76</v>
      </c>
      <c r="P179" s="90">
        <v>0.94720101000000001</v>
      </c>
      <c r="Q179" s="91">
        <f t="shared" si="2"/>
        <v>1.8488249898395491E-3</v>
      </c>
      <c r="R179" s="91">
        <f>P179/'סכום נכסי הקרן'!$C$42</f>
        <v>2.089038521637343E-4</v>
      </c>
    </row>
    <row r="180" spans="2:18">
      <c r="B180" s="86" t="s">
        <v>1772</v>
      </c>
      <c r="C180" s="88" t="s">
        <v>1522</v>
      </c>
      <c r="D180" s="87" t="s">
        <v>1649</v>
      </c>
      <c r="E180" s="87"/>
      <c r="F180" s="87" t="s">
        <v>571</v>
      </c>
      <c r="G180" s="101">
        <v>44143</v>
      </c>
      <c r="H180" s="87" t="s">
        <v>119</v>
      </c>
      <c r="I180" s="90">
        <v>6.9700000009438101</v>
      </c>
      <c r="J180" s="88" t="s">
        <v>678</v>
      </c>
      <c r="K180" s="88" t="s">
        <v>121</v>
      </c>
      <c r="L180" s="89">
        <v>2.5243000000000002E-2</v>
      </c>
      <c r="M180" s="89">
        <v>2.7600000016516683E-2</v>
      </c>
      <c r="N180" s="90">
        <v>475.39399800000001</v>
      </c>
      <c r="O180" s="102">
        <v>106.98</v>
      </c>
      <c r="P180" s="90">
        <v>0.50857651599999998</v>
      </c>
      <c r="Q180" s="91">
        <f t="shared" si="2"/>
        <v>9.9268155555105788E-4</v>
      </c>
      <c r="R180" s="91">
        <f>P180/'סכום נכסי הקרן'!$C$42</f>
        <v>1.1216583617495409E-4</v>
      </c>
    </row>
    <row r="181" spans="2:18">
      <c r="B181" s="86" t="s">
        <v>1772</v>
      </c>
      <c r="C181" s="88" t="s">
        <v>1522</v>
      </c>
      <c r="D181" s="87" t="s">
        <v>1650</v>
      </c>
      <c r="E181" s="87"/>
      <c r="F181" s="87" t="s">
        <v>571</v>
      </c>
      <c r="G181" s="101">
        <v>43779</v>
      </c>
      <c r="H181" s="87" t="s">
        <v>119</v>
      </c>
      <c r="I181" s="90">
        <v>7.3500000058782566</v>
      </c>
      <c r="J181" s="88" t="s">
        <v>678</v>
      </c>
      <c r="K181" s="88" t="s">
        <v>121</v>
      </c>
      <c r="L181" s="89">
        <v>2.5243000000000002E-2</v>
      </c>
      <c r="M181" s="89">
        <v>3.1500000006531394E-2</v>
      </c>
      <c r="N181" s="90">
        <v>148.30163300000001</v>
      </c>
      <c r="O181" s="102">
        <v>103.24</v>
      </c>
      <c r="P181" s="90">
        <v>0.15310660600000001</v>
      </c>
      <c r="Q181" s="91">
        <f t="shared" si="2"/>
        <v>2.9884609105549606E-4</v>
      </c>
      <c r="R181" s="91">
        <f>P181/'סכום נכסי הקרן'!$C$42</f>
        <v>3.3767446874993427E-5</v>
      </c>
    </row>
    <row r="182" spans="2:18">
      <c r="B182" s="86" t="s">
        <v>1772</v>
      </c>
      <c r="C182" s="88" t="s">
        <v>1522</v>
      </c>
      <c r="D182" s="87" t="s">
        <v>1651</v>
      </c>
      <c r="E182" s="87"/>
      <c r="F182" s="87" t="s">
        <v>571</v>
      </c>
      <c r="G182" s="101">
        <v>43835</v>
      </c>
      <c r="H182" s="87" t="s">
        <v>119</v>
      </c>
      <c r="I182" s="90">
        <v>7.3399999795161612</v>
      </c>
      <c r="J182" s="88" t="s">
        <v>678</v>
      </c>
      <c r="K182" s="88" t="s">
        <v>121</v>
      </c>
      <c r="L182" s="89">
        <v>2.5243000000000002E-2</v>
      </c>
      <c r="M182" s="89">
        <v>3.1999999858732135E-2</v>
      </c>
      <c r="N182" s="90">
        <v>82.583133000000004</v>
      </c>
      <c r="O182" s="102">
        <v>102.86</v>
      </c>
      <c r="P182" s="90">
        <v>8.4945010999999987E-2</v>
      </c>
      <c r="Q182" s="91">
        <f t="shared" si="2"/>
        <v>1.658026727600252E-4</v>
      </c>
      <c r="R182" s="91">
        <f>P182/'סכום נכסי הקרן'!$C$42</f>
        <v>1.8734502848546142E-5</v>
      </c>
    </row>
    <row r="183" spans="2:18">
      <c r="B183" s="86" t="s">
        <v>1772</v>
      </c>
      <c r="C183" s="88" t="s">
        <v>1522</v>
      </c>
      <c r="D183" s="87" t="s">
        <v>1652</v>
      </c>
      <c r="E183" s="87"/>
      <c r="F183" s="87" t="s">
        <v>571</v>
      </c>
      <c r="G183" s="101">
        <v>43227</v>
      </c>
      <c r="H183" s="87" t="s">
        <v>119</v>
      </c>
      <c r="I183" s="90">
        <v>7.3899999605116422</v>
      </c>
      <c r="J183" s="88" t="s">
        <v>678</v>
      </c>
      <c r="K183" s="88" t="s">
        <v>121</v>
      </c>
      <c r="L183" s="89">
        <v>2.7806000000000001E-2</v>
      </c>
      <c r="M183" s="89">
        <v>2.7399999828635422E-2</v>
      </c>
      <c r="N183" s="90">
        <v>48.779491</v>
      </c>
      <c r="O183" s="102">
        <v>110.06</v>
      </c>
      <c r="P183" s="90">
        <v>5.3686707999999993E-2</v>
      </c>
      <c r="Q183" s="91">
        <f t="shared" si="2"/>
        <v>1.047901409782268E-4</v>
      </c>
      <c r="R183" s="91">
        <f>P183/'סכום נכסי הקרן'!$C$42</f>
        <v>1.1840528032365137E-5</v>
      </c>
    </row>
    <row r="184" spans="2:18">
      <c r="B184" s="86" t="s">
        <v>1772</v>
      </c>
      <c r="C184" s="88" t="s">
        <v>1522</v>
      </c>
      <c r="D184" s="87" t="s">
        <v>1653</v>
      </c>
      <c r="E184" s="87"/>
      <c r="F184" s="87" t="s">
        <v>571</v>
      </c>
      <c r="G184" s="101">
        <v>43279</v>
      </c>
      <c r="H184" s="87" t="s">
        <v>119</v>
      </c>
      <c r="I184" s="90">
        <v>7.4100000523055991</v>
      </c>
      <c r="J184" s="88" t="s">
        <v>678</v>
      </c>
      <c r="K184" s="88" t="s">
        <v>121</v>
      </c>
      <c r="L184" s="89">
        <v>2.7797000000000002E-2</v>
      </c>
      <c r="M184" s="89">
        <v>2.6300000165847021E-2</v>
      </c>
      <c r="N184" s="90">
        <v>57.049117000000003</v>
      </c>
      <c r="O184" s="102">
        <v>109.92</v>
      </c>
      <c r="P184" s="90">
        <v>6.2708392000000002E-2</v>
      </c>
      <c r="Q184" s="91">
        <f t="shared" si="2"/>
        <v>1.2239940728341755E-4</v>
      </c>
      <c r="R184" s="91">
        <f>P184/'סכום נכסי הקרן'!$C$42</f>
        <v>1.3830247765248371E-5</v>
      </c>
    </row>
    <row r="185" spans="2:18">
      <c r="B185" s="86" t="s">
        <v>1772</v>
      </c>
      <c r="C185" s="88" t="s">
        <v>1522</v>
      </c>
      <c r="D185" s="87" t="s">
        <v>1654</v>
      </c>
      <c r="E185" s="87"/>
      <c r="F185" s="87" t="s">
        <v>571</v>
      </c>
      <c r="G185" s="101">
        <v>43321</v>
      </c>
      <c r="H185" s="87" t="s">
        <v>119</v>
      </c>
      <c r="I185" s="90">
        <v>7.4100000094042366</v>
      </c>
      <c r="J185" s="88" t="s">
        <v>678</v>
      </c>
      <c r="K185" s="88" t="s">
        <v>121</v>
      </c>
      <c r="L185" s="89">
        <v>2.8528999999999999E-2</v>
      </c>
      <c r="M185" s="89">
        <v>2.5800000043491065E-2</v>
      </c>
      <c r="N185" s="90">
        <v>319.58095900000001</v>
      </c>
      <c r="O185" s="102">
        <v>110.8</v>
      </c>
      <c r="P185" s="90">
        <v>0.35409568700000005</v>
      </c>
      <c r="Q185" s="91">
        <f t="shared" si="2"/>
        <v>6.9115314279489973E-4</v>
      </c>
      <c r="R185" s="91">
        <f>P185/'סכום נכסי הקרן'!$C$42</f>
        <v>7.8095306347766616E-5</v>
      </c>
    </row>
    <row r="186" spans="2:18">
      <c r="B186" s="86" t="s">
        <v>1772</v>
      </c>
      <c r="C186" s="88" t="s">
        <v>1522</v>
      </c>
      <c r="D186" s="87" t="s">
        <v>1655</v>
      </c>
      <c r="E186" s="87"/>
      <c r="F186" s="87" t="s">
        <v>571</v>
      </c>
      <c r="G186" s="101">
        <v>43138</v>
      </c>
      <c r="H186" s="87" t="s">
        <v>119</v>
      </c>
      <c r="I186" s="90">
        <v>7.3199999978850112</v>
      </c>
      <c r="J186" s="88" t="s">
        <v>678</v>
      </c>
      <c r="K186" s="88" t="s">
        <v>121</v>
      </c>
      <c r="L186" s="89">
        <v>2.6242999999999999E-2</v>
      </c>
      <c r="M186" s="89">
        <v>3.1999999975117766E-2</v>
      </c>
      <c r="N186" s="90">
        <v>305.85478999999998</v>
      </c>
      <c r="O186" s="102">
        <v>105.12</v>
      </c>
      <c r="P186" s="90">
        <v>0.32151454899999998</v>
      </c>
      <c r="Q186" s="91">
        <f t="shared" si="2"/>
        <v>6.2755859264570688E-4</v>
      </c>
      <c r="R186" s="91">
        <f>P186/'סכום נכסי הקרן'!$C$42</f>
        <v>7.0909582130603631E-5</v>
      </c>
    </row>
    <row r="187" spans="2:18">
      <c r="B187" s="86" t="s">
        <v>1772</v>
      </c>
      <c r="C187" s="88" t="s">
        <v>1522</v>
      </c>
      <c r="D187" s="87" t="s">
        <v>1656</v>
      </c>
      <c r="E187" s="87"/>
      <c r="F187" s="87" t="s">
        <v>571</v>
      </c>
      <c r="G187" s="101">
        <v>43417</v>
      </c>
      <c r="H187" s="87" t="s">
        <v>119</v>
      </c>
      <c r="I187" s="90">
        <v>7.3400000034015198</v>
      </c>
      <c r="J187" s="88" t="s">
        <v>678</v>
      </c>
      <c r="K187" s="88" t="s">
        <v>121</v>
      </c>
      <c r="L187" s="89">
        <v>3.0796999999999998E-2</v>
      </c>
      <c r="M187" s="89">
        <v>2.700000002218382E-2</v>
      </c>
      <c r="N187" s="90">
        <v>363.85742199999999</v>
      </c>
      <c r="O187" s="102">
        <v>111.5</v>
      </c>
      <c r="P187" s="90">
        <v>0.40570099300000007</v>
      </c>
      <c r="Q187" s="91">
        <f t="shared" si="2"/>
        <v>7.9188063182187706E-4</v>
      </c>
      <c r="R187" s="91">
        <f>P187/'סכום נכסי הקרן'!$C$42</f>
        <v>8.9476784092905711E-5</v>
      </c>
    </row>
    <row r="188" spans="2:18">
      <c r="B188" s="86" t="s">
        <v>1772</v>
      </c>
      <c r="C188" s="88" t="s">
        <v>1522</v>
      </c>
      <c r="D188" s="87" t="s">
        <v>1657</v>
      </c>
      <c r="E188" s="87"/>
      <c r="F188" s="87" t="s">
        <v>571</v>
      </c>
      <c r="G188" s="101">
        <v>43485</v>
      </c>
      <c r="H188" s="87" t="s">
        <v>119</v>
      </c>
      <c r="I188" s="90">
        <v>7.3900000046834782</v>
      </c>
      <c r="J188" s="88" t="s">
        <v>678</v>
      </c>
      <c r="K188" s="88" t="s">
        <v>121</v>
      </c>
      <c r="L188" s="89">
        <v>3.0190999999999999E-2</v>
      </c>
      <c r="M188" s="89">
        <v>2.5100000016768008E-2</v>
      </c>
      <c r="N188" s="90">
        <v>459.80606</v>
      </c>
      <c r="O188" s="102">
        <v>112.84</v>
      </c>
      <c r="P188" s="90">
        <v>0.51884516299999994</v>
      </c>
      <c r="Q188" s="91">
        <f t="shared" si="2"/>
        <v>1.0127247470014564E-3</v>
      </c>
      <c r="R188" s="91">
        <f>P188/'סכום נכסי הקרן'!$C$42</f>
        <v>1.1443057184580137E-4</v>
      </c>
    </row>
    <row r="189" spans="2:18">
      <c r="B189" s="86" t="s">
        <v>1772</v>
      </c>
      <c r="C189" s="88" t="s">
        <v>1522</v>
      </c>
      <c r="D189" s="87" t="s">
        <v>1658</v>
      </c>
      <c r="E189" s="87"/>
      <c r="F189" s="87" t="s">
        <v>571</v>
      </c>
      <c r="G189" s="101">
        <v>43613</v>
      </c>
      <c r="H189" s="87" t="s">
        <v>119</v>
      </c>
      <c r="I189" s="90">
        <v>7.4300000054405055</v>
      </c>
      <c r="J189" s="88" t="s">
        <v>678</v>
      </c>
      <c r="K189" s="88" t="s">
        <v>121</v>
      </c>
      <c r="L189" s="89">
        <v>2.5243000000000002E-2</v>
      </c>
      <c r="M189" s="89">
        <v>2.7500000038860755E-2</v>
      </c>
      <c r="N189" s="90">
        <v>121.35872000000001</v>
      </c>
      <c r="O189" s="102">
        <v>106.02</v>
      </c>
      <c r="P189" s="90">
        <v>0.12866451000000001</v>
      </c>
      <c r="Q189" s="91">
        <f t="shared" si="2"/>
        <v>2.5113799381765921E-4</v>
      </c>
      <c r="R189" s="91">
        <f>P189/'סכום נכסי הקרן'!$C$42</f>
        <v>2.8376776937515423E-5</v>
      </c>
    </row>
    <row r="190" spans="2:18">
      <c r="B190" s="86" t="s">
        <v>1772</v>
      </c>
      <c r="C190" s="88" t="s">
        <v>1522</v>
      </c>
      <c r="D190" s="87" t="s">
        <v>1659</v>
      </c>
      <c r="E190" s="87"/>
      <c r="F190" s="87" t="s">
        <v>571</v>
      </c>
      <c r="G190" s="101">
        <v>43657</v>
      </c>
      <c r="H190" s="87" t="s">
        <v>119</v>
      </c>
      <c r="I190" s="90">
        <v>7.3299999951642523</v>
      </c>
      <c r="J190" s="88" t="s">
        <v>678</v>
      </c>
      <c r="K190" s="88" t="s">
        <v>121</v>
      </c>
      <c r="L190" s="89">
        <v>2.5243000000000002E-2</v>
      </c>
      <c r="M190" s="89">
        <v>3.2100000013933511E-2</v>
      </c>
      <c r="N190" s="90">
        <v>119.733096</v>
      </c>
      <c r="O190" s="102">
        <v>101.9</v>
      </c>
      <c r="P190" s="90">
        <v>0.12200802299999999</v>
      </c>
      <c r="Q190" s="91">
        <f t="shared" si="2"/>
        <v>2.3814531393216994E-4</v>
      </c>
      <c r="R190" s="91">
        <f>P190/'סכום נכסי הקרן'!$C$42</f>
        <v>2.6908698080443867E-5</v>
      </c>
    </row>
    <row r="191" spans="2:18">
      <c r="B191" s="86" t="s">
        <v>1772</v>
      </c>
      <c r="C191" s="88" t="s">
        <v>1522</v>
      </c>
      <c r="D191" s="87" t="s">
        <v>1660</v>
      </c>
      <c r="E191" s="87"/>
      <c r="F191" s="87" t="s">
        <v>571</v>
      </c>
      <c r="G191" s="101">
        <v>43541</v>
      </c>
      <c r="H191" s="87" t="s">
        <v>119</v>
      </c>
      <c r="I191" s="90">
        <v>7.4199999310269309</v>
      </c>
      <c r="J191" s="88" t="s">
        <v>678</v>
      </c>
      <c r="K191" s="88" t="s">
        <v>121</v>
      </c>
      <c r="L191" s="89">
        <v>2.7271E-2</v>
      </c>
      <c r="M191" s="89">
        <v>2.6399999731514225E-2</v>
      </c>
      <c r="N191" s="90">
        <v>39.485714000000002</v>
      </c>
      <c r="O191" s="102">
        <v>109.42</v>
      </c>
      <c r="P191" s="90">
        <v>4.3205269000000004E-2</v>
      </c>
      <c r="Q191" s="91">
        <f t="shared" si="2"/>
        <v>8.4331604566109986E-5</v>
      </c>
      <c r="R191" s="91">
        <f>P191/'סכום נכסי הקרן'!$C$42</f>
        <v>9.5288613848399222E-6</v>
      </c>
    </row>
    <row r="192" spans="2:18">
      <c r="B192" s="86" t="s">
        <v>1774</v>
      </c>
      <c r="C192" s="88" t="s">
        <v>1521</v>
      </c>
      <c r="D192" s="87">
        <v>22333</v>
      </c>
      <c r="E192" s="87"/>
      <c r="F192" s="87" t="s">
        <v>565</v>
      </c>
      <c r="G192" s="101">
        <v>41639</v>
      </c>
      <c r="H192" s="87" t="s">
        <v>291</v>
      </c>
      <c r="I192" s="90">
        <v>0.48999999996610061</v>
      </c>
      <c r="J192" s="88" t="s">
        <v>116</v>
      </c>
      <c r="K192" s="88" t="s">
        <v>121</v>
      </c>
      <c r="L192" s="89">
        <v>3.7000000000000005E-2</v>
      </c>
      <c r="M192" s="89">
        <v>4.73999999572867E-2</v>
      </c>
      <c r="N192" s="90">
        <v>540.52237400000001</v>
      </c>
      <c r="O192" s="102">
        <v>109.15</v>
      </c>
      <c r="P192" s="90">
        <v>0.58998019800000001</v>
      </c>
      <c r="Q192" s="91">
        <f t="shared" si="2"/>
        <v>1.1515719705291331E-3</v>
      </c>
      <c r="R192" s="91">
        <f>P192/'סכום נכסי הקרן'!$C$42</f>
        <v>1.3011930388727382E-4</v>
      </c>
    </row>
    <row r="193" spans="2:18">
      <c r="B193" s="86" t="s">
        <v>1774</v>
      </c>
      <c r="C193" s="88" t="s">
        <v>1521</v>
      </c>
      <c r="D193" s="87">
        <v>22334</v>
      </c>
      <c r="E193" s="87"/>
      <c r="F193" s="87" t="s">
        <v>565</v>
      </c>
      <c r="G193" s="101">
        <v>42004</v>
      </c>
      <c r="H193" s="87" t="s">
        <v>291</v>
      </c>
      <c r="I193" s="90">
        <v>0.95000000110299909</v>
      </c>
      <c r="J193" s="88" t="s">
        <v>116</v>
      </c>
      <c r="K193" s="88" t="s">
        <v>121</v>
      </c>
      <c r="L193" s="89">
        <v>3.7000000000000005E-2</v>
      </c>
      <c r="M193" s="89">
        <v>7.9500000105572774E-2</v>
      </c>
      <c r="N193" s="90">
        <v>300.290209</v>
      </c>
      <c r="O193" s="102">
        <v>105.67</v>
      </c>
      <c r="P193" s="90">
        <v>0.317316667</v>
      </c>
      <c r="Q193" s="91">
        <f t="shared" si="2"/>
        <v>6.193648206120415E-4</v>
      </c>
      <c r="R193" s="91">
        <f>P193/'סכום נכסי הקרן'!$C$42</f>
        <v>6.9983745152527773E-5</v>
      </c>
    </row>
    <row r="194" spans="2:18">
      <c r="B194" s="86" t="s">
        <v>1774</v>
      </c>
      <c r="C194" s="88" t="s">
        <v>1521</v>
      </c>
      <c r="D194" s="87" t="s">
        <v>1661</v>
      </c>
      <c r="E194" s="87"/>
      <c r="F194" s="87" t="s">
        <v>565</v>
      </c>
      <c r="G194" s="101">
        <v>42759</v>
      </c>
      <c r="H194" s="87" t="s">
        <v>291</v>
      </c>
      <c r="I194" s="90">
        <v>1.9000000000604222</v>
      </c>
      <c r="J194" s="88" t="s">
        <v>116</v>
      </c>
      <c r="K194" s="88" t="s">
        <v>121</v>
      </c>
      <c r="L194" s="89">
        <v>5.5500000000000001E-2</v>
      </c>
      <c r="M194" s="89">
        <v>5.6600000000845911E-2</v>
      </c>
      <c r="N194" s="90">
        <v>1623.0525909999999</v>
      </c>
      <c r="O194" s="102">
        <v>101.97</v>
      </c>
      <c r="P194" s="90">
        <v>1.6550192210000001</v>
      </c>
      <c r="Q194" s="91">
        <f t="shared" si="2"/>
        <v>3.2304029051337091E-3</v>
      </c>
      <c r="R194" s="91">
        <f>P194/'סכום נכסי הקרן'!$C$42</f>
        <v>3.6501216428382266E-4</v>
      </c>
    </row>
    <row r="195" spans="2:18">
      <c r="B195" s="86" t="s">
        <v>1774</v>
      </c>
      <c r="C195" s="88" t="s">
        <v>1521</v>
      </c>
      <c r="D195" s="87" t="s">
        <v>1662</v>
      </c>
      <c r="E195" s="87"/>
      <c r="F195" s="87" t="s">
        <v>565</v>
      </c>
      <c r="G195" s="101">
        <v>42759</v>
      </c>
      <c r="H195" s="87" t="s">
        <v>291</v>
      </c>
      <c r="I195" s="90">
        <v>1.9200000005689952</v>
      </c>
      <c r="J195" s="88" t="s">
        <v>116</v>
      </c>
      <c r="K195" s="88" t="s">
        <v>121</v>
      </c>
      <c r="L195" s="89">
        <v>3.8800000000000001E-2</v>
      </c>
      <c r="M195" s="89">
        <v>5.0300000014101197E-2</v>
      </c>
      <c r="N195" s="90">
        <v>1623.0525909999999</v>
      </c>
      <c r="O195" s="102">
        <v>99.62</v>
      </c>
      <c r="P195" s="90">
        <v>1.6168850239999999</v>
      </c>
      <c r="Q195" s="91">
        <f t="shared" si="2"/>
        <v>3.1559694368025627E-3</v>
      </c>
      <c r="R195" s="91">
        <f>P195/'סכום נכסי הקרן'!$C$42</f>
        <v>3.566017207049346E-4</v>
      </c>
    </row>
    <row r="196" spans="2:18">
      <c r="B196" s="86" t="s">
        <v>1775</v>
      </c>
      <c r="C196" s="88" t="s">
        <v>1521</v>
      </c>
      <c r="D196" s="87">
        <v>7561</v>
      </c>
      <c r="E196" s="87"/>
      <c r="F196" s="87" t="s">
        <v>609</v>
      </c>
      <c r="G196" s="101">
        <v>43920</v>
      </c>
      <c r="H196" s="87" t="s">
        <v>119</v>
      </c>
      <c r="I196" s="90">
        <v>4.6799999998018187</v>
      </c>
      <c r="J196" s="88" t="s">
        <v>142</v>
      </c>
      <c r="K196" s="88" t="s">
        <v>121</v>
      </c>
      <c r="L196" s="89">
        <v>4.8917999999999996E-2</v>
      </c>
      <c r="M196" s="89">
        <v>5.2999999998073248E-2</v>
      </c>
      <c r="N196" s="90">
        <v>3648.7370429999996</v>
      </c>
      <c r="O196" s="102">
        <v>99.57</v>
      </c>
      <c r="P196" s="90">
        <v>3.6330474290000003</v>
      </c>
      <c r="Q196" s="91">
        <f t="shared" si="2"/>
        <v>7.0912813701576663E-3</v>
      </c>
      <c r="R196" s="91">
        <f>P196/'סכום נכסי הקרן'!$C$42</f>
        <v>8.0126350689981962E-4</v>
      </c>
    </row>
    <row r="197" spans="2:18">
      <c r="B197" s="86" t="s">
        <v>1775</v>
      </c>
      <c r="C197" s="88" t="s">
        <v>1521</v>
      </c>
      <c r="D197" s="87">
        <v>8991</v>
      </c>
      <c r="E197" s="87"/>
      <c r="F197" s="87" t="s">
        <v>609</v>
      </c>
      <c r="G197" s="101">
        <v>44636</v>
      </c>
      <c r="H197" s="87" t="s">
        <v>119</v>
      </c>
      <c r="I197" s="90">
        <v>5.2500000005413776</v>
      </c>
      <c r="J197" s="88" t="s">
        <v>142</v>
      </c>
      <c r="K197" s="88" t="s">
        <v>121</v>
      </c>
      <c r="L197" s="89">
        <v>4.2824000000000001E-2</v>
      </c>
      <c r="M197" s="89">
        <v>7.060000000476413E-2</v>
      </c>
      <c r="N197" s="90">
        <v>3146.3849770000002</v>
      </c>
      <c r="O197" s="102">
        <v>88.06</v>
      </c>
      <c r="P197" s="90">
        <v>2.7707066779999998</v>
      </c>
      <c r="Q197" s="91">
        <f t="shared" si="2"/>
        <v>5.4080936271401567E-3</v>
      </c>
      <c r="R197" s="91">
        <f>P197/'סכום נכסי הקרן'!$C$42</f>
        <v>6.110754656500877E-4</v>
      </c>
    </row>
    <row r="198" spans="2:18">
      <c r="B198" s="86" t="s">
        <v>1775</v>
      </c>
      <c r="C198" s="88" t="s">
        <v>1521</v>
      </c>
      <c r="D198" s="87">
        <v>9112</v>
      </c>
      <c r="E198" s="87"/>
      <c r="F198" s="87" t="s">
        <v>609</v>
      </c>
      <c r="G198" s="101">
        <v>44722</v>
      </c>
      <c r="H198" s="87" t="s">
        <v>119</v>
      </c>
      <c r="I198" s="90">
        <v>5.1899999996401709</v>
      </c>
      <c r="J198" s="88" t="s">
        <v>142</v>
      </c>
      <c r="K198" s="88" t="s">
        <v>121</v>
      </c>
      <c r="L198" s="89">
        <v>5.2750000000000005E-2</v>
      </c>
      <c r="M198" s="89">
        <v>6.7599999994073401E-2</v>
      </c>
      <c r="N198" s="90">
        <v>5001.0193810000001</v>
      </c>
      <c r="O198" s="102">
        <v>94.47</v>
      </c>
      <c r="P198" s="90">
        <v>4.7244631300000002</v>
      </c>
      <c r="Q198" s="91">
        <f t="shared" ref="Q198:Q244" si="3">IFERROR(P198/$P$10,0)</f>
        <v>9.2215964785759396E-3</v>
      </c>
      <c r="R198" s="91">
        <f>P198/'סכום נכסי הקרן'!$C$42</f>
        <v>1.0419737065763194E-3</v>
      </c>
    </row>
    <row r="199" spans="2:18">
      <c r="B199" s="86" t="s">
        <v>1775</v>
      </c>
      <c r="C199" s="88" t="s">
        <v>1521</v>
      </c>
      <c r="D199" s="87">
        <v>9247</v>
      </c>
      <c r="E199" s="87"/>
      <c r="F199" s="87" t="s">
        <v>609</v>
      </c>
      <c r="G199" s="101">
        <v>44816</v>
      </c>
      <c r="H199" s="87" t="s">
        <v>119</v>
      </c>
      <c r="I199" s="90">
        <v>5.1400000001629245</v>
      </c>
      <c r="J199" s="88" t="s">
        <v>142</v>
      </c>
      <c r="K199" s="88" t="s">
        <v>121</v>
      </c>
      <c r="L199" s="89">
        <v>5.6036999999999997E-2</v>
      </c>
      <c r="M199" s="89">
        <v>7.3400000001975899E-2</v>
      </c>
      <c r="N199" s="90">
        <v>6169.2983240000003</v>
      </c>
      <c r="O199" s="102">
        <v>93.52</v>
      </c>
      <c r="P199" s="90">
        <v>5.7695279790000003</v>
      </c>
      <c r="Q199" s="91">
        <f t="shared" si="3"/>
        <v>1.1261440174302252E-2</v>
      </c>
      <c r="R199" s="91">
        <f>P199/'סכום נכסי הקרן'!$C$42</f>
        <v>1.2724612909561243E-3</v>
      </c>
    </row>
    <row r="200" spans="2:18">
      <c r="B200" s="86" t="s">
        <v>1775</v>
      </c>
      <c r="C200" s="88" t="s">
        <v>1521</v>
      </c>
      <c r="D200" s="87">
        <v>7894</v>
      </c>
      <c r="E200" s="87"/>
      <c r="F200" s="87" t="s">
        <v>609</v>
      </c>
      <c r="G200" s="101">
        <v>44068</v>
      </c>
      <c r="H200" s="87" t="s">
        <v>119</v>
      </c>
      <c r="I200" s="90">
        <v>4.6300000000381729</v>
      </c>
      <c r="J200" s="88" t="s">
        <v>142</v>
      </c>
      <c r="K200" s="88" t="s">
        <v>121</v>
      </c>
      <c r="L200" s="89">
        <v>4.5102999999999997E-2</v>
      </c>
      <c r="M200" s="89">
        <v>6.500000000238583E-2</v>
      </c>
      <c r="N200" s="90">
        <v>4521.9636</v>
      </c>
      <c r="O200" s="102">
        <v>92.69</v>
      </c>
      <c r="P200" s="90">
        <v>4.191407968</v>
      </c>
      <c r="Q200" s="91">
        <f t="shared" si="3"/>
        <v>8.1811354844849721E-3</v>
      </c>
      <c r="R200" s="91">
        <f>P200/'סכום נכסי הקרן'!$C$42</f>
        <v>9.2440913941273142E-4</v>
      </c>
    </row>
    <row r="201" spans="2:18">
      <c r="B201" s="86" t="s">
        <v>1775</v>
      </c>
      <c r="C201" s="88" t="s">
        <v>1521</v>
      </c>
      <c r="D201" s="87">
        <v>8076</v>
      </c>
      <c r="E201" s="87"/>
      <c r="F201" s="87" t="s">
        <v>609</v>
      </c>
      <c r="G201" s="101">
        <v>44160</v>
      </c>
      <c r="H201" s="87" t="s">
        <v>119</v>
      </c>
      <c r="I201" s="90">
        <v>4.5299999998272522</v>
      </c>
      <c r="J201" s="88" t="s">
        <v>142</v>
      </c>
      <c r="K201" s="88" t="s">
        <v>121</v>
      </c>
      <c r="L201" s="89">
        <v>4.5465999999999999E-2</v>
      </c>
      <c r="M201" s="89">
        <v>7.8099999995859551E-2</v>
      </c>
      <c r="N201" s="90">
        <v>4153.2184800000005</v>
      </c>
      <c r="O201" s="102">
        <v>87.81</v>
      </c>
      <c r="P201" s="90">
        <v>3.6469409709999998</v>
      </c>
      <c r="Q201" s="91">
        <f t="shared" si="3"/>
        <v>7.1183999303954604E-3</v>
      </c>
      <c r="R201" s="91">
        <f>P201/'סכום נכסי הקרן'!$C$42</f>
        <v>8.0432770807080281E-4</v>
      </c>
    </row>
    <row r="202" spans="2:18">
      <c r="B202" s="86" t="s">
        <v>1775</v>
      </c>
      <c r="C202" s="88" t="s">
        <v>1521</v>
      </c>
      <c r="D202" s="87">
        <v>9311</v>
      </c>
      <c r="E202" s="87"/>
      <c r="F202" s="87" t="s">
        <v>609</v>
      </c>
      <c r="G202" s="101">
        <v>44880</v>
      </c>
      <c r="H202" s="87" t="s">
        <v>119</v>
      </c>
      <c r="I202" s="90">
        <v>4.3399999996662615</v>
      </c>
      <c r="J202" s="88" t="s">
        <v>142</v>
      </c>
      <c r="K202" s="88" t="s">
        <v>121</v>
      </c>
      <c r="L202" s="89">
        <v>7.2695999999999997E-2</v>
      </c>
      <c r="M202" s="89">
        <v>8.2799999993325241E-2</v>
      </c>
      <c r="N202" s="90">
        <v>3682.92</v>
      </c>
      <c r="O202" s="102">
        <v>97.63</v>
      </c>
      <c r="P202" s="90">
        <v>3.5956346300000002</v>
      </c>
      <c r="Q202" s="91">
        <f t="shared" si="3"/>
        <v>7.0182559858930904E-3</v>
      </c>
      <c r="R202" s="91">
        <f>P202/'סכום נכסי הקרן'!$C$42</f>
        <v>7.9301216663643919E-4</v>
      </c>
    </row>
    <row r="203" spans="2:18">
      <c r="B203" s="86" t="s">
        <v>1776</v>
      </c>
      <c r="C203" s="88" t="s">
        <v>1522</v>
      </c>
      <c r="D203" s="87" t="s">
        <v>1663</v>
      </c>
      <c r="E203" s="87"/>
      <c r="F203" s="87" t="s">
        <v>609</v>
      </c>
      <c r="G203" s="101">
        <v>43530</v>
      </c>
      <c r="H203" s="87" t="s">
        <v>119</v>
      </c>
      <c r="I203" s="90">
        <v>4.8899999998652657</v>
      </c>
      <c r="J203" s="88" t="s">
        <v>339</v>
      </c>
      <c r="K203" s="88" t="s">
        <v>121</v>
      </c>
      <c r="L203" s="89">
        <v>6.5500000000000003E-2</v>
      </c>
      <c r="M203" s="89">
        <v>5.499999999767699E-2</v>
      </c>
      <c r="N203" s="90">
        <v>4073.7806489999998</v>
      </c>
      <c r="O203" s="102">
        <v>105.67</v>
      </c>
      <c r="P203" s="90">
        <v>4.3047636220000003</v>
      </c>
      <c r="Q203" s="91">
        <f t="shared" si="3"/>
        <v>8.4023923915640779E-3</v>
      </c>
      <c r="R203" s="91">
        <f>P203/'סכום נכסי הקרן'!$C$42</f>
        <v>9.4940956966474248E-4</v>
      </c>
    </row>
    <row r="204" spans="2:18">
      <c r="B204" s="86" t="s">
        <v>1777</v>
      </c>
      <c r="C204" s="88" t="s">
        <v>1521</v>
      </c>
      <c r="D204" s="87">
        <v>8811</v>
      </c>
      <c r="E204" s="87"/>
      <c r="F204" s="87" t="s">
        <v>922</v>
      </c>
      <c r="G204" s="101">
        <v>44550</v>
      </c>
      <c r="H204" s="87" t="s">
        <v>1520</v>
      </c>
      <c r="I204" s="90">
        <v>5.5699999998880827</v>
      </c>
      <c r="J204" s="88" t="s">
        <v>321</v>
      </c>
      <c r="K204" s="88" t="s">
        <v>121</v>
      </c>
      <c r="L204" s="89">
        <v>6.3500000000000001E-2</v>
      </c>
      <c r="M204" s="89">
        <v>6.5399999998844729E-2</v>
      </c>
      <c r="N204" s="90">
        <v>5556.9894590000004</v>
      </c>
      <c r="O204" s="102">
        <v>99.69</v>
      </c>
      <c r="P204" s="90">
        <v>5.5397609659999993</v>
      </c>
      <c r="Q204" s="91">
        <f t="shared" si="3"/>
        <v>1.08129619833054E-2</v>
      </c>
      <c r="R204" s="91">
        <f>P204/'סכום נכסי הקרן'!$C$42</f>
        <v>1.2217864990068895E-3</v>
      </c>
    </row>
    <row r="205" spans="2:18">
      <c r="B205" s="86" t="s">
        <v>1778</v>
      </c>
      <c r="C205" s="88" t="s">
        <v>1522</v>
      </c>
      <c r="D205" s="87" t="s">
        <v>1664</v>
      </c>
      <c r="E205" s="87"/>
      <c r="F205" s="87" t="s">
        <v>922</v>
      </c>
      <c r="G205" s="101">
        <v>42732</v>
      </c>
      <c r="H205" s="87" t="s">
        <v>1520</v>
      </c>
      <c r="I205" s="90">
        <v>2.3500000004991302</v>
      </c>
      <c r="J205" s="88" t="s">
        <v>117</v>
      </c>
      <c r="K205" s="88" t="s">
        <v>121</v>
      </c>
      <c r="L205" s="89">
        <v>2.1613000000000004E-2</v>
      </c>
      <c r="M205" s="89">
        <v>2.2200000002662028E-2</v>
      </c>
      <c r="N205" s="90">
        <v>551.31683699999996</v>
      </c>
      <c r="O205" s="102">
        <v>109.02</v>
      </c>
      <c r="P205" s="90">
        <v>0.601045622</v>
      </c>
      <c r="Q205" s="91">
        <f t="shared" si="3"/>
        <v>1.1731703769902605E-3</v>
      </c>
      <c r="R205" s="91">
        <f>P205/'סכום נכסי הקרן'!$C$42</f>
        <v>1.3255976760618925E-4</v>
      </c>
    </row>
    <row r="206" spans="2:18">
      <c r="B206" s="86" t="s">
        <v>1779</v>
      </c>
      <c r="C206" s="88" t="s">
        <v>1521</v>
      </c>
      <c r="D206" s="87">
        <v>6718</v>
      </c>
      <c r="E206" s="87"/>
      <c r="F206" s="87" t="s">
        <v>609</v>
      </c>
      <c r="G206" s="101">
        <v>43482</v>
      </c>
      <c r="H206" s="87" t="s">
        <v>119</v>
      </c>
      <c r="I206" s="90">
        <v>1.1699999998172415</v>
      </c>
      <c r="J206" s="88" t="s">
        <v>117</v>
      </c>
      <c r="K206" s="88" t="s">
        <v>121</v>
      </c>
      <c r="L206" s="89">
        <v>4.1299999999999996E-2</v>
      </c>
      <c r="M206" s="89">
        <v>3.8399999994980963E-2</v>
      </c>
      <c r="N206" s="90">
        <v>3633.7045400000002</v>
      </c>
      <c r="O206" s="102">
        <v>100.89</v>
      </c>
      <c r="P206" s="90">
        <v>3.6660444510000003</v>
      </c>
      <c r="Q206" s="91">
        <f t="shared" si="3"/>
        <v>7.1556876769709211E-3</v>
      </c>
      <c r="R206" s="91">
        <f>P206/'סכום נכסי הקרן'!$C$42</f>
        <v>8.0854095374896463E-4</v>
      </c>
    </row>
    <row r="207" spans="2:18">
      <c r="B207" s="86" t="s">
        <v>1780</v>
      </c>
      <c r="C207" s="88" t="s">
        <v>1522</v>
      </c>
      <c r="D207" s="87" t="s">
        <v>1665</v>
      </c>
      <c r="E207" s="87"/>
      <c r="F207" s="87" t="s">
        <v>609</v>
      </c>
      <c r="G207" s="101">
        <v>41816</v>
      </c>
      <c r="H207" s="87" t="s">
        <v>119</v>
      </c>
      <c r="I207" s="90">
        <v>7.0100000063968784</v>
      </c>
      <c r="J207" s="88" t="s">
        <v>678</v>
      </c>
      <c r="K207" s="88" t="s">
        <v>121</v>
      </c>
      <c r="L207" s="89">
        <v>4.4999999999999998E-2</v>
      </c>
      <c r="M207" s="89">
        <v>2.2600000018276799E-2</v>
      </c>
      <c r="N207" s="90">
        <v>217.65528000000003</v>
      </c>
      <c r="O207" s="102">
        <v>125.69</v>
      </c>
      <c r="P207" s="90">
        <v>0.27357092499999996</v>
      </c>
      <c r="Q207" s="91">
        <f t="shared" si="3"/>
        <v>5.3397827630433049E-4</v>
      </c>
      <c r="R207" s="91">
        <f>P207/'סכום נכסי הקרן'!$C$42</f>
        <v>6.033568320677365E-5</v>
      </c>
    </row>
    <row r="208" spans="2:18">
      <c r="B208" s="86" t="s">
        <v>1780</v>
      </c>
      <c r="C208" s="88" t="s">
        <v>1522</v>
      </c>
      <c r="D208" s="87" t="s">
        <v>1666</v>
      </c>
      <c r="E208" s="87"/>
      <c r="F208" s="87" t="s">
        <v>609</v>
      </c>
      <c r="G208" s="101">
        <v>42625</v>
      </c>
      <c r="H208" s="87" t="s">
        <v>119</v>
      </c>
      <c r="I208" s="90">
        <v>6.9300000001343163</v>
      </c>
      <c r="J208" s="88" t="s">
        <v>678</v>
      </c>
      <c r="K208" s="88" t="s">
        <v>121</v>
      </c>
      <c r="L208" s="89">
        <v>4.4999999999999998E-2</v>
      </c>
      <c r="M208" s="89">
        <v>2.6700000025520195E-2</v>
      </c>
      <c r="N208" s="90">
        <v>60.607979999999998</v>
      </c>
      <c r="O208" s="102">
        <v>122.84</v>
      </c>
      <c r="P208" s="90">
        <v>7.4450843000000003E-2</v>
      </c>
      <c r="Q208" s="91">
        <f t="shared" si="3"/>
        <v>1.453192908367157E-4</v>
      </c>
      <c r="R208" s="91">
        <f>P208/'סכום נכסי הקרן'!$C$42</f>
        <v>1.6420028837952139E-5</v>
      </c>
    </row>
    <row r="209" spans="2:18">
      <c r="B209" s="86" t="s">
        <v>1780</v>
      </c>
      <c r="C209" s="88" t="s">
        <v>1522</v>
      </c>
      <c r="D209" s="87" t="s">
        <v>1667</v>
      </c>
      <c r="E209" s="87"/>
      <c r="F209" s="87" t="s">
        <v>609</v>
      </c>
      <c r="G209" s="101">
        <v>42716</v>
      </c>
      <c r="H209" s="87" t="s">
        <v>119</v>
      </c>
      <c r="I209" s="90">
        <v>6.9799999515403472</v>
      </c>
      <c r="J209" s="88" t="s">
        <v>678</v>
      </c>
      <c r="K209" s="88" t="s">
        <v>121</v>
      </c>
      <c r="L209" s="89">
        <v>4.4999999999999998E-2</v>
      </c>
      <c r="M209" s="89">
        <v>2.429999987274983E-2</v>
      </c>
      <c r="N209" s="90">
        <v>45.853498000000002</v>
      </c>
      <c r="O209" s="102">
        <v>125.11</v>
      </c>
      <c r="P209" s="90">
        <v>5.7367311000000004E-2</v>
      </c>
      <c r="Q209" s="91">
        <f t="shared" si="3"/>
        <v>1.1197424523090115E-4</v>
      </c>
      <c r="R209" s="91">
        <f>P209/'סכום נכסי הקרן'!$C$42</f>
        <v>1.2652279853644761E-5</v>
      </c>
    </row>
    <row r="210" spans="2:18">
      <c r="B210" s="86" t="s">
        <v>1780</v>
      </c>
      <c r="C210" s="88" t="s">
        <v>1522</v>
      </c>
      <c r="D210" s="87" t="s">
        <v>1668</v>
      </c>
      <c r="E210" s="87"/>
      <c r="F210" s="87" t="s">
        <v>609</v>
      </c>
      <c r="G210" s="101">
        <v>42803</v>
      </c>
      <c r="H210" s="87" t="s">
        <v>119</v>
      </c>
      <c r="I210" s="90">
        <v>6.9100000001664439</v>
      </c>
      <c r="J210" s="88" t="s">
        <v>678</v>
      </c>
      <c r="K210" s="88" t="s">
        <v>121</v>
      </c>
      <c r="L210" s="89">
        <v>4.4999999999999998E-2</v>
      </c>
      <c r="M210" s="89">
        <v>2.8100000012760674E-2</v>
      </c>
      <c r="N210" s="90">
        <v>293.86363</v>
      </c>
      <c r="O210" s="102">
        <v>122.67</v>
      </c>
      <c r="P210" s="90">
        <v>0.36048253399999997</v>
      </c>
      <c r="Q210" s="91">
        <f t="shared" si="3"/>
        <v>7.0361951710744568E-4</v>
      </c>
      <c r="R210" s="91">
        <f>P210/'סכום נכסי הקרן'!$C$42</f>
        <v>7.9503916481618109E-5</v>
      </c>
    </row>
    <row r="211" spans="2:18">
      <c r="B211" s="86" t="s">
        <v>1780</v>
      </c>
      <c r="C211" s="88" t="s">
        <v>1522</v>
      </c>
      <c r="D211" s="87" t="s">
        <v>1669</v>
      </c>
      <c r="E211" s="87"/>
      <c r="F211" s="87" t="s">
        <v>609</v>
      </c>
      <c r="G211" s="101">
        <v>42898</v>
      </c>
      <c r="H211" s="87" t="s">
        <v>119</v>
      </c>
      <c r="I211" s="90">
        <v>6.8800000369469574</v>
      </c>
      <c r="J211" s="88" t="s">
        <v>678</v>
      </c>
      <c r="K211" s="88" t="s">
        <v>121</v>
      </c>
      <c r="L211" s="89">
        <v>4.4999999999999998E-2</v>
      </c>
      <c r="M211" s="89">
        <v>2.8900000140040887E-2</v>
      </c>
      <c r="N211" s="90">
        <v>55.268217999999997</v>
      </c>
      <c r="O211" s="102">
        <v>121.45</v>
      </c>
      <c r="P211" s="90">
        <v>6.7123254000000007E-2</v>
      </c>
      <c r="Q211" s="91">
        <f t="shared" si="3"/>
        <v>1.310166987623329E-4</v>
      </c>
      <c r="R211" s="91">
        <f>P211/'סכום נכסי הקרן'!$C$42</f>
        <v>1.4803939377519023E-5</v>
      </c>
    </row>
    <row r="212" spans="2:18">
      <c r="B212" s="86" t="s">
        <v>1780</v>
      </c>
      <c r="C212" s="88" t="s">
        <v>1522</v>
      </c>
      <c r="D212" s="87" t="s">
        <v>1670</v>
      </c>
      <c r="E212" s="87"/>
      <c r="F212" s="87" t="s">
        <v>609</v>
      </c>
      <c r="G212" s="101">
        <v>42989</v>
      </c>
      <c r="H212" s="87" t="s">
        <v>119</v>
      </c>
      <c r="I212" s="90">
        <v>6.8799999848956714</v>
      </c>
      <c r="J212" s="88" t="s">
        <v>678</v>
      </c>
      <c r="K212" s="88" t="s">
        <v>121</v>
      </c>
      <c r="L212" s="89">
        <v>4.4999999999999998E-2</v>
      </c>
      <c r="M212" s="89">
        <v>2.9199999938638671E-2</v>
      </c>
      <c r="N212" s="90">
        <v>69.644913000000003</v>
      </c>
      <c r="O212" s="102">
        <v>121.68</v>
      </c>
      <c r="P212" s="90">
        <v>8.4743931000000022E-2</v>
      </c>
      <c r="Q212" s="91">
        <f t="shared" si="3"/>
        <v>1.6541018824508906E-4</v>
      </c>
      <c r="R212" s="91">
        <f>P212/'סכום נכסי הקרן'!$C$42</f>
        <v>1.8690154937015646E-5</v>
      </c>
    </row>
    <row r="213" spans="2:18">
      <c r="B213" s="86" t="s">
        <v>1780</v>
      </c>
      <c r="C213" s="88" t="s">
        <v>1522</v>
      </c>
      <c r="D213" s="87" t="s">
        <v>1671</v>
      </c>
      <c r="E213" s="87"/>
      <c r="F213" s="87" t="s">
        <v>609</v>
      </c>
      <c r="G213" s="101">
        <v>43080</v>
      </c>
      <c r="H213" s="87" t="s">
        <v>119</v>
      </c>
      <c r="I213" s="90">
        <v>6.87000001001753</v>
      </c>
      <c r="J213" s="88" t="s">
        <v>678</v>
      </c>
      <c r="K213" s="88" t="s">
        <v>121</v>
      </c>
      <c r="L213" s="89">
        <v>4.4999999999999998E-2</v>
      </c>
      <c r="M213" s="89">
        <v>2.990000000770579E-2</v>
      </c>
      <c r="N213" s="90">
        <v>21.578400999999999</v>
      </c>
      <c r="O213" s="102">
        <v>120.28</v>
      </c>
      <c r="P213" s="90">
        <v>2.5954502000000001E-2</v>
      </c>
      <c r="Q213" s="91">
        <f t="shared" si="3"/>
        <v>5.0660135905514455E-5</v>
      </c>
      <c r="R213" s="91">
        <f>P213/'סכום נכסי הקרן'!$C$42</f>
        <v>5.7242289562078769E-6</v>
      </c>
    </row>
    <row r="214" spans="2:18">
      <c r="B214" s="86" t="s">
        <v>1780</v>
      </c>
      <c r="C214" s="88" t="s">
        <v>1522</v>
      </c>
      <c r="D214" s="87" t="s">
        <v>1672</v>
      </c>
      <c r="E214" s="87"/>
      <c r="F214" s="87" t="s">
        <v>609</v>
      </c>
      <c r="G214" s="101">
        <v>43171</v>
      </c>
      <c r="H214" s="87" t="s">
        <v>119</v>
      </c>
      <c r="I214" s="90">
        <v>6.7300000584058832</v>
      </c>
      <c r="J214" s="88" t="s">
        <v>678</v>
      </c>
      <c r="K214" s="88" t="s">
        <v>121</v>
      </c>
      <c r="L214" s="89">
        <v>4.4999999999999998E-2</v>
      </c>
      <c r="M214" s="89">
        <v>2.9600000143453046E-2</v>
      </c>
      <c r="N214" s="90">
        <v>16.123063999999999</v>
      </c>
      <c r="O214" s="102">
        <v>121.06</v>
      </c>
      <c r="P214" s="90">
        <v>1.9518582E-2</v>
      </c>
      <c r="Q214" s="91">
        <f t="shared" si="3"/>
        <v>3.8097976867478636E-5</v>
      </c>
      <c r="R214" s="91">
        <f>P214/'סכום נכסי הקרן'!$C$42</f>
        <v>4.3047958411422358E-6</v>
      </c>
    </row>
    <row r="215" spans="2:18">
      <c r="B215" s="86" t="s">
        <v>1780</v>
      </c>
      <c r="C215" s="88" t="s">
        <v>1522</v>
      </c>
      <c r="D215" s="87" t="s">
        <v>1673</v>
      </c>
      <c r="E215" s="87"/>
      <c r="F215" s="87" t="s">
        <v>609</v>
      </c>
      <c r="G215" s="101">
        <v>43341</v>
      </c>
      <c r="H215" s="87" t="s">
        <v>119</v>
      </c>
      <c r="I215" s="90">
        <v>6.9199999657141138</v>
      </c>
      <c r="J215" s="88" t="s">
        <v>678</v>
      </c>
      <c r="K215" s="88" t="s">
        <v>121</v>
      </c>
      <c r="L215" s="89">
        <v>4.4999999999999998E-2</v>
      </c>
      <c r="M215" s="89">
        <v>2.7799999771427421E-2</v>
      </c>
      <c r="N215" s="90">
        <v>40.448864</v>
      </c>
      <c r="O215" s="102">
        <v>121.14</v>
      </c>
      <c r="P215" s="90">
        <v>4.8999754E-2</v>
      </c>
      <c r="Q215" s="91">
        <f t="shared" si="3"/>
        <v>9.5641757910699859E-5</v>
      </c>
      <c r="R215" s="91">
        <f>P215/'סכום נכסי הקרן'!$C$42</f>
        <v>1.0806826911718926E-5</v>
      </c>
    </row>
    <row r="216" spans="2:18">
      <c r="B216" s="86" t="s">
        <v>1780</v>
      </c>
      <c r="C216" s="88" t="s">
        <v>1522</v>
      </c>
      <c r="D216" s="87" t="s">
        <v>1674</v>
      </c>
      <c r="E216" s="87"/>
      <c r="F216" s="87" t="s">
        <v>609</v>
      </c>
      <c r="G216" s="101">
        <v>43990</v>
      </c>
      <c r="H216" s="87" t="s">
        <v>119</v>
      </c>
      <c r="I216" s="90">
        <v>6.6700000021586998</v>
      </c>
      <c r="J216" s="88" t="s">
        <v>678</v>
      </c>
      <c r="K216" s="88" t="s">
        <v>121</v>
      </c>
      <c r="L216" s="89">
        <v>4.4999999999999998E-2</v>
      </c>
      <c r="M216" s="89">
        <v>4.089999993523899E-2</v>
      </c>
      <c r="N216" s="90">
        <v>41.718451000000002</v>
      </c>
      <c r="O216" s="102">
        <v>111.04</v>
      </c>
      <c r="P216" s="90">
        <v>4.6324170000000005E-2</v>
      </c>
      <c r="Q216" s="91">
        <f t="shared" si="3"/>
        <v>9.0419332565508501E-5</v>
      </c>
      <c r="R216" s="91">
        <f>P216/'סכום נכסי הקרן'!$C$42</f>
        <v>1.0216730619077039E-5</v>
      </c>
    </row>
    <row r="217" spans="2:18">
      <c r="B217" s="86" t="s">
        <v>1780</v>
      </c>
      <c r="C217" s="88" t="s">
        <v>1522</v>
      </c>
      <c r="D217" s="87" t="s">
        <v>1675</v>
      </c>
      <c r="E217" s="87"/>
      <c r="F217" s="87" t="s">
        <v>609</v>
      </c>
      <c r="G217" s="101">
        <v>41893</v>
      </c>
      <c r="H217" s="87" t="s">
        <v>119</v>
      </c>
      <c r="I217" s="90">
        <v>7.0100000001869871</v>
      </c>
      <c r="J217" s="88" t="s">
        <v>678</v>
      </c>
      <c r="K217" s="88" t="s">
        <v>121</v>
      </c>
      <c r="L217" s="89">
        <v>4.4999999999999998E-2</v>
      </c>
      <c r="M217" s="89">
        <v>2.2600000048616575E-2</v>
      </c>
      <c r="N217" s="90">
        <v>42.701771999999998</v>
      </c>
      <c r="O217" s="102">
        <v>125.24</v>
      </c>
      <c r="P217" s="90">
        <v>5.3479699000000006E-2</v>
      </c>
      <c r="Q217" s="91">
        <f t="shared" si="3"/>
        <v>1.0438608375248369E-4</v>
      </c>
      <c r="R217" s="91">
        <f>P217/'סכום נכסי הקרן'!$C$42</f>
        <v>1.1794872488213468E-5</v>
      </c>
    </row>
    <row r="218" spans="2:18">
      <c r="B218" s="86" t="s">
        <v>1780</v>
      </c>
      <c r="C218" s="88" t="s">
        <v>1522</v>
      </c>
      <c r="D218" s="87" t="s">
        <v>1676</v>
      </c>
      <c r="E218" s="87"/>
      <c r="F218" s="87" t="s">
        <v>609</v>
      </c>
      <c r="G218" s="101">
        <v>42151</v>
      </c>
      <c r="H218" s="87" t="s">
        <v>119</v>
      </c>
      <c r="I218" s="90">
        <v>7.0099999935274964</v>
      </c>
      <c r="J218" s="88" t="s">
        <v>678</v>
      </c>
      <c r="K218" s="88" t="s">
        <v>121</v>
      </c>
      <c r="L218" s="89">
        <v>4.4999999999999998E-2</v>
      </c>
      <c r="M218" s="89">
        <v>2.2599999985841401E-2</v>
      </c>
      <c r="N218" s="90">
        <v>156.38116500000001</v>
      </c>
      <c r="O218" s="102">
        <v>126.46</v>
      </c>
      <c r="P218" s="90">
        <v>0.19775962799999997</v>
      </c>
      <c r="Q218" s="91">
        <f t="shared" si="3"/>
        <v>3.8600353923585123E-4</v>
      </c>
      <c r="R218" s="91">
        <f>P218/'סכום נכסי הקרן'!$C$42</f>
        <v>4.3615608150235278E-5</v>
      </c>
    </row>
    <row r="219" spans="2:18">
      <c r="B219" s="86" t="s">
        <v>1780</v>
      </c>
      <c r="C219" s="88" t="s">
        <v>1522</v>
      </c>
      <c r="D219" s="87" t="s">
        <v>1677</v>
      </c>
      <c r="E219" s="87"/>
      <c r="F219" s="87" t="s">
        <v>609</v>
      </c>
      <c r="G219" s="101">
        <v>42166</v>
      </c>
      <c r="H219" s="87" t="s">
        <v>119</v>
      </c>
      <c r="I219" s="90">
        <v>7.0100000046208182</v>
      </c>
      <c r="J219" s="88" t="s">
        <v>678</v>
      </c>
      <c r="K219" s="88" t="s">
        <v>121</v>
      </c>
      <c r="L219" s="89">
        <v>4.4999999999999998E-2</v>
      </c>
      <c r="M219" s="89">
        <v>2.260000001934296E-2</v>
      </c>
      <c r="N219" s="90">
        <v>147.13748699999999</v>
      </c>
      <c r="O219" s="102">
        <v>126.49</v>
      </c>
      <c r="P219" s="90">
        <v>0.186114214</v>
      </c>
      <c r="Q219" s="91">
        <f t="shared" si="3"/>
        <v>3.6327306049594018E-4</v>
      </c>
      <c r="R219" s="91">
        <f>P219/'סכום נכסי הקרן'!$C$42</f>
        <v>4.1047228451567642E-5</v>
      </c>
    </row>
    <row r="220" spans="2:18">
      <c r="B220" s="86" t="s">
        <v>1780</v>
      </c>
      <c r="C220" s="88" t="s">
        <v>1522</v>
      </c>
      <c r="D220" s="87" t="s">
        <v>1678</v>
      </c>
      <c r="E220" s="87"/>
      <c r="F220" s="87" t="s">
        <v>609</v>
      </c>
      <c r="G220" s="101">
        <v>42257</v>
      </c>
      <c r="H220" s="87" t="s">
        <v>119</v>
      </c>
      <c r="I220" s="90">
        <v>7.0099999640580233</v>
      </c>
      <c r="J220" s="88" t="s">
        <v>678</v>
      </c>
      <c r="K220" s="88" t="s">
        <v>121</v>
      </c>
      <c r="L220" s="89">
        <v>4.4999999999999998E-2</v>
      </c>
      <c r="M220" s="89">
        <v>2.2599999920581468E-2</v>
      </c>
      <c r="N220" s="90">
        <v>78.189518000000007</v>
      </c>
      <c r="O220" s="102">
        <v>125.61</v>
      </c>
      <c r="P220" s="90">
        <v>9.8213853000000004E-2</v>
      </c>
      <c r="Q220" s="91">
        <f t="shared" si="3"/>
        <v>1.9170189205650019E-4</v>
      </c>
      <c r="R220" s="91">
        <f>P220/'סכום נכסי הקרן'!$C$42</f>
        <v>2.1660927312084195E-5</v>
      </c>
    </row>
    <row r="221" spans="2:18">
      <c r="B221" s="86" t="s">
        <v>1780</v>
      </c>
      <c r="C221" s="88" t="s">
        <v>1522</v>
      </c>
      <c r="D221" s="87" t="s">
        <v>1679</v>
      </c>
      <c r="E221" s="87"/>
      <c r="F221" s="87" t="s">
        <v>609</v>
      </c>
      <c r="G221" s="101">
        <v>42348</v>
      </c>
      <c r="H221" s="87" t="s">
        <v>119</v>
      </c>
      <c r="I221" s="90">
        <v>7.0100000088354921</v>
      </c>
      <c r="J221" s="88" t="s">
        <v>678</v>
      </c>
      <c r="K221" s="88" t="s">
        <v>121</v>
      </c>
      <c r="L221" s="89">
        <v>4.4999999999999998E-2</v>
      </c>
      <c r="M221" s="89">
        <v>2.260000001521343E-2</v>
      </c>
      <c r="N221" s="90">
        <v>135.399811</v>
      </c>
      <c r="O221" s="102">
        <v>126.22</v>
      </c>
      <c r="P221" s="90">
        <v>0.17090164899999999</v>
      </c>
      <c r="Q221" s="91">
        <f t="shared" si="3"/>
        <v>3.3357992246649644E-4</v>
      </c>
      <c r="R221" s="91">
        <f>P221/'סכום נכסי הקרן'!$C$42</f>
        <v>3.7692118610847351E-5</v>
      </c>
    </row>
    <row r="222" spans="2:18">
      <c r="B222" s="86" t="s">
        <v>1780</v>
      </c>
      <c r="C222" s="88" t="s">
        <v>1522</v>
      </c>
      <c r="D222" s="87" t="s">
        <v>1680</v>
      </c>
      <c r="E222" s="87"/>
      <c r="F222" s="87" t="s">
        <v>609</v>
      </c>
      <c r="G222" s="101">
        <v>42439</v>
      </c>
      <c r="H222" s="87" t="s">
        <v>119</v>
      </c>
      <c r="I222" s="90">
        <v>7.0100000028770957</v>
      </c>
      <c r="J222" s="88" t="s">
        <v>678</v>
      </c>
      <c r="K222" s="88" t="s">
        <v>121</v>
      </c>
      <c r="L222" s="89">
        <v>4.4999999999999998E-2</v>
      </c>
      <c r="M222" s="89">
        <v>2.2600000016579871E-2</v>
      </c>
      <c r="N222" s="90">
        <v>160.81236999999999</v>
      </c>
      <c r="O222" s="102">
        <v>127.52</v>
      </c>
      <c r="P222" s="90">
        <v>0.205067941</v>
      </c>
      <c r="Q222" s="91">
        <f t="shared" si="3"/>
        <v>4.0026850682490535E-4</v>
      </c>
      <c r="R222" s="91">
        <f>P222/'סכום נכסי הקרן'!$C$42</f>
        <v>4.5227446315946589E-5</v>
      </c>
    </row>
    <row r="223" spans="2:18">
      <c r="B223" s="86" t="s">
        <v>1780</v>
      </c>
      <c r="C223" s="88" t="s">
        <v>1522</v>
      </c>
      <c r="D223" s="87" t="s">
        <v>1681</v>
      </c>
      <c r="E223" s="87"/>
      <c r="F223" s="87" t="s">
        <v>609</v>
      </c>
      <c r="G223" s="101">
        <v>42549</v>
      </c>
      <c r="H223" s="87" t="s">
        <v>119</v>
      </c>
      <c r="I223" s="90">
        <v>6.9999999999999991</v>
      </c>
      <c r="J223" s="88" t="s">
        <v>678</v>
      </c>
      <c r="K223" s="88" t="s">
        <v>121</v>
      </c>
      <c r="L223" s="89">
        <v>4.4999999999999998E-2</v>
      </c>
      <c r="M223" s="89">
        <v>2.3099999999999992E-2</v>
      </c>
      <c r="N223" s="90">
        <v>113.113544</v>
      </c>
      <c r="O223" s="102">
        <v>126.82</v>
      </c>
      <c r="P223" s="90">
        <v>0.14345060000000001</v>
      </c>
      <c r="Q223" s="91">
        <f t="shared" si="3"/>
        <v>2.7999870279643942E-4</v>
      </c>
      <c r="R223" s="91">
        <f>P223/'סכום נכסי הקרן'!$C$42</f>
        <v>3.1637828316081492E-5</v>
      </c>
    </row>
    <row r="224" spans="2:18">
      <c r="B224" s="86" t="s">
        <v>1780</v>
      </c>
      <c r="C224" s="88" t="s">
        <v>1522</v>
      </c>
      <c r="D224" s="87" t="s">
        <v>1682</v>
      </c>
      <c r="E224" s="87"/>
      <c r="F224" s="87" t="s">
        <v>609</v>
      </c>
      <c r="G224" s="101">
        <v>42604</v>
      </c>
      <c r="H224" s="87" t="s">
        <v>119</v>
      </c>
      <c r="I224" s="90">
        <v>6.9299999830530812</v>
      </c>
      <c r="J224" s="88" t="s">
        <v>678</v>
      </c>
      <c r="K224" s="88" t="s">
        <v>121</v>
      </c>
      <c r="L224" s="89">
        <v>4.4999999999999998E-2</v>
      </c>
      <c r="M224" s="89">
        <v>2.669999991636586E-2</v>
      </c>
      <c r="N224" s="90">
        <v>147.91564700000001</v>
      </c>
      <c r="O224" s="102">
        <v>122.87</v>
      </c>
      <c r="P224" s="90">
        <v>0.18174395599999998</v>
      </c>
      <c r="Q224" s="91">
        <f t="shared" si="3"/>
        <v>3.5474283078002568E-4</v>
      </c>
      <c r="R224" s="91">
        <f>P224/'סכום נכסי הקרן'!$C$42</f>
        <v>4.0083374188838994E-5</v>
      </c>
    </row>
    <row r="225" spans="2:18">
      <c r="B225" s="86" t="s">
        <v>1781</v>
      </c>
      <c r="C225" s="88" t="s">
        <v>1522</v>
      </c>
      <c r="D225" s="87" t="s">
        <v>1683</v>
      </c>
      <c r="E225" s="87"/>
      <c r="F225" s="87" t="s">
        <v>609</v>
      </c>
      <c r="G225" s="101">
        <v>44347</v>
      </c>
      <c r="H225" s="87" t="s">
        <v>119</v>
      </c>
      <c r="I225" s="90">
        <v>2.6400000000997768</v>
      </c>
      <c r="J225" s="88" t="s">
        <v>117</v>
      </c>
      <c r="K225" s="88" t="s">
        <v>121</v>
      </c>
      <c r="L225" s="89">
        <v>5.2499999999999998E-2</v>
      </c>
      <c r="M225" s="89">
        <v>5.5699999998939875E-2</v>
      </c>
      <c r="N225" s="90">
        <v>3222.3000849999999</v>
      </c>
      <c r="O225" s="102">
        <v>99.53</v>
      </c>
      <c r="P225" s="90">
        <v>3.2071559619999999</v>
      </c>
      <c r="Q225" s="91">
        <f t="shared" si="3"/>
        <v>6.2599913072923126E-3</v>
      </c>
      <c r="R225" s="91">
        <f>P225/'סכום נכסי הקרן'!$C$42</f>
        <v>7.0733374212901979E-4</v>
      </c>
    </row>
    <row r="226" spans="2:18">
      <c r="B226" s="86" t="s">
        <v>1781</v>
      </c>
      <c r="C226" s="88" t="s">
        <v>1522</v>
      </c>
      <c r="D226" s="87">
        <v>9199</v>
      </c>
      <c r="E226" s="87"/>
      <c r="F226" s="87" t="s">
        <v>609</v>
      </c>
      <c r="G226" s="101">
        <v>44788</v>
      </c>
      <c r="H226" s="87" t="s">
        <v>119</v>
      </c>
      <c r="I226" s="90">
        <v>2.6400000003050361</v>
      </c>
      <c r="J226" s="88" t="s">
        <v>117</v>
      </c>
      <c r="K226" s="88" t="s">
        <v>121</v>
      </c>
      <c r="L226" s="89">
        <v>5.2499999999999998E-2</v>
      </c>
      <c r="M226" s="89">
        <v>5.5700000011057557E-2</v>
      </c>
      <c r="N226" s="90">
        <v>1844.5173600000001</v>
      </c>
      <c r="O226" s="102">
        <v>99.53</v>
      </c>
      <c r="P226" s="90">
        <v>1.835848521</v>
      </c>
      <c r="Q226" s="91">
        <f t="shared" si="3"/>
        <v>3.5833604349564366E-3</v>
      </c>
      <c r="R226" s="91">
        <f>P226/'סכום נכסי הקרן'!$C$42</f>
        <v>4.0489381237673541E-4</v>
      </c>
    </row>
    <row r="227" spans="2:18">
      <c r="B227" s="86" t="s">
        <v>1781</v>
      </c>
      <c r="C227" s="88" t="s">
        <v>1522</v>
      </c>
      <c r="D227" s="87">
        <v>9255</v>
      </c>
      <c r="E227" s="87"/>
      <c r="F227" s="87" t="s">
        <v>609</v>
      </c>
      <c r="G227" s="101">
        <v>44825</v>
      </c>
      <c r="H227" s="87" t="s">
        <v>119</v>
      </c>
      <c r="I227" s="90">
        <v>2.6400000005393891</v>
      </c>
      <c r="J227" s="88" t="s">
        <v>117</v>
      </c>
      <c r="K227" s="88" t="s">
        <v>121</v>
      </c>
      <c r="L227" s="89">
        <v>5.2499999999999998E-2</v>
      </c>
      <c r="M227" s="89">
        <v>5.5700000013231901E-2</v>
      </c>
      <c r="N227" s="90">
        <v>1192.1296540000001</v>
      </c>
      <c r="O227" s="102">
        <v>99.53</v>
      </c>
      <c r="P227" s="90">
        <v>1.186526899</v>
      </c>
      <c r="Q227" s="91">
        <f t="shared" si="3"/>
        <v>2.3159609827570035E-3</v>
      </c>
      <c r="R227" s="91">
        <f>P227/'סכום נכסי הקרן'!$C$42</f>
        <v>2.6168684078682527E-4</v>
      </c>
    </row>
    <row r="228" spans="2:18">
      <c r="B228" s="86" t="s">
        <v>1781</v>
      </c>
      <c r="C228" s="88" t="s">
        <v>1522</v>
      </c>
      <c r="D228" s="87">
        <v>9287</v>
      </c>
      <c r="E228" s="87"/>
      <c r="F228" s="87" t="s">
        <v>609</v>
      </c>
      <c r="G228" s="101">
        <v>44861</v>
      </c>
      <c r="H228" s="87" t="s">
        <v>119</v>
      </c>
      <c r="I228" s="90">
        <v>2.6400000003120465</v>
      </c>
      <c r="J228" s="88" t="s">
        <v>117</v>
      </c>
      <c r="K228" s="88" t="s">
        <v>121</v>
      </c>
      <c r="L228" s="89">
        <v>5.2499999999999998E-2</v>
      </c>
      <c r="M228" s="89">
        <v>5.5699999993759068E-2</v>
      </c>
      <c r="N228" s="90">
        <v>643.95617800000002</v>
      </c>
      <c r="O228" s="102">
        <v>99.53</v>
      </c>
      <c r="P228" s="90">
        <v>0.64092971999999993</v>
      </c>
      <c r="Q228" s="91">
        <f t="shared" si="3"/>
        <v>1.251019446301968E-3</v>
      </c>
      <c r="R228" s="91">
        <f>P228/'סכום נכסי הקרן'!$C$42</f>
        <v>1.4135614939243319E-4</v>
      </c>
    </row>
    <row r="229" spans="2:18">
      <c r="B229" s="86" t="s">
        <v>1781</v>
      </c>
      <c r="C229" s="88" t="s">
        <v>1522</v>
      </c>
      <c r="D229" s="87">
        <v>9339</v>
      </c>
      <c r="E229" s="87"/>
      <c r="F229" s="87" t="s">
        <v>609</v>
      </c>
      <c r="G229" s="101">
        <v>44895</v>
      </c>
      <c r="H229" s="87" t="s">
        <v>119</v>
      </c>
      <c r="I229" s="90">
        <v>2.6400000009001121</v>
      </c>
      <c r="J229" s="88" t="s">
        <v>117</v>
      </c>
      <c r="K229" s="88" t="s">
        <v>121</v>
      </c>
      <c r="L229" s="89">
        <v>5.2499999999999998E-2</v>
      </c>
      <c r="M229" s="89">
        <v>5.5700000004500566E-2</v>
      </c>
      <c r="N229" s="90">
        <v>892.97527200000002</v>
      </c>
      <c r="O229" s="102">
        <v>99.53</v>
      </c>
      <c r="P229" s="90">
        <v>0.88877847999999993</v>
      </c>
      <c r="Q229" s="91">
        <f t="shared" si="3"/>
        <v>1.7347910812041992E-3</v>
      </c>
      <c r="R229" s="91">
        <f>P229/'סכום נכסי הקרן'!$C$42</f>
        <v>1.9601884524197085E-4</v>
      </c>
    </row>
    <row r="230" spans="2:18">
      <c r="B230" s="86" t="s">
        <v>1781</v>
      </c>
      <c r="C230" s="88" t="s">
        <v>1522</v>
      </c>
      <c r="D230" s="87">
        <v>9388</v>
      </c>
      <c r="E230" s="87"/>
      <c r="F230" s="87" t="s">
        <v>609</v>
      </c>
      <c r="G230" s="101">
        <v>44921</v>
      </c>
      <c r="H230" s="87" t="s">
        <v>119</v>
      </c>
      <c r="I230" s="90">
        <v>2.6400000004086595</v>
      </c>
      <c r="J230" s="88" t="s">
        <v>117</v>
      </c>
      <c r="K230" s="88" t="s">
        <v>121</v>
      </c>
      <c r="L230" s="89">
        <v>5.2499999999999998E-2</v>
      </c>
      <c r="M230" s="89">
        <v>5.5700000005048142E-2</v>
      </c>
      <c r="N230" s="90">
        <v>1671.834754</v>
      </c>
      <c r="O230" s="102">
        <v>99.53</v>
      </c>
      <c r="P230" s="90">
        <v>1.663977488</v>
      </c>
      <c r="Q230" s="91">
        <f t="shared" si="3"/>
        <v>3.2478883889121256E-3</v>
      </c>
      <c r="R230" s="91">
        <f>P230/'סכום נכסי הקרן'!$C$42</f>
        <v>3.6698789748644165E-4</v>
      </c>
    </row>
    <row r="231" spans="2:18">
      <c r="B231" s="86" t="s">
        <v>1781</v>
      </c>
      <c r="C231" s="88" t="s">
        <v>1522</v>
      </c>
      <c r="D231" s="87">
        <v>8814</v>
      </c>
      <c r="E231" s="87"/>
      <c r="F231" s="87" t="s">
        <v>609</v>
      </c>
      <c r="G231" s="101">
        <v>44558</v>
      </c>
      <c r="H231" s="87" t="s">
        <v>119</v>
      </c>
      <c r="I231" s="90">
        <v>2.6399999989448899</v>
      </c>
      <c r="J231" s="88" t="s">
        <v>117</v>
      </c>
      <c r="K231" s="88" t="s">
        <v>121</v>
      </c>
      <c r="L231" s="89">
        <v>5.2499999999999998E-2</v>
      </c>
      <c r="M231" s="89">
        <v>5.5699999974654427E-2</v>
      </c>
      <c r="N231" s="90">
        <v>876.064167</v>
      </c>
      <c r="O231" s="102">
        <v>99.53</v>
      </c>
      <c r="P231" s="90">
        <v>0.87194685299999997</v>
      </c>
      <c r="Q231" s="91">
        <f t="shared" si="3"/>
        <v>1.7019377245367925E-3</v>
      </c>
      <c r="R231" s="91">
        <f>P231/'סכום נכסי הקרן'!$C$42</f>
        <v>1.9230665355154694E-4</v>
      </c>
    </row>
    <row r="232" spans="2:18">
      <c r="B232" s="86" t="s">
        <v>1781</v>
      </c>
      <c r="C232" s="88" t="s">
        <v>1522</v>
      </c>
      <c r="D232" s="87">
        <v>9003</v>
      </c>
      <c r="E232" s="87"/>
      <c r="F232" s="87" t="s">
        <v>609</v>
      </c>
      <c r="G232" s="101">
        <v>44644</v>
      </c>
      <c r="H232" s="87" t="s">
        <v>119</v>
      </c>
      <c r="I232" s="90">
        <v>2.6399999992976748</v>
      </c>
      <c r="J232" s="88" t="s">
        <v>117</v>
      </c>
      <c r="K232" s="88" t="s">
        <v>121</v>
      </c>
      <c r="L232" s="89">
        <v>5.2499999999999998E-2</v>
      </c>
      <c r="M232" s="89">
        <v>5.5699999986512164E-2</v>
      </c>
      <c r="N232" s="90">
        <v>1258.897465</v>
      </c>
      <c r="O232" s="102">
        <v>99.53</v>
      </c>
      <c r="P232" s="90">
        <v>1.2529809170000001</v>
      </c>
      <c r="Q232" s="91">
        <f t="shared" si="3"/>
        <v>2.4456714115430197E-3</v>
      </c>
      <c r="R232" s="91">
        <f>P232/'סכום נכסי הקרן'!$C$42</f>
        <v>2.7634318110466151E-4</v>
      </c>
    </row>
    <row r="233" spans="2:18">
      <c r="B233" s="86" t="s">
        <v>1781</v>
      </c>
      <c r="C233" s="88" t="s">
        <v>1522</v>
      </c>
      <c r="D233" s="87">
        <v>9096</v>
      </c>
      <c r="E233" s="87"/>
      <c r="F233" s="87" t="s">
        <v>609</v>
      </c>
      <c r="G233" s="101">
        <v>44711</v>
      </c>
      <c r="H233" s="87" t="s">
        <v>119</v>
      </c>
      <c r="I233" s="90">
        <v>2.6400000004414665</v>
      </c>
      <c r="J233" s="88" t="s">
        <v>117</v>
      </c>
      <c r="K233" s="88" t="s">
        <v>121</v>
      </c>
      <c r="L233" s="89">
        <v>5.2499999999999998E-2</v>
      </c>
      <c r="M233" s="89">
        <v>5.5700000006149004E-2</v>
      </c>
      <c r="N233" s="90">
        <v>1274.4875649999999</v>
      </c>
      <c r="O233" s="102">
        <v>99.53</v>
      </c>
      <c r="P233" s="90">
        <v>1.268497746</v>
      </c>
      <c r="Q233" s="91">
        <f t="shared" si="3"/>
        <v>2.4759584371219587E-3</v>
      </c>
      <c r="R233" s="91">
        <f>P233/'סכום נכסי הקרן'!$C$42</f>
        <v>2.7976539594316331E-4</v>
      </c>
    </row>
    <row r="234" spans="2:18">
      <c r="B234" s="86" t="s">
        <v>1781</v>
      </c>
      <c r="C234" s="88" t="s">
        <v>1522</v>
      </c>
      <c r="D234" s="87">
        <v>9127</v>
      </c>
      <c r="E234" s="87"/>
      <c r="F234" s="87" t="s">
        <v>609</v>
      </c>
      <c r="G234" s="101">
        <v>44738</v>
      </c>
      <c r="H234" s="87" t="s">
        <v>119</v>
      </c>
      <c r="I234" s="90">
        <v>2.6399999990861147</v>
      </c>
      <c r="J234" s="88" t="s">
        <v>117</v>
      </c>
      <c r="K234" s="88" t="s">
        <v>121</v>
      </c>
      <c r="L234" s="89">
        <v>5.2499999999999998E-2</v>
      </c>
      <c r="M234" s="89">
        <v>5.5699999985350947E-2</v>
      </c>
      <c r="N234" s="90">
        <v>747.58894299999997</v>
      </c>
      <c r="O234" s="102">
        <v>99.53</v>
      </c>
      <c r="P234" s="90">
        <v>0.74407543700000001</v>
      </c>
      <c r="Q234" s="91">
        <f t="shared" si="3"/>
        <v>1.4523477569469473E-3</v>
      </c>
      <c r="R234" s="91">
        <f>P234/'סכום נכסי הקרן'!$C$42</f>
        <v>1.6410479238162341E-4</v>
      </c>
    </row>
    <row r="235" spans="2:18">
      <c r="B235" s="86" t="s">
        <v>1782</v>
      </c>
      <c r="C235" s="88" t="s">
        <v>1522</v>
      </c>
      <c r="D235" s="87" t="s">
        <v>1684</v>
      </c>
      <c r="E235" s="87"/>
      <c r="F235" s="87" t="s">
        <v>609</v>
      </c>
      <c r="G235" s="101">
        <v>43530</v>
      </c>
      <c r="H235" s="87" t="s">
        <v>119</v>
      </c>
      <c r="I235" s="90">
        <v>3.4800000000087992</v>
      </c>
      <c r="J235" s="88" t="s">
        <v>339</v>
      </c>
      <c r="K235" s="88" t="s">
        <v>121</v>
      </c>
      <c r="L235" s="89">
        <v>6.5500000000000003E-2</v>
      </c>
      <c r="M235" s="134">
        <v>5.8799999999999998E-2</v>
      </c>
      <c r="N235" s="90">
        <v>8586.7430839999997</v>
      </c>
      <c r="O235" s="102">
        <v>105.88</v>
      </c>
      <c r="P235" s="90">
        <v>9.0916427540000004</v>
      </c>
      <c r="Q235" s="91">
        <f t="shared" si="3"/>
        <v>1.7745817566525674E-2</v>
      </c>
      <c r="R235" s="91">
        <f>P235/'סכום נכסי הקרן'!$C$42</f>
        <v>2.0051490378025488E-3</v>
      </c>
    </row>
    <row r="236" spans="2:18">
      <c r="B236" s="86" t="s">
        <v>1783</v>
      </c>
      <c r="C236" s="88" t="s">
        <v>1522</v>
      </c>
      <c r="D236" s="87" t="s">
        <v>1685</v>
      </c>
      <c r="E236" s="87"/>
      <c r="F236" s="87" t="s">
        <v>640</v>
      </c>
      <c r="G236" s="101">
        <v>44294</v>
      </c>
      <c r="H236" s="87" t="s">
        <v>119</v>
      </c>
      <c r="I236" s="90">
        <v>7.7499999985547081</v>
      </c>
      <c r="J236" s="88" t="s">
        <v>678</v>
      </c>
      <c r="K236" s="88" t="s">
        <v>121</v>
      </c>
      <c r="L236" s="89">
        <v>0.03</v>
      </c>
      <c r="M236" s="89">
        <v>4.8799999988437669E-2</v>
      </c>
      <c r="N236" s="90">
        <v>551.75572499999998</v>
      </c>
      <c r="O236" s="102">
        <v>94.05</v>
      </c>
      <c r="P236" s="90">
        <v>0.51892624499999995</v>
      </c>
      <c r="Q236" s="91">
        <f t="shared" si="3"/>
        <v>1.0128830095309973E-3</v>
      </c>
      <c r="R236" s="91">
        <f>P236/'סכום נכסי הקרן'!$C$42</f>
        <v>1.1444845436700047E-4</v>
      </c>
    </row>
    <row r="237" spans="2:18">
      <c r="B237" s="86" t="s">
        <v>1784</v>
      </c>
      <c r="C237" s="88" t="s">
        <v>1522</v>
      </c>
      <c r="D237" s="87" t="s">
        <v>1686</v>
      </c>
      <c r="E237" s="87"/>
      <c r="F237" s="87" t="s">
        <v>640</v>
      </c>
      <c r="G237" s="101">
        <v>42326</v>
      </c>
      <c r="H237" s="87" t="s">
        <v>119</v>
      </c>
      <c r="I237" s="90">
        <v>6.6199999942584826</v>
      </c>
      <c r="J237" s="88" t="s">
        <v>678</v>
      </c>
      <c r="K237" s="88" t="s">
        <v>121</v>
      </c>
      <c r="L237" s="89">
        <v>6.5500000000000003E-2</v>
      </c>
      <c r="M237" s="89">
        <v>7.4299999930764041E-2</v>
      </c>
      <c r="N237" s="90">
        <v>305.34200399999997</v>
      </c>
      <c r="O237" s="102">
        <v>96.97</v>
      </c>
      <c r="P237" s="90">
        <v>0.296088935</v>
      </c>
      <c r="Q237" s="91">
        <f t="shared" si="3"/>
        <v>5.7793078392407739E-4</v>
      </c>
      <c r="R237" s="91">
        <f>P237/'סכום נכסי הקרן'!$C$42</f>
        <v>6.5301998679834106E-5</v>
      </c>
    </row>
    <row r="238" spans="2:18">
      <c r="B238" s="86" t="s">
        <v>1784</v>
      </c>
      <c r="C238" s="88" t="s">
        <v>1522</v>
      </c>
      <c r="D238" s="87" t="s">
        <v>1687</v>
      </c>
      <c r="E238" s="87"/>
      <c r="F238" s="87" t="s">
        <v>640</v>
      </c>
      <c r="G238" s="101">
        <v>42606</v>
      </c>
      <c r="H238" s="87" t="s">
        <v>119</v>
      </c>
      <c r="I238" s="90">
        <v>6.6099999996223486</v>
      </c>
      <c r="J238" s="88" t="s">
        <v>678</v>
      </c>
      <c r="K238" s="88" t="s">
        <v>121</v>
      </c>
      <c r="L238" s="89">
        <v>6.5500000000000003E-2</v>
      </c>
      <c r="M238" s="89">
        <v>7.4399999992929094E-2</v>
      </c>
      <c r="N238" s="90">
        <v>1284.3532789999999</v>
      </c>
      <c r="O238" s="102">
        <v>96.9</v>
      </c>
      <c r="P238" s="90">
        <v>1.2445332269999998</v>
      </c>
      <c r="Q238" s="91">
        <f t="shared" si="3"/>
        <v>2.4291825140296841E-3</v>
      </c>
      <c r="R238" s="91">
        <f>P238/'סכום נכסי הקרן'!$C$42</f>
        <v>2.7448005494215333E-4</v>
      </c>
    </row>
    <row r="239" spans="2:18">
      <c r="B239" s="86" t="s">
        <v>1784</v>
      </c>
      <c r="C239" s="88" t="s">
        <v>1522</v>
      </c>
      <c r="D239" s="87" t="s">
        <v>1688</v>
      </c>
      <c r="E239" s="87"/>
      <c r="F239" s="87" t="s">
        <v>640</v>
      </c>
      <c r="G239" s="101">
        <v>42648</v>
      </c>
      <c r="H239" s="87" t="s">
        <v>119</v>
      </c>
      <c r="I239" s="90">
        <v>6.619999997776004</v>
      </c>
      <c r="J239" s="88" t="s">
        <v>678</v>
      </c>
      <c r="K239" s="88" t="s">
        <v>121</v>
      </c>
      <c r="L239" s="89">
        <v>6.5500000000000003E-2</v>
      </c>
      <c r="M239" s="89">
        <v>7.4399999969529507E-2</v>
      </c>
      <c r="N239" s="90">
        <v>1178.1446080000001</v>
      </c>
      <c r="O239" s="102">
        <v>96.94</v>
      </c>
      <c r="P239" s="90">
        <v>1.142088717</v>
      </c>
      <c r="Q239" s="91">
        <f t="shared" si="3"/>
        <v>2.2292228769935419E-3</v>
      </c>
      <c r="R239" s="91">
        <f>P239/'סכום נכסי הקרן'!$C$42</f>
        <v>2.5188606217178442E-4</v>
      </c>
    </row>
    <row r="240" spans="2:18">
      <c r="B240" s="86" t="s">
        <v>1784</v>
      </c>
      <c r="C240" s="88" t="s">
        <v>1522</v>
      </c>
      <c r="D240" s="87" t="s">
        <v>1689</v>
      </c>
      <c r="E240" s="87"/>
      <c r="F240" s="87" t="s">
        <v>640</v>
      </c>
      <c r="G240" s="101">
        <v>42718</v>
      </c>
      <c r="H240" s="87" t="s">
        <v>119</v>
      </c>
      <c r="I240" s="90">
        <v>6.6199999997743983</v>
      </c>
      <c r="J240" s="88" t="s">
        <v>678</v>
      </c>
      <c r="K240" s="88" t="s">
        <v>121</v>
      </c>
      <c r="L240" s="89">
        <v>6.5500000000000003E-2</v>
      </c>
      <c r="M240" s="89">
        <v>7.4399999997994654E-2</v>
      </c>
      <c r="N240" s="90">
        <v>823.14000999999985</v>
      </c>
      <c r="O240" s="102">
        <v>96.93</v>
      </c>
      <c r="P240" s="90">
        <v>0.79786633900000004</v>
      </c>
      <c r="Q240" s="91">
        <f t="shared" si="3"/>
        <v>1.5573412723609672E-3</v>
      </c>
      <c r="R240" s="91">
        <f>P240/'סכום נכסי הקרן'!$C$42</f>
        <v>1.7596830025432082E-4</v>
      </c>
    </row>
    <row r="241" spans="2:18">
      <c r="B241" s="86" t="s">
        <v>1784</v>
      </c>
      <c r="C241" s="88" t="s">
        <v>1522</v>
      </c>
      <c r="D241" s="87" t="s">
        <v>1690</v>
      </c>
      <c r="E241" s="87"/>
      <c r="F241" s="87" t="s">
        <v>640</v>
      </c>
      <c r="G241" s="101">
        <v>42900</v>
      </c>
      <c r="H241" s="87" t="s">
        <v>119</v>
      </c>
      <c r="I241" s="90">
        <v>6.6000000012732487</v>
      </c>
      <c r="J241" s="88" t="s">
        <v>678</v>
      </c>
      <c r="K241" s="88" t="s">
        <v>121</v>
      </c>
      <c r="L241" s="89">
        <v>6.5500000000000003E-2</v>
      </c>
      <c r="M241" s="89">
        <v>7.4800000016552251E-2</v>
      </c>
      <c r="N241" s="90">
        <v>975.04061200000001</v>
      </c>
      <c r="O241" s="102">
        <v>96.66</v>
      </c>
      <c r="P241" s="90">
        <v>0.94247040300000007</v>
      </c>
      <c r="Q241" s="91">
        <f t="shared" si="3"/>
        <v>1.839591401249193E-3</v>
      </c>
      <c r="R241" s="91">
        <f>P241/'סכום נכסי הקרן'!$C$42</f>
        <v>2.0786052343526017E-4</v>
      </c>
    </row>
    <row r="242" spans="2:18">
      <c r="B242" s="86" t="s">
        <v>1784</v>
      </c>
      <c r="C242" s="88" t="s">
        <v>1522</v>
      </c>
      <c r="D242" s="87" t="s">
        <v>1691</v>
      </c>
      <c r="E242" s="87"/>
      <c r="F242" s="87" t="s">
        <v>640</v>
      </c>
      <c r="G242" s="101">
        <v>43075</v>
      </c>
      <c r="H242" s="87" t="s">
        <v>119</v>
      </c>
      <c r="I242" s="90">
        <v>6.5999999996576184</v>
      </c>
      <c r="J242" s="88" t="s">
        <v>678</v>
      </c>
      <c r="K242" s="88" t="s">
        <v>121</v>
      </c>
      <c r="L242" s="89">
        <v>6.5500000000000003E-2</v>
      </c>
      <c r="M242" s="89">
        <v>7.4999999991440455E-2</v>
      </c>
      <c r="N242" s="90">
        <v>605.01822300000003</v>
      </c>
      <c r="O242" s="102">
        <v>96.55</v>
      </c>
      <c r="P242" s="90">
        <v>0.58414271699999998</v>
      </c>
      <c r="Q242" s="91">
        <f t="shared" si="3"/>
        <v>1.140177894048457E-3</v>
      </c>
      <c r="R242" s="91">
        <f>P242/'סכום נכסי הקרן'!$C$42</f>
        <v>1.2883185565299395E-4</v>
      </c>
    </row>
    <row r="243" spans="2:18">
      <c r="B243" s="86" t="s">
        <v>1784</v>
      </c>
      <c r="C243" s="88" t="s">
        <v>1522</v>
      </c>
      <c r="D243" s="87" t="s">
        <v>1692</v>
      </c>
      <c r="E243" s="87"/>
      <c r="F243" s="87" t="s">
        <v>640</v>
      </c>
      <c r="G243" s="101">
        <v>43292</v>
      </c>
      <c r="H243" s="87" t="s">
        <v>119</v>
      </c>
      <c r="I243" s="90">
        <v>6.6000000022610736</v>
      </c>
      <c r="J243" s="88" t="s">
        <v>678</v>
      </c>
      <c r="K243" s="88" t="s">
        <v>121</v>
      </c>
      <c r="L243" s="89">
        <v>6.5500000000000003E-2</v>
      </c>
      <c r="M243" s="89">
        <v>7.5100000021731422E-2</v>
      </c>
      <c r="N243" s="90">
        <v>1649.747159</v>
      </c>
      <c r="O243" s="102">
        <v>96.51</v>
      </c>
      <c r="P243" s="90">
        <v>1.592164454</v>
      </c>
      <c r="Q243" s="91">
        <f t="shared" si="3"/>
        <v>3.107717791062576E-3</v>
      </c>
      <c r="R243" s="91">
        <f>P243/'סכום נכסי הקרן'!$C$42</f>
        <v>3.5114963371794626E-4</v>
      </c>
    </row>
    <row r="244" spans="2:18">
      <c r="B244" s="86" t="s">
        <v>1785</v>
      </c>
      <c r="C244" s="88" t="s">
        <v>1521</v>
      </c>
      <c r="D244" s="87" t="s">
        <v>1693</v>
      </c>
      <c r="E244" s="87"/>
      <c r="F244" s="87" t="s">
        <v>640</v>
      </c>
      <c r="G244" s="101">
        <v>42372</v>
      </c>
      <c r="H244" s="87" t="s">
        <v>119</v>
      </c>
      <c r="I244" s="90">
        <v>9.9600000013183632</v>
      </c>
      <c r="J244" s="88" t="s">
        <v>117</v>
      </c>
      <c r="K244" s="88" t="s">
        <v>121</v>
      </c>
      <c r="L244" s="89">
        <v>6.7000000000000004E-2</v>
      </c>
      <c r="M244" s="89">
        <v>2.9000000004708437E-2</v>
      </c>
      <c r="N244" s="90">
        <v>682.68881499999998</v>
      </c>
      <c r="O244" s="102">
        <v>155.55000000000001</v>
      </c>
      <c r="P244" s="90">
        <v>1.061922485</v>
      </c>
      <c r="Q244" s="91">
        <f t="shared" si="3"/>
        <v>2.0727478189033113E-3</v>
      </c>
      <c r="R244" s="91">
        <f>P244/'סכום נכסי הקרן'!$C$42</f>
        <v>2.3420551231864223E-4</v>
      </c>
    </row>
    <row r="245" spans="2:18">
      <c r="B245" s="86" t="s">
        <v>1817</v>
      </c>
      <c r="C245" s="88" t="s">
        <v>1522</v>
      </c>
      <c r="D245" s="87" t="s">
        <v>1694</v>
      </c>
      <c r="E245" s="87"/>
      <c r="F245" s="87" t="s">
        <v>661</v>
      </c>
      <c r="G245" s="101">
        <v>44871</v>
      </c>
      <c r="H245" s="87"/>
      <c r="I245" s="90">
        <v>5.6900000020039476</v>
      </c>
      <c r="J245" s="88" t="s">
        <v>321</v>
      </c>
      <c r="K245" s="88" t="s">
        <v>121</v>
      </c>
      <c r="L245" s="89">
        <v>0.05</v>
      </c>
      <c r="M245" s="89">
        <v>5.3600000012973527E-2</v>
      </c>
      <c r="N245" s="90">
        <v>867.89563099999998</v>
      </c>
      <c r="O245" s="102">
        <v>99.47</v>
      </c>
      <c r="P245" s="90">
        <v>0.86329578299999998</v>
      </c>
      <c r="Q245" s="91">
        <f t="shared" ref="Q245:Q310" si="4">IFERROR(P245/$P$10,0)</f>
        <v>1.6850518531789788E-3</v>
      </c>
      <c r="R245" s="91">
        <f>P245/'סכום נכסי הקרן'!$C$42</f>
        <v>1.9039867221573936E-4</v>
      </c>
    </row>
    <row r="246" spans="2:18">
      <c r="B246" s="86" t="s">
        <v>1786</v>
      </c>
      <c r="C246" s="88" t="s">
        <v>1522</v>
      </c>
      <c r="D246" s="87" t="s">
        <v>1695</v>
      </c>
      <c r="E246" s="87"/>
      <c r="F246" s="87" t="s">
        <v>661</v>
      </c>
      <c r="G246" s="101">
        <v>41534</v>
      </c>
      <c r="H246" s="87"/>
      <c r="I246" s="90">
        <v>5.8399999997553254</v>
      </c>
      <c r="J246" s="88" t="s">
        <v>579</v>
      </c>
      <c r="K246" s="88" t="s">
        <v>121</v>
      </c>
      <c r="L246" s="89">
        <v>3.9842000000000002E-2</v>
      </c>
      <c r="M246" s="89">
        <v>2.8899999998955032E-2</v>
      </c>
      <c r="N246" s="90">
        <v>3389.4038780000001</v>
      </c>
      <c r="O246" s="102">
        <v>115.76</v>
      </c>
      <c r="P246" s="90">
        <v>3.9235738689999997</v>
      </c>
      <c r="Q246" s="91">
        <f t="shared" si="4"/>
        <v>7.6583548179373715E-3</v>
      </c>
      <c r="R246" s="91">
        <f>P246/'סכום נכסי הקרן'!$C$42</f>
        <v>8.6533870512138392E-4</v>
      </c>
    </row>
    <row r="247" spans="2:18">
      <c r="B247" s="86" t="s">
        <v>1756</v>
      </c>
      <c r="C247" s="88" t="s">
        <v>1522</v>
      </c>
      <c r="D247" s="87" t="s">
        <v>1586</v>
      </c>
      <c r="E247" s="87"/>
      <c r="F247" s="87" t="s">
        <v>488</v>
      </c>
      <c r="G247" s="101">
        <v>44858</v>
      </c>
      <c r="H247" s="87" t="s">
        <v>119</v>
      </c>
      <c r="I247" s="90">
        <v>5.8899999793270483</v>
      </c>
      <c r="J247" s="88" t="s">
        <v>678</v>
      </c>
      <c r="K247" s="88" t="s">
        <v>121</v>
      </c>
      <c r="L247" s="89">
        <v>3.49E-2</v>
      </c>
      <c r="M247" s="89">
        <v>4.0699999826794189E-2</v>
      </c>
      <c r="N247" s="90">
        <v>72.910818000000006</v>
      </c>
      <c r="O247" s="102">
        <v>98.19</v>
      </c>
      <c r="P247" s="90">
        <v>7.1591132000000002E-2</v>
      </c>
      <c r="Q247" s="91">
        <f t="shared" si="4"/>
        <v>1.3973747123907925E-4</v>
      </c>
      <c r="R247" s="91">
        <f>P247/'סכום נכסי הקרן'!$C$42</f>
        <v>1.5789323594114823E-5</v>
      </c>
    </row>
    <row r="248" spans="2:18">
      <c r="B248" s="86" t="s">
        <v>1756</v>
      </c>
      <c r="C248" s="88" t="s">
        <v>1522</v>
      </c>
      <c r="D248" s="87" t="s">
        <v>1587</v>
      </c>
      <c r="E248" s="87"/>
      <c r="F248" s="87" t="s">
        <v>488</v>
      </c>
      <c r="G248" s="101">
        <v>44858</v>
      </c>
      <c r="H248" s="87" t="s">
        <v>119</v>
      </c>
      <c r="I248" s="90">
        <v>5.9500000398295585</v>
      </c>
      <c r="J248" s="88" t="s">
        <v>678</v>
      </c>
      <c r="K248" s="88" t="s">
        <v>121</v>
      </c>
      <c r="L248" s="89">
        <v>3.49E-2</v>
      </c>
      <c r="M248" s="89">
        <v>4.0600000267790225E-2</v>
      </c>
      <c r="N248" s="90">
        <v>60.095138999999996</v>
      </c>
      <c r="O248" s="102">
        <v>98.18</v>
      </c>
      <c r="P248" s="90">
        <v>5.9001406999999999E-2</v>
      </c>
      <c r="Q248" s="91">
        <f t="shared" si="4"/>
        <v>1.1516380846901134E-4</v>
      </c>
      <c r="R248" s="91">
        <f>P248/'סכום נכסי הקרן'!$C$42</f>
        <v>1.3012677430929173E-5</v>
      </c>
    </row>
    <row r="249" spans="2:18">
      <c r="B249" s="86" t="s">
        <v>1756</v>
      </c>
      <c r="C249" s="88" t="s">
        <v>1522</v>
      </c>
      <c r="D249" s="87" t="s">
        <v>1588</v>
      </c>
      <c r="E249" s="87"/>
      <c r="F249" s="87" t="s">
        <v>488</v>
      </c>
      <c r="G249" s="101">
        <v>44858</v>
      </c>
      <c r="H249" s="87" t="s">
        <v>119</v>
      </c>
      <c r="I249" s="90">
        <v>5.8000000242148229</v>
      </c>
      <c r="J249" s="88" t="s">
        <v>678</v>
      </c>
      <c r="K249" s="88" t="s">
        <v>121</v>
      </c>
      <c r="L249" s="89">
        <v>3.49E-2</v>
      </c>
      <c r="M249" s="89">
        <v>4.0700000170849016E-2</v>
      </c>
      <c r="N249" s="90">
        <v>75.681775000000002</v>
      </c>
      <c r="O249" s="102">
        <v>98.22</v>
      </c>
      <c r="P249" s="90">
        <v>7.4334638999999994E-2</v>
      </c>
      <c r="Q249" s="91">
        <f t="shared" si="4"/>
        <v>1.4509247429318254E-4</v>
      </c>
      <c r="R249" s="91">
        <f>P249/'סכום נכסי הקרן'!$C$42</f>
        <v>1.6394400208991075E-5</v>
      </c>
    </row>
    <row r="250" spans="2:18">
      <c r="B250" s="86" t="s">
        <v>1756</v>
      </c>
      <c r="C250" s="88" t="s">
        <v>1522</v>
      </c>
      <c r="D250" s="87" t="s">
        <v>1589</v>
      </c>
      <c r="E250" s="87"/>
      <c r="F250" s="87" t="s">
        <v>488</v>
      </c>
      <c r="G250" s="101">
        <v>44858</v>
      </c>
      <c r="H250" s="87" t="s">
        <v>119</v>
      </c>
      <c r="I250" s="90">
        <v>5.8400000132868222</v>
      </c>
      <c r="J250" s="88" t="s">
        <v>678</v>
      </c>
      <c r="K250" s="88" t="s">
        <v>121</v>
      </c>
      <c r="L250" s="89">
        <v>3.49E-2</v>
      </c>
      <c r="M250" s="89">
        <v>4.0700000094115001E-2</v>
      </c>
      <c r="N250" s="90">
        <v>91.961150000000004</v>
      </c>
      <c r="O250" s="102">
        <v>98.21</v>
      </c>
      <c r="P250" s="90">
        <v>9.0315044999999997E-2</v>
      </c>
      <c r="Q250" s="91">
        <f t="shared" si="4"/>
        <v>1.7628434766394876E-4</v>
      </c>
      <c r="R250" s="91">
        <f>P250/'סכום נכסי הקרן'!$C$42</f>
        <v>1.9918856303627684E-5</v>
      </c>
    </row>
    <row r="251" spans="2:18">
      <c r="B251" s="86" t="s">
        <v>1756</v>
      </c>
      <c r="C251" s="88" t="s">
        <v>1522</v>
      </c>
      <c r="D251" s="87" t="s">
        <v>1600</v>
      </c>
      <c r="E251" s="87"/>
      <c r="F251" s="87" t="s">
        <v>488</v>
      </c>
      <c r="G251" s="101">
        <v>44858</v>
      </c>
      <c r="H251" s="87" t="s">
        <v>119</v>
      </c>
      <c r="I251" s="90">
        <v>6.0499999924825385</v>
      </c>
      <c r="J251" s="88" t="s">
        <v>678</v>
      </c>
      <c r="K251" s="88" t="s">
        <v>121</v>
      </c>
      <c r="L251" s="89">
        <v>3.49E-2</v>
      </c>
      <c r="M251" s="89">
        <v>4.0600000022552381E-2</v>
      </c>
      <c r="N251" s="90">
        <v>54.206854999999997</v>
      </c>
      <c r="O251" s="102">
        <v>98.16</v>
      </c>
      <c r="P251" s="90">
        <v>5.3209447999999999E-2</v>
      </c>
      <c r="Q251" s="91">
        <f>IFERROR(P251/$P$10,0)</f>
        <v>1.0385858557938828E-4</v>
      </c>
      <c r="R251" s="91">
        <f>P251/'סכום נכסי הקרן'!$C$42</f>
        <v>1.1735269009801739E-5</v>
      </c>
    </row>
    <row r="252" spans="2:18">
      <c r="B252" s="86"/>
      <c r="C252" s="88"/>
      <c r="D252" s="87"/>
      <c r="E252" s="87"/>
      <c r="F252" s="87"/>
      <c r="G252" s="101"/>
      <c r="H252" s="87"/>
      <c r="I252" s="90"/>
      <c r="J252" s="88"/>
      <c r="K252" s="88"/>
      <c r="L252" s="89"/>
      <c r="M252" s="89"/>
      <c r="N252" s="90"/>
      <c r="O252" s="102"/>
      <c r="P252" s="90"/>
      <c r="Q252" s="91"/>
      <c r="R252" s="91"/>
    </row>
    <row r="253" spans="2:18">
      <c r="B253" s="79" t="s">
        <v>38</v>
      </c>
      <c r="C253" s="81"/>
      <c r="D253" s="80"/>
      <c r="E253" s="80"/>
      <c r="F253" s="80"/>
      <c r="G253" s="99"/>
      <c r="H253" s="80"/>
      <c r="I253" s="83">
        <v>2.8684522016311278</v>
      </c>
      <c r="J253" s="81"/>
      <c r="K253" s="81"/>
      <c r="L253" s="82"/>
      <c r="M253" s="82">
        <v>6.9778912732438733E-2</v>
      </c>
      <c r="N253" s="83"/>
      <c r="O253" s="100"/>
      <c r="P253" s="83">
        <v>236.45951635600011</v>
      </c>
      <c r="Q253" s="84">
        <f t="shared" si="4"/>
        <v>0.46154117057407545</v>
      </c>
      <c r="R253" s="84">
        <f>P253/'סכום נכסי הקרן'!$C$42</f>
        <v>5.2150814163027512E-2</v>
      </c>
    </row>
    <row r="254" spans="2:18">
      <c r="B254" s="85" t="s">
        <v>36</v>
      </c>
      <c r="C254" s="81"/>
      <c r="D254" s="80"/>
      <c r="E254" s="80"/>
      <c r="F254" s="80"/>
      <c r="G254" s="99"/>
      <c r="H254" s="80"/>
      <c r="I254" s="83">
        <v>2.8684522016311296</v>
      </c>
      <c r="J254" s="81"/>
      <c r="K254" s="81"/>
      <c r="L254" s="82"/>
      <c r="M254" s="82">
        <v>6.9778912732438775E-2</v>
      </c>
      <c r="N254" s="83"/>
      <c r="O254" s="100"/>
      <c r="P254" s="83">
        <v>236.45951635599997</v>
      </c>
      <c r="Q254" s="84">
        <f t="shared" si="4"/>
        <v>0.46154117057407518</v>
      </c>
      <c r="R254" s="84">
        <f>P254/'סכום נכסי הקרן'!$C$42</f>
        <v>5.2150814163027477E-2</v>
      </c>
    </row>
    <row r="255" spans="2:18">
      <c r="B255" s="86" t="s">
        <v>1787</v>
      </c>
      <c r="C255" s="88" t="s">
        <v>1521</v>
      </c>
      <c r="D255" s="87">
        <v>6211</v>
      </c>
      <c r="E255" s="87"/>
      <c r="F255" s="87" t="s">
        <v>484</v>
      </c>
      <c r="G255" s="101">
        <v>43186</v>
      </c>
      <c r="H255" s="87" t="s">
        <v>291</v>
      </c>
      <c r="I255" s="90">
        <v>3.7799999998876896</v>
      </c>
      <c r="J255" s="88" t="s">
        <v>678</v>
      </c>
      <c r="K255" s="88" t="s">
        <v>120</v>
      </c>
      <c r="L255" s="89">
        <v>4.8000000000000001E-2</v>
      </c>
      <c r="M255" s="89">
        <v>5.8799999998252944E-2</v>
      </c>
      <c r="N255" s="90">
        <v>2796.4077830000001</v>
      </c>
      <c r="O255" s="102">
        <v>97.72</v>
      </c>
      <c r="P255" s="90">
        <v>9.6161946359999995</v>
      </c>
      <c r="Q255" s="91">
        <f t="shared" si="4"/>
        <v>1.8769681157960152E-2</v>
      </c>
      <c r="R255" s="91">
        <f>P255/'סכום נכסי הקרן'!$C$42</f>
        <v>2.1208382185072192E-3</v>
      </c>
    </row>
    <row r="256" spans="2:18">
      <c r="B256" s="86" t="s">
        <v>1787</v>
      </c>
      <c r="C256" s="88" t="s">
        <v>1521</v>
      </c>
      <c r="D256" s="87">
        <v>6831</v>
      </c>
      <c r="E256" s="87"/>
      <c r="F256" s="87" t="s">
        <v>484</v>
      </c>
      <c r="G256" s="101">
        <v>43552</v>
      </c>
      <c r="H256" s="87" t="s">
        <v>291</v>
      </c>
      <c r="I256" s="90">
        <v>3.7699999997418612</v>
      </c>
      <c r="J256" s="88" t="s">
        <v>678</v>
      </c>
      <c r="K256" s="88" t="s">
        <v>120</v>
      </c>
      <c r="L256" s="89">
        <v>4.5999999999999999E-2</v>
      </c>
      <c r="M256" s="89">
        <v>6.2899999995370562E-2</v>
      </c>
      <c r="N256" s="90">
        <v>1394.644659</v>
      </c>
      <c r="O256" s="102">
        <v>95.51</v>
      </c>
      <c r="P256" s="90">
        <v>4.6873961729999998</v>
      </c>
      <c r="Q256" s="91">
        <f t="shared" si="4"/>
        <v>9.149246137227689E-3</v>
      </c>
      <c r="R256" s="91">
        <f>P256/'סכום נכסי הקרן'!$C$42</f>
        <v>1.0337986412802134E-3</v>
      </c>
    </row>
    <row r="257" spans="2:18">
      <c r="B257" s="86" t="s">
        <v>1787</v>
      </c>
      <c r="C257" s="88" t="s">
        <v>1521</v>
      </c>
      <c r="D257" s="87">
        <v>7598</v>
      </c>
      <c r="E257" s="87"/>
      <c r="F257" s="87" t="s">
        <v>484</v>
      </c>
      <c r="G257" s="101">
        <v>43942</v>
      </c>
      <c r="H257" s="87" t="s">
        <v>291</v>
      </c>
      <c r="I257" s="90">
        <v>3.6700000000212731</v>
      </c>
      <c r="J257" s="88" t="s">
        <v>678</v>
      </c>
      <c r="K257" s="88" t="s">
        <v>120</v>
      </c>
      <c r="L257" s="89">
        <v>5.4400000000000004E-2</v>
      </c>
      <c r="M257" s="89">
        <v>7.6500000001063634E-2</v>
      </c>
      <c r="N257" s="90">
        <v>1417.1982379999999</v>
      </c>
      <c r="O257" s="102">
        <v>94.26</v>
      </c>
      <c r="P257" s="90">
        <v>4.7008600700000001</v>
      </c>
      <c r="Q257" s="91">
        <f t="shared" si="4"/>
        <v>9.1755260809475818E-3</v>
      </c>
      <c r="R257" s="91">
        <f>P257/'סכום נכסי הקרן'!$C$42</f>
        <v>1.0367680848499957E-3</v>
      </c>
    </row>
    <row r="258" spans="2:18">
      <c r="B258" s="86" t="s">
        <v>1788</v>
      </c>
      <c r="C258" s="88" t="s">
        <v>1522</v>
      </c>
      <c r="D258" s="87">
        <v>7088</v>
      </c>
      <c r="E258" s="87"/>
      <c r="F258" s="87" t="s">
        <v>896</v>
      </c>
      <c r="G258" s="101">
        <v>43684</v>
      </c>
      <c r="H258" s="87" t="s">
        <v>893</v>
      </c>
      <c r="I258" s="90">
        <v>7.21</v>
      </c>
      <c r="J258" s="88" t="s">
        <v>1006</v>
      </c>
      <c r="K258" s="88" t="s">
        <v>120</v>
      </c>
      <c r="L258" s="89">
        <v>4.36E-2</v>
      </c>
      <c r="M258" s="89">
        <v>4.3400000000000008E-2</v>
      </c>
      <c r="N258" s="90">
        <v>1232.83</v>
      </c>
      <c r="O258" s="102">
        <v>102.63</v>
      </c>
      <c r="P258" s="90">
        <v>4.4524499999999998</v>
      </c>
      <c r="Q258" s="91">
        <f t="shared" si="4"/>
        <v>8.6906588349299797E-3</v>
      </c>
      <c r="R258" s="91">
        <f>P258/'סכום נכסי הקרן'!$C$42</f>
        <v>9.8198159286846487E-4</v>
      </c>
    </row>
    <row r="259" spans="2:18">
      <c r="B259" s="86" t="s">
        <v>1789</v>
      </c>
      <c r="C259" s="88" t="s">
        <v>1522</v>
      </c>
      <c r="D259" s="87">
        <v>7310</v>
      </c>
      <c r="E259" s="87"/>
      <c r="F259" s="87" t="s">
        <v>1027</v>
      </c>
      <c r="G259" s="101">
        <v>43811</v>
      </c>
      <c r="H259" s="87" t="s">
        <v>919</v>
      </c>
      <c r="I259" s="90">
        <v>7.5100000000000007</v>
      </c>
      <c r="J259" s="88" t="s">
        <v>1006</v>
      </c>
      <c r="K259" s="88" t="s">
        <v>120</v>
      </c>
      <c r="L259" s="89">
        <v>4.4800000000000006E-2</v>
      </c>
      <c r="M259" s="89">
        <v>6.3299999999999995E-2</v>
      </c>
      <c r="N259" s="90">
        <v>262.17</v>
      </c>
      <c r="O259" s="102">
        <v>87.99</v>
      </c>
      <c r="P259" s="90">
        <v>0.81176000000000004</v>
      </c>
      <c r="Q259" s="91">
        <f t="shared" si="4"/>
        <v>1.584460064872769E-3</v>
      </c>
      <c r="R259" s="91">
        <f>P259/'סכום נכסי הקרן'!$C$42</f>
        <v>1.7903252767058702E-4</v>
      </c>
    </row>
    <row r="260" spans="2:18">
      <c r="B260" s="86" t="s">
        <v>1790</v>
      </c>
      <c r="C260" s="88" t="s">
        <v>1522</v>
      </c>
      <c r="D260" s="87" t="s">
        <v>1696</v>
      </c>
      <c r="E260" s="87"/>
      <c r="F260" s="87" t="s">
        <v>901</v>
      </c>
      <c r="G260" s="101">
        <v>43185</v>
      </c>
      <c r="H260" s="87" t="s">
        <v>284</v>
      </c>
      <c r="I260" s="90">
        <v>4.2499999996684235</v>
      </c>
      <c r="J260" s="88" t="s">
        <v>1006</v>
      </c>
      <c r="K260" s="88" t="s">
        <v>128</v>
      </c>
      <c r="L260" s="89">
        <v>4.2199999999999994E-2</v>
      </c>
      <c r="M260" s="89">
        <v>7.2699999991379008E-2</v>
      </c>
      <c r="N260" s="90">
        <v>657.16717500000004</v>
      </c>
      <c r="O260" s="102">
        <v>88.37</v>
      </c>
      <c r="P260" s="90">
        <v>1.5079459899999998</v>
      </c>
      <c r="Q260" s="91">
        <f t="shared" si="4"/>
        <v>2.9433332526116484E-3</v>
      </c>
      <c r="R260" s="91">
        <f>P260/'סכום נכסי הקרן'!$C$42</f>
        <v>3.3257536978962464E-4</v>
      </c>
    </row>
    <row r="261" spans="2:18">
      <c r="B261" s="86" t="s">
        <v>1791</v>
      </c>
      <c r="C261" s="88" t="s">
        <v>1522</v>
      </c>
      <c r="D261" s="87">
        <v>6812</v>
      </c>
      <c r="E261" s="87"/>
      <c r="F261" s="87" t="s">
        <v>661</v>
      </c>
      <c r="G261" s="101">
        <v>43536</v>
      </c>
      <c r="H261" s="87"/>
      <c r="I261" s="90">
        <v>2.9999999994861573</v>
      </c>
      <c r="J261" s="88" t="s">
        <v>1006</v>
      </c>
      <c r="K261" s="88" t="s">
        <v>120</v>
      </c>
      <c r="L261" s="89">
        <v>6.7621000000000001E-2</v>
      </c>
      <c r="M261" s="89">
        <v>7.4799999991984056E-2</v>
      </c>
      <c r="N261" s="90">
        <v>557.26816099999996</v>
      </c>
      <c r="O261" s="102">
        <v>99.24</v>
      </c>
      <c r="P261" s="90">
        <v>1.9461227970000001</v>
      </c>
      <c r="Q261" s="91">
        <f t="shared" si="4"/>
        <v>3.7986028545198025E-3</v>
      </c>
      <c r="R261" s="91">
        <f>P261/'סכום נכסי הקרן'!$C$42</f>
        <v>4.2921464903944846E-4</v>
      </c>
    </row>
    <row r="262" spans="2:18">
      <c r="B262" s="86" t="s">
        <v>1791</v>
      </c>
      <c r="C262" s="88" t="s">
        <v>1522</v>
      </c>
      <c r="D262" s="87">
        <v>6872</v>
      </c>
      <c r="E262" s="87"/>
      <c r="F262" s="87" t="s">
        <v>661</v>
      </c>
      <c r="G262" s="101">
        <v>43570</v>
      </c>
      <c r="H262" s="87"/>
      <c r="I262" s="90">
        <v>2.9900000001208764</v>
      </c>
      <c r="J262" s="88" t="s">
        <v>1006</v>
      </c>
      <c r="K262" s="88" t="s">
        <v>120</v>
      </c>
      <c r="L262" s="89">
        <v>6.7452999999999999E-2</v>
      </c>
      <c r="M262" s="89">
        <v>7.5299999993192743E-2</v>
      </c>
      <c r="N262" s="90">
        <v>449.64273800000001</v>
      </c>
      <c r="O262" s="102">
        <v>99.34</v>
      </c>
      <c r="P262" s="90">
        <v>1.571849719</v>
      </c>
      <c r="Q262" s="91">
        <f t="shared" si="4"/>
        <v>3.0680658171589924E-3</v>
      </c>
      <c r="R262" s="91">
        <f>P262/'סכום נכסי הקרן'!$C$42</f>
        <v>3.4666924745105934E-4</v>
      </c>
    </row>
    <row r="263" spans="2:18">
      <c r="B263" s="86" t="s">
        <v>1791</v>
      </c>
      <c r="C263" s="88" t="s">
        <v>1522</v>
      </c>
      <c r="D263" s="87">
        <v>7258</v>
      </c>
      <c r="E263" s="87"/>
      <c r="F263" s="87" t="s">
        <v>661</v>
      </c>
      <c r="G263" s="101">
        <v>43774</v>
      </c>
      <c r="H263" s="87"/>
      <c r="I263" s="90">
        <v>2.999999999304432</v>
      </c>
      <c r="J263" s="88" t="s">
        <v>1006</v>
      </c>
      <c r="K263" s="88" t="s">
        <v>120</v>
      </c>
      <c r="L263" s="89">
        <v>6.8148E-2</v>
      </c>
      <c r="M263" s="89">
        <v>7.3999999980524089E-2</v>
      </c>
      <c r="N263" s="90">
        <v>410.64043400000003</v>
      </c>
      <c r="O263" s="102">
        <v>99.49</v>
      </c>
      <c r="P263" s="90">
        <v>1.4376739620000001</v>
      </c>
      <c r="Q263" s="91">
        <f t="shared" si="4"/>
        <v>2.8061705172666932E-3</v>
      </c>
      <c r="R263" s="91">
        <f>P263/'סכום נכסי הקרן'!$C$42</f>
        <v>3.17076972729683E-4</v>
      </c>
    </row>
    <row r="264" spans="2:18">
      <c r="B264" s="86" t="s">
        <v>1792</v>
      </c>
      <c r="C264" s="88" t="s">
        <v>1522</v>
      </c>
      <c r="D264" s="87">
        <v>6861</v>
      </c>
      <c r="E264" s="87"/>
      <c r="F264" s="87" t="s">
        <v>661</v>
      </c>
      <c r="G264" s="101">
        <v>43563</v>
      </c>
      <c r="H264" s="87"/>
      <c r="I264" s="90">
        <v>1.2099999999368514</v>
      </c>
      <c r="J264" s="88" t="s">
        <v>953</v>
      </c>
      <c r="K264" s="88" t="s">
        <v>120</v>
      </c>
      <c r="L264" s="89">
        <v>6.8239999999999995E-2</v>
      </c>
      <c r="M264" s="89">
        <v>7.8899999997187012E-2</v>
      </c>
      <c r="N264" s="90">
        <v>2970.9143819999999</v>
      </c>
      <c r="O264" s="102">
        <v>99.97</v>
      </c>
      <c r="P264" s="90">
        <v>10.451511545999999</v>
      </c>
      <c r="Q264" s="91">
        <f t="shared" si="4"/>
        <v>2.040012154108807E-2</v>
      </c>
      <c r="R264" s="91">
        <f>P264/'סכום נכסי הקרן'!$C$42</f>
        <v>2.3050661895864595E-3</v>
      </c>
    </row>
    <row r="265" spans="2:18">
      <c r="B265" s="86" t="s">
        <v>1793</v>
      </c>
      <c r="C265" s="88" t="s">
        <v>1522</v>
      </c>
      <c r="D265" s="87">
        <v>6932</v>
      </c>
      <c r="E265" s="87"/>
      <c r="F265" s="87" t="s">
        <v>661</v>
      </c>
      <c r="G265" s="101">
        <v>43098</v>
      </c>
      <c r="H265" s="87"/>
      <c r="I265" s="90">
        <v>2.1899999999573718</v>
      </c>
      <c r="J265" s="88" t="s">
        <v>1006</v>
      </c>
      <c r="K265" s="88" t="s">
        <v>120</v>
      </c>
      <c r="L265" s="89">
        <v>6.8285999999999999E-2</v>
      </c>
      <c r="M265" s="89">
        <v>6.130000000269975E-2</v>
      </c>
      <c r="N265" s="90">
        <v>978.61782400000016</v>
      </c>
      <c r="O265" s="102">
        <v>102.18</v>
      </c>
      <c r="P265" s="90">
        <v>3.5188298850000006</v>
      </c>
      <c r="Q265" s="91">
        <f t="shared" si="4"/>
        <v>6.8683421551484908E-3</v>
      </c>
      <c r="R265" s="91">
        <f>P265/'סכום נכסי הקרן'!$C$42</f>
        <v>7.7607298801905876E-4</v>
      </c>
    </row>
    <row r="266" spans="2:18">
      <c r="B266" s="86" t="s">
        <v>1793</v>
      </c>
      <c r="C266" s="88" t="s">
        <v>1522</v>
      </c>
      <c r="D266" s="87">
        <v>9335</v>
      </c>
      <c r="E266" s="87"/>
      <c r="F266" s="87" t="s">
        <v>661</v>
      </c>
      <c r="G266" s="101">
        <v>44064</v>
      </c>
      <c r="H266" s="87"/>
      <c r="I266" s="90">
        <v>2.9599999999084496</v>
      </c>
      <c r="J266" s="88" t="s">
        <v>1006</v>
      </c>
      <c r="K266" s="88" t="s">
        <v>120</v>
      </c>
      <c r="L266" s="89">
        <v>7.8285999999999994E-2</v>
      </c>
      <c r="M266" s="89">
        <v>9.4899999996229015E-2</v>
      </c>
      <c r="N266" s="90">
        <v>2696.0477569999998</v>
      </c>
      <c r="O266" s="102">
        <v>96.71</v>
      </c>
      <c r="P266" s="90">
        <v>9.1752570539999994</v>
      </c>
      <c r="Q266" s="91">
        <f t="shared" si="4"/>
        <v>1.7909022847892444E-2</v>
      </c>
      <c r="R266" s="91">
        <f>P266/'סכום נכסי הקרן'!$C$42</f>
        <v>2.0235900542093766E-3</v>
      </c>
    </row>
    <row r="267" spans="2:18">
      <c r="B267" s="86" t="s">
        <v>1793</v>
      </c>
      <c r="C267" s="88" t="s">
        <v>1522</v>
      </c>
      <c r="D267" s="87" t="s">
        <v>1697</v>
      </c>
      <c r="E267" s="87"/>
      <c r="F267" s="87" t="s">
        <v>661</v>
      </c>
      <c r="G267" s="101">
        <v>42817</v>
      </c>
      <c r="H267" s="87"/>
      <c r="I267" s="90">
        <v>2.2199999992121406</v>
      </c>
      <c r="J267" s="88" t="s">
        <v>1006</v>
      </c>
      <c r="K267" s="88" t="s">
        <v>120</v>
      </c>
      <c r="L267" s="89">
        <v>5.7820000000000003E-2</v>
      </c>
      <c r="M267" s="89">
        <v>7.8199999979345319E-2</v>
      </c>
      <c r="N267" s="90">
        <v>277.193423</v>
      </c>
      <c r="O267" s="102">
        <v>96.29</v>
      </c>
      <c r="P267" s="90">
        <v>0.93925471700000018</v>
      </c>
      <c r="Q267" s="91">
        <f t="shared" si="4"/>
        <v>1.8333147603107748E-3</v>
      </c>
      <c r="R267" s="91">
        <f>P267/'סכום נכסי הקרן'!$C$42</f>
        <v>2.0715130840523295E-4</v>
      </c>
    </row>
    <row r="268" spans="2:18">
      <c r="B268" s="86" t="s">
        <v>1793</v>
      </c>
      <c r="C268" s="88" t="s">
        <v>1522</v>
      </c>
      <c r="D268" s="87">
        <v>7291</v>
      </c>
      <c r="E268" s="87"/>
      <c r="F268" s="87" t="s">
        <v>661</v>
      </c>
      <c r="G268" s="101">
        <v>43798</v>
      </c>
      <c r="H268" s="87"/>
      <c r="I268" s="90">
        <v>2.1899999961395649</v>
      </c>
      <c r="J268" s="88" t="s">
        <v>1006</v>
      </c>
      <c r="K268" s="88" t="s">
        <v>120</v>
      </c>
      <c r="L268" s="89">
        <v>6.8285999999999999E-2</v>
      </c>
      <c r="M268" s="89">
        <v>6.6799999859265144E-2</v>
      </c>
      <c r="N268" s="90">
        <v>57.565756</v>
      </c>
      <c r="O268" s="102">
        <v>101.02</v>
      </c>
      <c r="P268" s="90">
        <v>0.204640141</v>
      </c>
      <c r="Q268" s="91">
        <f t="shared" si="4"/>
        <v>3.9943349153004901E-4</v>
      </c>
      <c r="R268" s="91">
        <f>P268/'סכום נכסי הקרן'!$C$42</f>
        <v>4.5133095626903677E-5</v>
      </c>
    </row>
    <row r="269" spans="2:18">
      <c r="B269" s="86" t="s">
        <v>1794</v>
      </c>
      <c r="C269" s="88" t="s">
        <v>1522</v>
      </c>
      <c r="D269" s="87">
        <v>9327</v>
      </c>
      <c r="E269" s="87"/>
      <c r="F269" s="87" t="s">
        <v>661</v>
      </c>
      <c r="G269" s="101">
        <v>44880</v>
      </c>
      <c r="H269" s="87"/>
      <c r="I269" s="90">
        <v>1.5399999977783265</v>
      </c>
      <c r="J269" s="88" t="s">
        <v>940</v>
      </c>
      <c r="K269" s="88" t="s">
        <v>126</v>
      </c>
      <c r="L269" s="89">
        <v>5.2600000000000001E-2</v>
      </c>
      <c r="M269" s="89">
        <v>6.3400000088866953E-2</v>
      </c>
      <c r="N269" s="90">
        <v>267.21135700000002</v>
      </c>
      <c r="O269" s="102">
        <v>99.88</v>
      </c>
      <c r="P269" s="90">
        <v>9.0022229999999995E-2</v>
      </c>
      <c r="Q269" s="91">
        <f t="shared" si="4"/>
        <v>1.7571280721616158E-4</v>
      </c>
      <c r="R269" s="91">
        <f>P269/'סכום נכסי הקרן'!$C$42</f>
        <v>1.9854276366713003E-5</v>
      </c>
    </row>
    <row r="270" spans="2:18">
      <c r="B270" s="86" t="s">
        <v>1794</v>
      </c>
      <c r="C270" s="88" t="s">
        <v>1522</v>
      </c>
      <c r="D270" s="87">
        <v>8763</v>
      </c>
      <c r="E270" s="87"/>
      <c r="F270" s="87" t="s">
        <v>661</v>
      </c>
      <c r="G270" s="101">
        <v>44529</v>
      </c>
      <c r="H270" s="87"/>
      <c r="I270" s="90">
        <v>3.2199999996667934</v>
      </c>
      <c r="J270" s="88" t="s">
        <v>940</v>
      </c>
      <c r="K270" s="88" t="s">
        <v>1489</v>
      </c>
      <c r="L270" s="89">
        <v>6.3299999999999995E-2</v>
      </c>
      <c r="M270" s="89">
        <v>6.8899999994484859E-2</v>
      </c>
      <c r="N270" s="90">
        <v>9748.0947589999996</v>
      </c>
      <c r="O270" s="102">
        <v>99.98</v>
      </c>
      <c r="P270" s="90">
        <v>3.481322928</v>
      </c>
      <c r="Q270" s="91">
        <f t="shared" si="4"/>
        <v>6.7951329855399844E-3</v>
      </c>
      <c r="R270" s="91">
        <f>P270/'סכום נכסי הקרן'!$C$42</f>
        <v>7.6780088134104779E-4</v>
      </c>
    </row>
    <row r="271" spans="2:18">
      <c r="B271" s="86" t="s">
        <v>1795</v>
      </c>
      <c r="C271" s="88" t="s">
        <v>1522</v>
      </c>
      <c r="D271" s="87">
        <v>8160</v>
      </c>
      <c r="E271" s="87"/>
      <c r="F271" s="87" t="s">
        <v>661</v>
      </c>
      <c r="G271" s="101">
        <v>44195</v>
      </c>
      <c r="H271" s="87"/>
      <c r="I271" s="90">
        <v>3.62</v>
      </c>
      <c r="J271" s="88" t="s">
        <v>940</v>
      </c>
      <c r="K271" s="88" t="s">
        <v>122</v>
      </c>
      <c r="L271" s="89">
        <v>3.8179999999999999E-2</v>
      </c>
      <c r="M271" s="89">
        <v>4.7400000000000005E-2</v>
      </c>
      <c r="N271" s="90">
        <v>168.21</v>
      </c>
      <c r="O271" s="102">
        <v>97.22</v>
      </c>
      <c r="P271" s="90">
        <v>0.61376999999999993</v>
      </c>
      <c r="Q271" s="91">
        <f t="shared" si="4"/>
        <v>1.1980068665824373E-3</v>
      </c>
      <c r="R271" s="91">
        <f>P271/'סכום נכסי הקרן'!$C$42</f>
        <v>1.3536611129936948E-4</v>
      </c>
    </row>
    <row r="272" spans="2:18">
      <c r="B272" s="86" t="s">
        <v>1795</v>
      </c>
      <c r="C272" s="88" t="s">
        <v>1522</v>
      </c>
      <c r="D272" s="87">
        <v>9302</v>
      </c>
      <c r="E272" s="87"/>
      <c r="F272" s="87" t="s">
        <v>661</v>
      </c>
      <c r="G272" s="101">
        <v>44876</v>
      </c>
      <c r="H272" s="87"/>
      <c r="I272" s="90">
        <v>3.5999999999999996</v>
      </c>
      <c r="J272" s="88" t="s">
        <v>940</v>
      </c>
      <c r="K272" s="88" t="s">
        <v>122</v>
      </c>
      <c r="L272" s="89">
        <v>4.1509999999999998E-2</v>
      </c>
      <c r="M272" s="89">
        <v>5.0999999999999997E-2</v>
      </c>
      <c r="N272" s="90">
        <v>194.16</v>
      </c>
      <c r="O272" s="102">
        <v>97.21</v>
      </c>
      <c r="P272" s="90">
        <v>0.70834000000000008</v>
      </c>
      <c r="Q272" s="91">
        <f t="shared" si="4"/>
        <v>1.3825963860648188E-3</v>
      </c>
      <c r="R272" s="91">
        <f>P272/'סכום נכסי הקרן'!$C$42</f>
        <v>1.562233919510491E-4</v>
      </c>
    </row>
    <row r="273" spans="2:18">
      <c r="B273" s="86" t="s">
        <v>1795</v>
      </c>
      <c r="C273" s="88" t="s">
        <v>1522</v>
      </c>
      <c r="D273" s="87">
        <v>9332</v>
      </c>
      <c r="E273" s="87"/>
      <c r="F273" s="87" t="s">
        <v>661</v>
      </c>
      <c r="G273" s="101">
        <v>44895</v>
      </c>
      <c r="H273" s="87"/>
      <c r="I273" s="90">
        <v>3.44</v>
      </c>
      <c r="J273" s="88" t="s">
        <v>940</v>
      </c>
      <c r="K273" s="88" t="s">
        <v>122</v>
      </c>
      <c r="L273" s="89">
        <v>6.7803000000000002E-2</v>
      </c>
      <c r="M273" s="89">
        <v>7.8899999999999984E-2</v>
      </c>
      <c r="N273" s="90">
        <v>2.2999999999999998</v>
      </c>
      <c r="O273" s="102">
        <v>97.22</v>
      </c>
      <c r="P273" s="90">
        <v>8.4000000000000012E-3</v>
      </c>
      <c r="Q273" s="91">
        <f t="shared" si="4"/>
        <v>1.6395812241218171E-5</v>
      </c>
      <c r="R273" s="91">
        <f>P273/'סכום נכסי הקרן'!$C$42</f>
        <v>1.852608200001147E-6</v>
      </c>
    </row>
    <row r="274" spans="2:18">
      <c r="B274" s="86" t="s">
        <v>1795</v>
      </c>
      <c r="C274" s="88" t="s">
        <v>1522</v>
      </c>
      <c r="D274" s="87">
        <v>9375</v>
      </c>
      <c r="E274" s="87"/>
      <c r="F274" s="87" t="s">
        <v>661</v>
      </c>
      <c r="G274" s="101">
        <v>44910</v>
      </c>
      <c r="H274" s="87"/>
      <c r="I274" s="90">
        <v>3.54</v>
      </c>
      <c r="J274" s="88" t="s">
        <v>940</v>
      </c>
      <c r="K274" s="88" t="s">
        <v>122</v>
      </c>
      <c r="L274" s="89">
        <v>5.0590000000000003E-2</v>
      </c>
      <c r="M274" s="89">
        <v>6.020000000000001E-2</v>
      </c>
      <c r="N274" s="90">
        <v>151.11000000000001</v>
      </c>
      <c r="O274" s="102">
        <v>97.23</v>
      </c>
      <c r="P274" s="90">
        <v>0.55138999999999994</v>
      </c>
      <c r="Q274" s="91">
        <f t="shared" si="4"/>
        <v>1.0762484418672957E-3</v>
      </c>
      <c r="R274" s="91">
        <f>P274/'סכום נכסי הקרן'!$C$42</f>
        <v>1.216082899284086E-4</v>
      </c>
    </row>
    <row r="275" spans="2:18">
      <c r="B275" s="86" t="s">
        <v>1795</v>
      </c>
      <c r="C275" s="88" t="s">
        <v>1522</v>
      </c>
      <c r="D275" s="87">
        <v>9392</v>
      </c>
      <c r="E275" s="87"/>
      <c r="F275" s="87" t="s">
        <v>661</v>
      </c>
      <c r="G275" s="101">
        <v>44925</v>
      </c>
      <c r="H275" s="87"/>
      <c r="I275" s="90">
        <v>3.5500000000000003</v>
      </c>
      <c r="J275" s="88" t="s">
        <v>940</v>
      </c>
      <c r="K275" s="88" t="s">
        <v>122</v>
      </c>
      <c r="L275" s="89">
        <v>5.0590000000000003E-2</v>
      </c>
      <c r="M275" s="89">
        <v>5.1799999999999999E-2</v>
      </c>
      <c r="N275" s="90">
        <v>38.74</v>
      </c>
      <c r="O275" s="102">
        <v>100</v>
      </c>
      <c r="P275" s="90">
        <v>0.14538999999999999</v>
      </c>
      <c r="Q275" s="91">
        <f t="shared" si="4"/>
        <v>2.8378418354175111E-4</v>
      </c>
      <c r="R275" s="91">
        <f>P275/'סכום נכסי הקרן'!$C$42</f>
        <v>3.206556026168651E-5</v>
      </c>
    </row>
    <row r="276" spans="2:18">
      <c r="B276" s="86" t="s">
        <v>1795</v>
      </c>
      <c r="C276" s="88" t="s">
        <v>1522</v>
      </c>
      <c r="D276" s="87">
        <v>7384</v>
      </c>
      <c r="E276" s="87"/>
      <c r="F276" s="87" t="s">
        <v>661</v>
      </c>
      <c r="G276" s="101">
        <v>43861</v>
      </c>
      <c r="H276" s="87"/>
      <c r="I276" s="90">
        <v>3.6199999999999997</v>
      </c>
      <c r="J276" s="88" t="s">
        <v>940</v>
      </c>
      <c r="K276" s="88" t="s">
        <v>122</v>
      </c>
      <c r="L276" s="89">
        <v>3.8179999999999999E-2</v>
      </c>
      <c r="M276" s="89">
        <v>4.7400000000000005E-2</v>
      </c>
      <c r="N276" s="90">
        <v>6.82</v>
      </c>
      <c r="O276" s="102">
        <v>97.22</v>
      </c>
      <c r="P276" s="90">
        <v>2.4879999999999999E-2</v>
      </c>
      <c r="Q276" s="91">
        <f t="shared" si="4"/>
        <v>4.8562834352560471E-5</v>
      </c>
      <c r="R276" s="91">
        <f>P276/'סכום נכסי הקרן'!$C$42</f>
        <v>5.4872490495272061E-6</v>
      </c>
    </row>
    <row r="277" spans="2:18">
      <c r="B277" s="86" t="s">
        <v>1795</v>
      </c>
      <c r="C277" s="88" t="s">
        <v>1522</v>
      </c>
      <c r="D277" s="87">
        <v>8353</v>
      </c>
      <c r="E277" s="87"/>
      <c r="F277" s="87" t="s">
        <v>661</v>
      </c>
      <c r="G277" s="101">
        <v>44285</v>
      </c>
      <c r="H277" s="87"/>
      <c r="I277" s="90">
        <v>3.62</v>
      </c>
      <c r="J277" s="88" t="s">
        <v>940</v>
      </c>
      <c r="K277" s="88" t="s">
        <v>122</v>
      </c>
      <c r="L277" s="89">
        <v>3.8179999999999999E-2</v>
      </c>
      <c r="M277" s="89">
        <v>4.7400000000000005E-2</v>
      </c>
      <c r="N277" s="90">
        <v>152.63999999999999</v>
      </c>
      <c r="O277" s="102">
        <v>97.22</v>
      </c>
      <c r="P277" s="90">
        <v>0.55689999999999995</v>
      </c>
      <c r="Q277" s="91">
        <f t="shared" si="4"/>
        <v>1.0870033139445711E-3</v>
      </c>
      <c r="R277" s="91">
        <f>P277/'סכום נכסי הקרן'!$C$42</f>
        <v>1.2282351268817125E-4</v>
      </c>
    </row>
    <row r="278" spans="2:18">
      <c r="B278" s="86" t="s">
        <v>1795</v>
      </c>
      <c r="C278" s="88" t="s">
        <v>1522</v>
      </c>
      <c r="D278" s="87" t="s">
        <v>1698</v>
      </c>
      <c r="E278" s="87"/>
      <c r="F278" s="87" t="s">
        <v>661</v>
      </c>
      <c r="G278" s="101">
        <v>43937</v>
      </c>
      <c r="H278" s="87"/>
      <c r="I278" s="90">
        <v>3.62</v>
      </c>
      <c r="J278" s="88" t="s">
        <v>940</v>
      </c>
      <c r="K278" s="88" t="s">
        <v>122</v>
      </c>
      <c r="L278" s="89">
        <v>3.8179999999999999E-2</v>
      </c>
      <c r="M278" s="89">
        <v>4.7400000000000005E-2</v>
      </c>
      <c r="N278" s="90">
        <v>24.14</v>
      </c>
      <c r="O278" s="102">
        <v>97.22</v>
      </c>
      <c r="P278" s="90">
        <v>8.8090000000000002E-2</v>
      </c>
      <c r="Q278" s="91">
        <f t="shared" si="4"/>
        <v>1.7194132146772719E-4</v>
      </c>
      <c r="R278" s="91">
        <f>P278/'סכום נכסי הקרן'!$C$42</f>
        <v>1.9428125754535834E-5</v>
      </c>
    </row>
    <row r="279" spans="2:18">
      <c r="B279" s="86" t="s">
        <v>1795</v>
      </c>
      <c r="C279" s="88" t="s">
        <v>1522</v>
      </c>
      <c r="D279" s="87">
        <v>8517</v>
      </c>
      <c r="E279" s="87"/>
      <c r="F279" s="87" t="s">
        <v>661</v>
      </c>
      <c r="G279" s="101">
        <v>44383</v>
      </c>
      <c r="H279" s="87"/>
      <c r="I279" s="90">
        <v>3.6199999999999997</v>
      </c>
      <c r="J279" s="88" t="s">
        <v>940</v>
      </c>
      <c r="K279" s="88" t="s">
        <v>122</v>
      </c>
      <c r="L279" s="89">
        <v>3.8179999999999999E-2</v>
      </c>
      <c r="M279" s="89">
        <v>4.7400000000000005E-2</v>
      </c>
      <c r="N279" s="90">
        <v>196.17</v>
      </c>
      <c r="O279" s="102">
        <v>97.22</v>
      </c>
      <c r="P279" s="90">
        <v>0.71574000000000004</v>
      </c>
      <c r="Q279" s="91">
        <f t="shared" si="4"/>
        <v>1.3970403158963681E-3</v>
      </c>
      <c r="R279" s="91">
        <f>P279/'סכום נכסי הקרן'!$C$42</f>
        <v>1.5785545155581201E-4</v>
      </c>
    </row>
    <row r="280" spans="2:18">
      <c r="B280" s="86" t="s">
        <v>1795</v>
      </c>
      <c r="C280" s="88" t="s">
        <v>1522</v>
      </c>
      <c r="D280" s="87">
        <v>7824</v>
      </c>
      <c r="E280" s="87"/>
      <c r="F280" s="87" t="s">
        <v>661</v>
      </c>
      <c r="G280" s="101">
        <v>44027</v>
      </c>
      <c r="H280" s="87"/>
      <c r="I280" s="90">
        <v>3.6199999999999997</v>
      </c>
      <c r="J280" s="88" t="s">
        <v>940</v>
      </c>
      <c r="K280" s="88" t="s">
        <v>122</v>
      </c>
      <c r="L280" s="89">
        <v>3.8179999999999999E-2</v>
      </c>
      <c r="M280" s="89">
        <v>4.7299999999999995E-2</v>
      </c>
      <c r="N280" s="90">
        <v>1.82</v>
      </c>
      <c r="O280" s="102">
        <v>97.22</v>
      </c>
      <c r="P280" s="90">
        <v>6.6500000000000005E-3</v>
      </c>
      <c r="Q280" s="91">
        <f t="shared" si="4"/>
        <v>1.2980018024297716E-5</v>
      </c>
      <c r="R280" s="91">
        <f>P280/'סכום נכסי הקרן'!$C$42</f>
        <v>1.4666481583342412E-6</v>
      </c>
    </row>
    <row r="281" spans="2:18">
      <c r="B281" s="86" t="s">
        <v>1795</v>
      </c>
      <c r="C281" s="88" t="s">
        <v>1522</v>
      </c>
      <c r="D281" s="87">
        <v>8578</v>
      </c>
      <c r="E281" s="87"/>
      <c r="F281" s="87" t="s">
        <v>661</v>
      </c>
      <c r="G281" s="101">
        <v>44411</v>
      </c>
      <c r="H281" s="87"/>
      <c r="I281" s="90">
        <v>3.62</v>
      </c>
      <c r="J281" s="88" t="s">
        <v>940</v>
      </c>
      <c r="K281" s="88" t="s">
        <v>122</v>
      </c>
      <c r="L281" s="89">
        <v>3.8179999999999999E-2</v>
      </c>
      <c r="M281" s="89">
        <v>4.7400000000000005E-2</v>
      </c>
      <c r="N281" s="90">
        <v>236.59</v>
      </c>
      <c r="O281" s="102">
        <v>97.22</v>
      </c>
      <c r="P281" s="90">
        <v>0.86323000000000005</v>
      </c>
      <c r="Q281" s="91">
        <f t="shared" si="4"/>
        <v>1.6849234524984238E-3</v>
      </c>
      <c r="R281" s="91">
        <f>P281/'סכום נכסי הקרן'!$C$42</f>
        <v>1.9038416386749882E-4</v>
      </c>
    </row>
    <row r="282" spans="2:18">
      <c r="B282" s="86" t="s">
        <v>1795</v>
      </c>
      <c r="C282" s="88" t="s">
        <v>1522</v>
      </c>
      <c r="D282" s="87">
        <v>8016</v>
      </c>
      <c r="E282" s="87"/>
      <c r="F282" s="87" t="s">
        <v>661</v>
      </c>
      <c r="G282" s="101">
        <v>44124</v>
      </c>
      <c r="H282" s="87"/>
      <c r="I282" s="90">
        <v>3.62</v>
      </c>
      <c r="J282" s="88" t="s">
        <v>940</v>
      </c>
      <c r="K282" s="88" t="s">
        <v>122</v>
      </c>
      <c r="L282" s="89">
        <v>3.8179999999999999E-2</v>
      </c>
      <c r="M282" s="89">
        <v>4.7100000000000003E-2</v>
      </c>
      <c r="N282" s="90">
        <v>3.01</v>
      </c>
      <c r="O282" s="102">
        <v>97.22</v>
      </c>
      <c r="P282" s="90">
        <v>1.0999999999999999E-2</v>
      </c>
      <c r="Q282" s="91">
        <f t="shared" si="4"/>
        <v>2.1470706506357123E-5</v>
      </c>
      <c r="R282" s="91">
        <f>P282/'סכום נכסי הקרן'!$C$42</f>
        <v>2.4260345476205493E-6</v>
      </c>
    </row>
    <row r="283" spans="2:18">
      <c r="B283" s="86" t="s">
        <v>1795</v>
      </c>
      <c r="C283" s="88" t="s">
        <v>1522</v>
      </c>
      <c r="D283" s="87">
        <v>8701</v>
      </c>
      <c r="E283" s="87"/>
      <c r="F283" s="87" t="s">
        <v>661</v>
      </c>
      <c r="G283" s="101">
        <v>44495</v>
      </c>
      <c r="H283" s="87"/>
      <c r="I283" s="90">
        <v>3.62</v>
      </c>
      <c r="J283" s="88" t="s">
        <v>940</v>
      </c>
      <c r="K283" s="88" t="s">
        <v>122</v>
      </c>
      <c r="L283" s="89">
        <v>3.8179999999999999E-2</v>
      </c>
      <c r="M283" s="89">
        <v>4.7399999999999991E-2</v>
      </c>
      <c r="N283" s="90">
        <v>203.9</v>
      </c>
      <c r="O283" s="102">
        <v>97.22</v>
      </c>
      <c r="P283" s="90">
        <v>0.74396000000000007</v>
      </c>
      <c r="Q283" s="91">
        <f t="shared" si="4"/>
        <v>1.4521224374972224E-3</v>
      </c>
      <c r="R283" s="91">
        <f>P283/'סכום נכסי הקרן'!$C$42</f>
        <v>1.6407933291343491E-4</v>
      </c>
    </row>
    <row r="284" spans="2:18">
      <c r="B284" s="86" t="s">
        <v>1795</v>
      </c>
      <c r="C284" s="88" t="s">
        <v>1522</v>
      </c>
      <c r="D284" s="87">
        <v>8127</v>
      </c>
      <c r="E284" s="87"/>
      <c r="F284" s="87" t="s">
        <v>661</v>
      </c>
      <c r="G284" s="101">
        <v>44179</v>
      </c>
      <c r="H284" s="87"/>
      <c r="I284" s="90">
        <v>3.6200000000000006</v>
      </c>
      <c r="J284" s="88" t="s">
        <v>940</v>
      </c>
      <c r="K284" s="88" t="s">
        <v>122</v>
      </c>
      <c r="L284" s="89">
        <v>3.8179999999999999E-2</v>
      </c>
      <c r="M284" s="89">
        <v>4.7400000000000005E-2</v>
      </c>
      <c r="N284" s="90">
        <v>182.23</v>
      </c>
      <c r="O284" s="102">
        <v>97.22</v>
      </c>
      <c r="P284" s="90">
        <v>0.66491999999999996</v>
      </c>
      <c r="Q284" s="91">
        <f t="shared" si="4"/>
        <v>1.297845651836998E-3</v>
      </c>
      <c r="R284" s="91">
        <f>P284/'סכום נכסי הקרן'!$C$42</f>
        <v>1.4664717194580505E-4</v>
      </c>
    </row>
    <row r="285" spans="2:18">
      <c r="B285" s="86" t="s">
        <v>1795</v>
      </c>
      <c r="C285" s="88" t="s">
        <v>1522</v>
      </c>
      <c r="D285" s="87">
        <v>8793</v>
      </c>
      <c r="E285" s="87"/>
      <c r="F285" s="87" t="s">
        <v>661</v>
      </c>
      <c r="G285" s="101">
        <v>44546</v>
      </c>
      <c r="H285" s="87"/>
      <c r="I285" s="90">
        <v>3.6200000000000006</v>
      </c>
      <c r="J285" s="88" t="s">
        <v>940</v>
      </c>
      <c r="K285" s="88" t="s">
        <v>122</v>
      </c>
      <c r="L285" s="89">
        <v>3.8179999999999999E-2</v>
      </c>
      <c r="M285" s="89">
        <v>4.7400000000000005E-2</v>
      </c>
      <c r="N285" s="90">
        <v>197.97</v>
      </c>
      <c r="O285" s="102">
        <v>97.22</v>
      </c>
      <c r="P285" s="90">
        <v>0.72229999999999994</v>
      </c>
      <c r="Q285" s="91">
        <f t="shared" si="4"/>
        <v>1.4098446645037952E-3</v>
      </c>
      <c r="R285" s="91">
        <f>P285/'סכום נכסי הקרן'!$C$42</f>
        <v>1.5930225034057477E-4</v>
      </c>
    </row>
    <row r="286" spans="2:18">
      <c r="B286" s="86" t="s">
        <v>1795</v>
      </c>
      <c r="C286" s="88" t="s">
        <v>1522</v>
      </c>
      <c r="D286" s="87">
        <v>8151</v>
      </c>
      <c r="E286" s="87"/>
      <c r="F286" s="87" t="s">
        <v>661</v>
      </c>
      <c r="G286" s="101">
        <v>44187</v>
      </c>
      <c r="H286" s="87"/>
      <c r="I286" s="90">
        <v>3.62</v>
      </c>
      <c r="J286" s="88" t="s">
        <v>940</v>
      </c>
      <c r="K286" s="88" t="s">
        <v>122</v>
      </c>
      <c r="L286" s="89">
        <v>3.8179999999999999E-2</v>
      </c>
      <c r="M286" s="89">
        <v>4.7700000000000006E-2</v>
      </c>
      <c r="N286" s="90">
        <v>2.4300000000000002</v>
      </c>
      <c r="O286" s="102">
        <v>97.22</v>
      </c>
      <c r="P286" s="90">
        <v>8.8500000000000002E-3</v>
      </c>
      <c r="Q286" s="91">
        <f t="shared" si="4"/>
        <v>1.727415932556914E-5</v>
      </c>
      <c r="R286" s="91">
        <f>P286/'סכום נכסי הקרן'!$C$42</f>
        <v>1.9518550678583511E-6</v>
      </c>
    </row>
    <row r="287" spans="2:18">
      <c r="B287" s="86" t="s">
        <v>1795</v>
      </c>
      <c r="C287" s="88" t="s">
        <v>1522</v>
      </c>
      <c r="D287" s="87">
        <v>9053</v>
      </c>
      <c r="E287" s="87"/>
      <c r="F287" s="87" t="s">
        <v>661</v>
      </c>
      <c r="G287" s="101">
        <v>44686</v>
      </c>
      <c r="H287" s="87"/>
      <c r="I287" s="90">
        <v>3.6199999999999997</v>
      </c>
      <c r="J287" s="88" t="s">
        <v>940</v>
      </c>
      <c r="K287" s="88" t="s">
        <v>122</v>
      </c>
      <c r="L287" s="89">
        <v>3.8179999999999999E-2</v>
      </c>
      <c r="M287" s="89">
        <v>4.7400000000000005E-2</v>
      </c>
      <c r="N287" s="90">
        <v>86.71</v>
      </c>
      <c r="O287" s="102">
        <v>97.22</v>
      </c>
      <c r="P287" s="90">
        <v>0.31637999999999999</v>
      </c>
      <c r="Q287" s="91">
        <f t="shared" si="4"/>
        <v>6.1753655677102427E-4</v>
      </c>
      <c r="R287" s="91">
        <f>P287/'סכום נכסי הקרן'!$C$42</f>
        <v>6.9777164561471756E-5</v>
      </c>
    </row>
    <row r="288" spans="2:18">
      <c r="B288" s="86" t="s">
        <v>1795</v>
      </c>
      <c r="C288" s="88" t="s">
        <v>1522</v>
      </c>
      <c r="D288" s="87">
        <v>9210</v>
      </c>
      <c r="E288" s="87"/>
      <c r="F288" s="87" t="s">
        <v>661</v>
      </c>
      <c r="G288" s="101">
        <v>44803</v>
      </c>
      <c r="H288" s="87"/>
      <c r="I288" s="90">
        <v>3.620000000000001</v>
      </c>
      <c r="J288" s="88" t="s">
        <v>940</v>
      </c>
      <c r="K288" s="88" t="s">
        <v>122</v>
      </c>
      <c r="L288" s="89">
        <v>3.8179999999999999E-2</v>
      </c>
      <c r="M288" s="89">
        <v>4.7400000000000012E-2</v>
      </c>
      <c r="N288" s="90">
        <v>200.13</v>
      </c>
      <c r="O288" s="102">
        <v>97.22</v>
      </c>
      <c r="P288" s="90">
        <v>0.73017999999999994</v>
      </c>
      <c r="Q288" s="91">
        <f t="shared" si="4"/>
        <v>1.4252254978919857E-3</v>
      </c>
      <c r="R288" s="91">
        <f>P288/'סכום נכסי הקרן'!$C$42</f>
        <v>1.6104017327105204E-4</v>
      </c>
    </row>
    <row r="289" spans="2:18">
      <c r="B289" s="86" t="s">
        <v>1795</v>
      </c>
      <c r="C289" s="88" t="s">
        <v>1522</v>
      </c>
      <c r="D289" s="87">
        <v>8159</v>
      </c>
      <c r="E289" s="87"/>
      <c r="F289" s="87" t="s">
        <v>661</v>
      </c>
      <c r="G289" s="101">
        <v>44195</v>
      </c>
      <c r="H289" s="87"/>
      <c r="I289" s="90">
        <v>3.4400000000000004</v>
      </c>
      <c r="J289" s="88" t="s">
        <v>940</v>
      </c>
      <c r="K289" s="88" t="s">
        <v>123</v>
      </c>
      <c r="L289" s="89">
        <v>6.4985000000000001E-2</v>
      </c>
      <c r="M289" s="89">
        <v>7.1400000000000005E-2</v>
      </c>
      <c r="N289" s="90">
        <v>124.9</v>
      </c>
      <c r="O289" s="102">
        <v>98.59</v>
      </c>
      <c r="P289" s="90">
        <v>0.52178000000000002</v>
      </c>
      <c r="Q289" s="91">
        <f t="shared" si="4"/>
        <v>1.0184532037170019E-3</v>
      </c>
      <c r="R289" s="91">
        <f>P289/'סכום נכסי הקרן'!$C$42</f>
        <v>1.1507784602340457E-4</v>
      </c>
    </row>
    <row r="290" spans="2:18">
      <c r="B290" s="86" t="s">
        <v>1795</v>
      </c>
      <c r="C290" s="88" t="s">
        <v>1522</v>
      </c>
      <c r="D290" s="87">
        <v>7385</v>
      </c>
      <c r="E290" s="87"/>
      <c r="F290" s="87" t="s">
        <v>661</v>
      </c>
      <c r="G290" s="101">
        <v>43861</v>
      </c>
      <c r="H290" s="87"/>
      <c r="I290" s="90">
        <v>3.44</v>
      </c>
      <c r="J290" s="88" t="s">
        <v>940</v>
      </c>
      <c r="K290" s="88" t="s">
        <v>123</v>
      </c>
      <c r="L290" s="89">
        <v>6.4985000000000001E-2</v>
      </c>
      <c r="M290" s="89">
        <v>7.1399999999999991E-2</v>
      </c>
      <c r="N290" s="90">
        <v>22.25</v>
      </c>
      <c r="O290" s="102">
        <v>98.59</v>
      </c>
      <c r="P290" s="90">
        <v>9.2969999999999997E-2</v>
      </c>
      <c r="Q290" s="91">
        <f t="shared" si="4"/>
        <v>1.8146650762691107E-4</v>
      </c>
      <c r="R290" s="91">
        <f>P290/'סכום נכסי הקרן'!$C$42</f>
        <v>2.0504402899298406E-5</v>
      </c>
    </row>
    <row r="291" spans="2:18">
      <c r="B291" s="86" t="s">
        <v>1795</v>
      </c>
      <c r="C291" s="88" t="s">
        <v>1522</v>
      </c>
      <c r="D291" s="87">
        <v>8700</v>
      </c>
      <c r="E291" s="87"/>
      <c r="F291" s="87" t="s">
        <v>661</v>
      </c>
      <c r="G291" s="101">
        <v>44495</v>
      </c>
      <c r="H291" s="87"/>
      <c r="I291" s="90">
        <v>3.44</v>
      </c>
      <c r="J291" s="88" t="s">
        <v>940</v>
      </c>
      <c r="K291" s="88" t="s">
        <v>123</v>
      </c>
      <c r="L291" s="89">
        <v>6.4985000000000001E-2</v>
      </c>
      <c r="M291" s="89">
        <v>7.1300000000000002E-2</v>
      </c>
      <c r="N291" s="90">
        <v>22.46</v>
      </c>
      <c r="O291" s="102">
        <v>98.59</v>
      </c>
      <c r="P291" s="90">
        <v>9.3859999999999999E-2</v>
      </c>
      <c r="Q291" s="91">
        <f t="shared" si="4"/>
        <v>1.8320368297151631E-4</v>
      </c>
      <c r="R291" s="91">
        <f>P291/'סכום נכסי הקרן'!$C$42</f>
        <v>2.0700691149060433E-5</v>
      </c>
    </row>
    <row r="292" spans="2:18">
      <c r="B292" s="86" t="s">
        <v>1795</v>
      </c>
      <c r="C292" s="88" t="s">
        <v>1522</v>
      </c>
      <c r="D292" s="87">
        <v>8794</v>
      </c>
      <c r="E292" s="87"/>
      <c r="F292" s="87" t="s">
        <v>661</v>
      </c>
      <c r="G292" s="101">
        <v>44546</v>
      </c>
      <c r="H292" s="87"/>
      <c r="I292" s="90">
        <v>3.44</v>
      </c>
      <c r="J292" s="88" t="s">
        <v>940</v>
      </c>
      <c r="K292" s="88" t="s">
        <v>123</v>
      </c>
      <c r="L292" s="89">
        <v>6.4737000000000003E-2</v>
      </c>
      <c r="M292" s="89">
        <v>7.1099999999999997E-2</v>
      </c>
      <c r="N292" s="90">
        <v>23.52</v>
      </c>
      <c r="O292" s="102">
        <v>98.59</v>
      </c>
      <c r="P292" s="90">
        <v>9.826E-2</v>
      </c>
      <c r="Q292" s="91">
        <f t="shared" si="4"/>
        <v>1.9179196557405918E-4</v>
      </c>
      <c r="R292" s="91">
        <f>P292/'סכום נכסי הקרן'!$C$42</f>
        <v>2.1671104968108651E-5</v>
      </c>
    </row>
    <row r="293" spans="2:18">
      <c r="B293" s="86" t="s">
        <v>1795</v>
      </c>
      <c r="C293" s="88" t="s">
        <v>1522</v>
      </c>
      <c r="D293" s="87">
        <v>7610</v>
      </c>
      <c r="E293" s="87"/>
      <c r="F293" s="87" t="s">
        <v>661</v>
      </c>
      <c r="G293" s="101">
        <v>43937</v>
      </c>
      <c r="H293" s="87"/>
      <c r="I293" s="90">
        <v>3.44</v>
      </c>
      <c r="J293" s="88" t="s">
        <v>940</v>
      </c>
      <c r="K293" s="88" t="s">
        <v>123</v>
      </c>
      <c r="L293" s="89">
        <v>6.4985000000000001E-2</v>
      </c>
      <c r="M293" s="89">
        <v>7.1500000000000008E-2</v>
      </c>
      <c r="N293" s="90">
        <v>34.46</v>
      </c>
      <c r="O293" s="102">
        <v>98.59</v>
      </c>
      <c r="P293" s="90">
        <v>0.14394999999999999</v>
      </c>
      <c r="Q293" s="91">
        <f t="shared" si="4"/>
        <v>2.8097347287182797E-4</v>
      </c>
      <c r="R293" s="91">
        <f>P293/'סכום נכסי הקרן'!$C$42</f>
        <v>3.1747970284543459E-5</v>
      </c>
    </row>
    <row r="294" spans="2:18">
      <c r="B294" s="86" t="s">
        <v>1795</v>
      </c>
      <c r="C294" s="88" t="s">
        <v>1522</v>
      </c>
      <c r="D294" s="87">
        <v>9052</v>
      </c>
      <c r="E294" s="87"/>
      <c r="F294" s="87" t="s">
        <v>661</v>
      </c>
      <c r="G294" s="101">
        <v>44686</v>
      </c>
      <c r="H294" s="87"/>
      <c r="I294" s="90">
        <v>3.44</v>
      </c>
      <c r="J294" s="88" t="s">
        <v>940</v>
      </c>
      <c r="K294" s="88" t="s">
        <v>123</v>
      </c>
      <c r="L294" s="89">
        <v>6.4737000000000003E-2</v>
      </c>
      <c r="M294" s="89">
        <v>7.1300000000000002E-2</v>
      </c>
      <c r="N294" s="90">
        <v>15.23</v>
      </c>
      <c r="O294" s="102">
        <v>98.55</v>
      </c>
      <c r="P294" s="90">
        <v>6.3600000000000004E-2</v>
      </c>
      <c r="Q294" s="91">
        <f t="shared" si="4"/>
        <v>1.2413972125493755E-4</v>
      </c>
      <c r="R294" s="91">
        <f>P294/'סכום נכסי הקרן'!$C$42</f>
        <v>1.4026890657151541E-5</v>
      </c>
    </row>
    <row r="295" spans="2:18">
      <c r="B295" s="86" t="s">
        <v>1795</v>
      </c>
      <c r="C295" s="88" t="s">
        <v>1522</v>
      </c>
      <c r="D295" s="87">
        <v>7828</v>
      </c>
      <c r="E295" s="87"/>
      <c r="F295" s="87" t="s">
        <v>661</v>
      </c>
      <c r="G295" s="101">
        <v>44027</v>
      </c>
      <c r="H295" s="87"/>
      <c r="I295" s="90">
        <v>3.4399999999999995</v>
      </c>
      <c r="J295" s="88" t="s">
        <v>940</v>
      </c>
      <c r="K295" s="88" t="s">
        <v>123</v>
      </c>
      <c r="L295" s="89">
        <v>6.4985000000000001E-2</v>
      </c>
      <c r="M295" s="89">
        <v>7.1399999999999991E-2</v>
      </c>
      <c r="N295" s="90">
        <v>22.89</v>
      </c>
      <c r="O295" s="102">
        <v>98.59</v>
      </c>
      <c r="P295" s="90">
        <v>9.5640000000000003E-2</v>
      </c>
      <c r="Q295" s="91">
        <f t="shared" si="4"/>
        <v>1.8667803366072684E-4</v>
      </c>
      <c r="R295" s="91">
        <f>P295/'סכום נכסי הקרן'!$C$42</f>
        <v>2.1093267648584485E-5</v>
      </c>
    </row>
    <row r="296" spans="2:18">
      <c r="B296" s="86" t="s">
        <v>1795</v>
      </c>
      <c r="C296" s="88" t="s">
        <v>1522</v>
      </c>
      <c r="D296" s="87">
        <v>8015</v>
      </c>
      <c r="E296" s="87"/>
      <c r="F296" s="87" t="s">
        <v>661</v>
      </c>
      <c r="G296" s="101">
        <v>44124</v>
      </c>
      <c r="H296" s="87"/>
      <c r="I296" s="90">
        <v>3.44</v>
      </c>
      <c r="J296" s="88" t="s">
        <v>940</v>
      </c>
      <c r="K296" s="88" t="s">
        <v>123</v>
      </c>
      <c r="L296" s="89">
        <v>6.4985000000000001E-2</v>
      </c>
      <c r="M296" s="89">
        <v>7.1400000000000005E-2</v>
      </c>
      <c r="N296" s="90">
        <v>17.13</v>
      </c>
      <c r="O296" s="102">
        <v>98.59</v>
      </c>
      <c r="P296" s="90">
        <v>7.1569999999999995E-2</v>
      </c>
      <c r="Q296" s="91">
        <f t="shared" si="4"/>
        <v>1.3969622405999812E-4</v>
      </c>
      <c r="R296" s="91">
        <f>P296/'סכום נכסי הקרן'!$C$42</f>
        <v>1.5784662961200247E-5</v>
      </c>
    </row>
    <row r="297" spans="2:18">
      <c r="B297" s="86" t="s">
        <v>1795</v>
      </c>
      <c r="C297" s="88" t="s">
        <v>1522</v>
      </c>
      <c r="D297" s="87">
        <v>8143</v>
      </c>
      <c r="E297" s="87"/>
      <c r="F297" s="87" t="s">
        <v>661</v>
      </c>
      <c r="G297" s="101">
        <v>44187</v>
      </c>
      <c r="H297" s="87"/>
      <c r="I297" s="90">
        <v>3.44</v>
      </c>
      <c r="J297" s="88" t="s">
        <v>940</v>
      </c>
      <c r="K297" s="88" t="s">
        <v>123</v>
      </c>
      <c r="L297" s="89">
        <v>6.4985000000000001E-2</v>
      </c>
      <c r="M297" s="89">
        <v>7.1500000000000008E-2</v>
      </c>
      <c r="N297" s="90">
        <v>8.2799999999999994</v>
      </c>
      <c r="O297" s="102">
        <v>98.59</v>
      </c>
      <c r="P297" s="90">
        <v>3.4570000000000004E-2</v>
      </c>
      <c r="Q297" s="91">
        <f t="shared" si="4"/>
        <v>6.7476574902251444E-5</v>
      </c>
      <c r="R297" s="91">
        <f>P297/'סכום נכסי הקרן'!$C$42</f>
        <v>7.6243649373856723E-6</v>
      </c>
    </row>
    <row r="298" spans="2:18">
      <c r="B298" s="86" t="s">
        <v>1795</v>
      </c>
      <c r="C298" s="88" t="s">
        <v>1522</v>
      </c>
      <c r="D298" s="87">
        <v>9209</v>
      </c>
      <c r="E298" s="87"/>
      <c r="F298" s="87" t="s">
        <v>661</v>
      </c>
      <c r="G298" s="101">
        <v>44803</v>
      </c>
      <c r="H298" s="87"/>
      <c r="I298" s="90">
        <v>3.4400000000000004</v>
      </c>
      <c r="J298" s="88" t="s">
        <v>940</v>
      </c>
      <c r="K298" s="88" t="s">
        <v>123</v>
      </c>
      <c r="L298" s="89">
        <v>6.4737000000000003E-2</v>
      </c>
      <c r="M298" s="89">
        <v>7.1399999999999991E-2</v>
      </c>
      <c r="N298" s="90">
        <v>11.33</v>
      </c>
      <c r="O298" s="102">
        <v>98.55</v>
      </c>
      <c r="P298" s="90">
        <v>4.7289999999999999E-2</v>
      </c>
      <c r="Q298" s="91">
        <f t="shared" si="4"/>
        <v>9.2304519153238942E-5</v>
      </c>
      <c r="R298" s="91">
        <f>P298/'סכום נכסי הקרן'!$C$42</f>
        <v>1.0429743068815979E-5</v>
      </c>
    </row>
    <row r="299" spans="2:18">
      <c r="B299" s="86" t="s">
        <v>1795</v>
      </c>
      <c r="C299" s="88" t="s">
        <v>1522</v>
      </c>
      <c r="D299" s="87">
        <v>9301</v>
      </c>
      <c r="E299" s="87"/>
      <c r="F299" s="87" t="s">
        <v>661</v>
      </c>
      <c r="G299" s="101">
        <v>44876</v>
      </c>
      <c r="H299" s="87"/>
      <c r="I299" s="90">
        <v>3.4400000000000004</v>
      </c>
      <c r="J299" s="88" t="s">
        <v>940</v>
      </c>
      <c r="K299" s="88" t="s">
        <v>123</v>
      </c>
      <c r="L299" s="89">
        <v>6.4737000000000003E-2</v>
      </c>
      <c r="M299" s="89">
        <v>7.1199999999999986E-2</v>
      </c>
      <c r="N299" s="90">
        <v>1.41</v>
      </c>
      <c r="O299" s="102">
        <v>98.55</v>
      </c>
      <c r="P299" s="90">
        <v>5.8899999999999994E-3</v>
      </c>
      <c r="Q299" s="91">
        <f t="shared" si="4"/>
        <v>1.1496587392949405E-5</v>
      </c>
      <c r="R299" s="91">
        <f>P299/'סכום נכסי הקרן'!$C$42</f>
        <v>1.2990312259531849E-6</v>
      </c>
    </row>
    <row r="300" spans="2:18">
      <c r="B300" s="86" t="s">
        <v>1795</v>
      </c>
      <c r="C300" s="88" t="s">
        <v>1522</v>
      </c>
      <c r="D300" s="87">
        <v>9376</v>
      </c>
      <c r="E300" s="87"/>
      <c r="F300" s="87" t="s">
        <v>661</v>
      </c>
      <c r="G300" s="101">
        <v>44910</v>
      </c>
      <c r="H300" s="87"/>
      <c r="I300" s="90">
        <v>3.4499999999999997</v>
      </c>
      <c r="J300" s="88" t="s">
        <v>940</v>
      </c>
      <c r="K300" s="88" t="s">
        <v>123</v>
      </c>
      <c r="L300" s="89">
        <v>6.3197000000000003E-2</v>
      </c>
      <c r="M300" s="89">
        <v>7.0199999999999999E-2</v>
      </c>
      <c r="N300" s="90">
        <v>2.4500000000000002</v>
      </c>
      <c r="O300" s="102">
        <v>98.55</v>
      </c>
      <c r="P300" s="90">
        <v>1.021E-2</v>
      </c>
      <c r="Q300" s="91">
        <f t="shared" si="4"/>
        <v>1.9928719402718748E-5</v>
      </c>
      <c r="R300" s="91">
        <f>P300/'סכום נכסי הקרן'!$C$42</f>
        <v>2.2518011573823461E-6</v>
      </c>
    </row>
    <row r="301" spans="2:18">
      <c r="B301" s="86" t="s">
        <v>1795</v>
      </c>
      <c r="C301" s="88" t="s">
        <v>1522</v>
      </c>
      <c r="D301" s="87">
        <v>9393</v>
      </c>
      <c r="E301" s="87"/>
      <c r="F301" s="87" t="s">
        <v>661</v>
      </c>
      <c r="G301" s="101">
        <v>44925</v>
      </c>
      <c r="H301" s="87"/>
      <c r="I301" s="90">
        <v>3.4600000000000004</v>
      </c>
      <c r="J301" s="88" t="s">
        <v>940</v>
      </c>
      <c r="K301" s="88" t="s">
        <v>123</v>
      </c>
      <c r="L301" s="89">
        <v>6.3067999999999999E-2</v>
      </c>
      <c r="M301" s="89">
        <v>6.5000000000000002E-2</v>
      </c>
      <c r="N301" s="90">
        <v>9.24</v>
      </c>
      <c r="O301" s="102">
        <v>100</v>
      </c>
      <c r="P301" s="90">
        <v>3.9149999999999997E-2</v>
      </c>
      <c r="Q301" s="91">
        <f t="shared" si="4"/>
        <v>7.6416196338534659E-5</v>
      </c>
      <c r="R301" s="91">
        <f>P301/'סכום נכסי הקרן'!$C$42</f>
        <v>8.634477503576773E-6</v>
      </c>
    </row>
    <row r="302" spans="2:18">
      <c r="B302" s="86" t="s">
        <v>1795</v>
      </c>
      <c r="C302" s="88" t="s">
        <v>1522</v>
      </c>
      <c r="D302" s="87">
        <v>7276</v>
      </c>
      <c r="E302" s="87"/>
      <c r="F302" s="87" t="s">
        <v>661</v>
      </c>
      <c r="G302" s="101">
        <v>43788</v>
      </c>
      <c r="H302" s="87"/>
      <c r="I302" s="90">
        <v>3.62</v>
      </c>
      <c r="J302" s="88" t="s">
        <v>940</v>
      </c>
      <c r="K302" s="88" t="s">
        <v>122</v>
      </c>
      <c r="L302" s="89">
        <v>3.8179999999999999E-2</v>
      </c>
      <c r="M302" s="89">
        <v>4.7500000000000001E-2</v>
      </c>
      <c r="N302" s="90">
        <v>297.60000000000002</v>
      </c>
      <c r="O302" s="102">
        <v>97.21</v>
      </c>
      <c r="P302" s="90">
        <v>1.08571</v>
      </c>
      <c r="Q302" s="91">
        <f t="shared" si="4"/>
        <v>2.1191782510015448E-3</v>
      </c>
      <c r="R302" s="91">
        <f>P302/'סכום נכסי הקרן'!$C$42</f>
        <v>2.3945181533610059E-4</v>
      </c>
    </row>
    <row r="303" spans="2:18">
      <c r="B303" s="86" t="s">
        <v>1795</v>
      </c>
      <c r="C303" s="88" t="s">
        <v>1522</v>
      </c>
      <c r="D303" s="87">
        <v>7275</v>
      </c>
      <c r="E303" s="87"/>
      <c r="F303" s="87" t="s">
        <v>661</v>
      </c>
      <c r="G303" s="101">
        <v>43788</v>
      </c>
      <c r="H303" s="87"/>
      <c r="I303" s="90">
        <v>3.44</v>
      </c>
      <c r="J303" s="88" t="s">
        <v>940</v>
      </c>
      <c r="K303" s="88" t="s">
        <v>123</v>
      </c>
      <c r="L303" s="89">
        <v>6.4985000000000001E-2</v>
      </c>
      <c r="M303" s="89">
        <v>7.1400000000000005E-2</v>
      </c>
      <c r="N303" s="90">
        <v>279.64999999999998</v>
      </c>
      <c r="O303" s="102">
        <v>98.59</v>
      </c>
      <c r="P303" s="90">
        <v>1.16835</v>
      </c>
      <c r="Q303" s="91">
        <f t="shared" si="4"/>
        <v>2.2804818133365769E-3</v>
      </c>
      <c r="R303" s="91">
        <f>P303/'סכום נכסי הקרן'!$C$42</f>
        <v>2.5767795124658806E-4</v>
      </c>
    </row>
    <row r="304" spans="2:18">
      <c r="B304" s="86" t="s">
        <v>1796</v>
      </c>
      <c r="C304" s="88" t="s">
        <v>1522</v>
      </c>
      <c r="D304" s="87">
        <v>9040</v>
      </c>
      <c r="E304" s="87"/>
      <c r="F304" s="87" t="s">
        <v>661</v>
      </c>
      <c r="G304" s="101">
        <v>44665</v>
      </c>
      <c r="H304" s="87"/>
      <c r="I304" s="90">
        <v>4.5999999998787526</v>
      </c>
      <c r="J304" s="88" t="s">
        <v>940</v>
      </c>
      <c r="K304" s="88" t="s">
        <v>122</v>
      </c>
      <c r="L304" s="89">
        <v>5.2839999999999998E-2</v>
      </c>
      <c r="M304" s="89">
        <v>6.4399999997393167E-2</v>
      </c>
      <c r="N304" s="90">
        <v>1771</v>
      </c>
      <c r="O304" s="102">
        <v>99.27</v>
      </c>
      <c r="P304" s="90">
        <v>6.5980432379999998</v>
      </c>
      <c r="Q304" s="91">
        <f t="shared" si="4"/>
        <v>1.2878604534486564E-2</v>
      </c>
      <c r="R304" s="91">
        <f>P304/'סכום נכסי הקרן'!$C$42</f>
        <v>1.4551891674620141E-3</v>
      </c>
    </row>
    <row r="305" spans="2:18">
      <c r="B305" s="86" t="s">
        <v>1797</v>
      </c>
      <c r="C305" s="88" t="s">
        <v>1522</v>
      </c>
      <c r="D305" s="87">
        <v>9186</v>
      </c>
      <c r="E305" s="87"/>
      <c r="F305" s="87" t="s">
        <v>661</v>
      </c>
      <c r="G305" s="101">
        <v>44778</v>
      </c>
      <c r="H305" s="87"/>
      <c r="I305" s="90">
        <v>3.8299999999874941</v>
      </c>
      <c r="J305" s="88" t="s">
        <v>579</v>
      </c>
      <c r="K305" s="88" t="s">
        <v>122</v>
      </c>
      <c r="L305" s="89">
        <v>5.842E-2</v>
      </c>
      <c r="M305" s="89">
        <v>6.4000000000000015E-2</v>
      </c>
      <c r="N305" s="90">
        <v>1060.6266559999999</v>
      </c>
      <c r="O305" s="102">
        <v>100.44</v>
      </c>
      <c r="P305" s="90">
        <v>3.9980461349999996</v>
      </c>
      <c r="Q305" s="91">
        <f t="shared" si="4"/>
        <v>7.8037159239509489E-3</v>
      </c>
      <c r="R305" s="91">
        <f>P305/'סכום נכסי הקרן'!$C$42</f>
        <v>8.8176345877189182E-4</v>
      </c>
    </row>
    <row r="306" spans="2:18">
      <c r="B306" s="86" t="s">
        <v>1797</v>
      </c>
      <c r="C306" s="88" t="s">
        <v>1522</v>
      </c>
      <c r="D306" s="87">
        <v>9187</v>
      </c>
      <c r="E306" s="87"/>
      <c r="F306" s="87" t="s">
        <v>661</v>
      </c>
      <c r="G306" s="101">
        <v>44778</v>
      </c>
      <c r="H306" s="87"/>
      <c r="I306" s="90">
        <v>3.6700000000379536</v>
      </c>
      <c r="J306" s="88" t="s">
        <v>579</v>
      </c>
      <c r="K306" s="88" t="s">
        <v>120</v>
      </c>
      <c r="L306" s="89">
        <v>7.9612000000000002E-2</v>
      </c>
      <c r="M306" s="89">
        <v>9.1800000002004736E-2</v>
      </c>
      <c r="N306" s="90">
        <v>2920.6260510000006</v>
      </c>
      <c r="O306" s="102">
        <v>99.98</v>
      </c>
      <c r="P306" s="90">
        <v>10.275627683</v>
      </c>
      <c r="Q306" s="91">
        <f t="shared" si="4"/>
        <v>2.0056816922753771E-2</v>
      </c>
      <c r="R306" s="91">
        <f>P306/'סכום נכסי הקרן'!$C$42</f>
        <v>2.2662752506767362E-3</v>
      </c>
    </row>
    <row r="307" spans="2:18">
      <c r="B307" s="86" t="s">
        <v>1798</v>
      </c>
      <c r="C307" s="88" t="s">
        <v>1522</v>
      </c>
      <c r="D307" s="87">
        <v>9047</v>
      </c>
      <c r="E307" s="87"/>
      <c r="F307" s="87" t="s">
        <v>661</v>
      </c>
      <c r="G307" s="101">
        <v>44677</v>
      </c>
      <c r="H307" s="87"/>
      <c r="I307" s="90">
        <v>3.3899999997724293</v>
      </c>
      <c r="J307" s="88" t="s">
        <v>940</v>
      </c>
      <c r="K307" s="88" t="s">
        <v>1489</v>
      </c>
      <c r="L307" s="89">
        <v>0.10060000000000001</v>
      </c>
      <c r="M307" s="89">
        <v>0.10829999997838077</v>
      </c>
      <c r="N307" s="90">
        <v>2972.3679090000001</v>
      </c>
      <c r="O307" s="102">
        <v>99.33</v>
      </c>
      <c r="P307" s="90">
        <v>1.0546162159999999</v>
      </c>
      <c r="Q307" s="91">
        <f t="shared" si="4"/>
        <v>2.0584868409619025E-3</v>
      </c>
      <c r="R307" s="91">
        <f>P307/'סכום נכסי הקרן'!$C$42</f>
        <v>2.3259412495425956E-4</v>
      </c>
    </row>
    <row r="308" spans="2:18">
      <c r="B308" s="86" t="s">
        <v>1798</v>
      </c>
      <c r="C308" s="88" t="s">
        <v>1522</v>
      </c>
      <c r="D308" s="87">
        <v>9048</v>
      </c>
      <c r="E308" s="87"/>
      <c r="F308" s="87" t="s">
        <v>661</v>
      </c>
      <c r="G308" s="101">
        <v>44677</v>
      </c>
      <c r="H308" s="87"/>
      <c r="I308" s="90">
        <v>3.6399999997393464</v>
      </c>
      <c r="J308" s="88" t="s">
        <v>940</v>
      </c>
      <c r="K308" s="88" t="s">
        <v>1489</v>
      </c>
      <c r="L308" s="89">
        <v>6.1399999999999996E-2</v>
      </c>
      <c r="M308" s="89">
        <v>6.6599999996386383E-2</v>
      </c>
      <c r="N308" s="90">
        <v>9542.2882989999998</v>
      </c>
      <c r="O308" s="102">
        <v>99.05</v>
      </c>
      <c r="P308" s="90">
        <v>3.3761246169999999</v>
      </c>
      <c r="Q308" s="91">
        <f t="shared" si="4"/>
        <v>6.5897982527722138E-3</v>
      </c>
      <c r="R308" s="91">
        <f>P308/'סכום נכסי הקרן'!$C$42</f>
        <v>7.4459954162856316E-4</v>
      </c>
    </row>
    <row r="309" spans="2:18">
      <c r="B309" s="86" t="s">
        <v>1798</v>
      </c>
      <c r="C309" s="88" t="s">
        <v>1522</v>
      </c>
      <c r="D309" s="87">
        <v>9074</v>
      </c>
      <c r="E309" s="87"/>
      <c r="F309" s="87" t="s">
        <v>661</v>
      </c>
      <c r="G309" s="101">
        <v>44684</v>
      </c>
      <c r="H309" s="87"/>
      <c r="I309" s="90">
        <v>3.5599999943789897</v>
      </c>
      <c r="J309" s="88" t="s">
        <v>940</v>
      </c>
      <c r="K309" s="88" t="s">
        <v>1489</v>
      </c>
      <c r="L309" s="89">
        <v>6.6299999999999998E-2</v>
      </c>
      <c r="M309" s="89">
        <v>7.4499999944375422E-2</v>
      </c>
      <c r="N309" s="90">
        <v>482.71510799999999</v>
      </c>
      <c r="O309" s="102">
        <v>99.05</v>
      </c>
      <c r="P309" s="90">
        <v>0.17078779099999999</v>
      </c>
      <c r="Q309" s="91">
        <f t="shared" si="4"/>
        <v>3.3335768503909641E-4</v>
      </c>
      <c r="R309" s="91">
        <f>P309/'סכום נכסי הקרן'!$C$42</f>
        <v>3.7667007388890718E-5</v>
      </c>
    </row>
    <row r="310" spans="2:18">
      <c r="B310" s="86" t="s">
        <v>1798</v>
      </c>
      <c r="C310" s="88" t="s">
        <v>1522</v>
      </c>
      <c r="D310" s="87">
        <v>9220</v>
      </c>
      <c r="E310" s="87"/>
      <c r="F310" s="87" t="s">
        <v>661</v>
      </c>
      <c r="G310" s="101">
        <v>44811</v>
      </c>
      <c r="H310" s="87"/>
      <c r="I310" s="90">
        <v>3.5999999952518924</v>
      </c>
      <c r="J310" s="88" t="s">
        <v>940</v>
      </c>
      <c r="K310" s="88" t="s">
        <v>1489</v>
      </c>
      <c r="L310" s="89">
        <v>6.7099999999999993E-2</v>
      </c>
      <c r="M310" s="89">
        <v>7.1299999934317834E-2</v>
      </c>
      <c r="N310" s="90">
        <v>714.32322899999997</v>
      </c>
      <c r="O310" s="102">
        <v>99.05</v>
      </c>
      <c r="P310" s="90">
        <v>0.25273228200000003</v>
      </c>
      <c r="Q310" s="91">
        <f t="shared" si="4"/>
        <v>4.9330369559126216E-4</v>
      </c>
      <c r="R310" s="91">
        <f>P310/'סכום נכסי הקרן'!$C$42</f>
        <v>5.5739749766452648E-5</v>
      </c>
    </row>
    <row r="311" spans="2:18">
      <c r="B311" s="86" t="s">
        <v>1799</v>
      </c>
      <c r="C311" s="88" t="s">
        <v>1522</v>
      </c>
      <c r="D311" s="87" t="s">
        <v>1699</v>
      </c>
      <c r="E311" s="87"/>
      <c r="F311" s="87" t="s">
        <v>661</v>
      </c>
      <c r="G311" s="101">
        <v>42870</v>
      </c>
      <c r="H311" s="87"/>
      <c r="I311" s="90">
        <v>1.4299999999015074</v>
      </c>
      <c r="J311" s="88" t="s">
        <v>1006</v>
      </c>
      <c r="K311" s="88" t="s">
        <v>120</v>
      </c>
      <c r="L311" s="89">
        <v>7.0885999999999991E-2</v>
      </c>
      <c r="M311" s="89">
        <v>7.9699999971437091E-2</v>
      </c>
      <c r="N311" s="90">
        <v>290.43707799999999</v>
      </c>
      <c r="O311" s="102">
        <v>99.34</v>
      </c>
      <c r="P311" s="90">
        <v>1.01530257</v>
      </c>
      <c r="Q311" s="91">
        <f t="shared" ref="Q311:Q374" si="5">IFERROR(P311/$P$10,0)</f>
        <v>1.9817512268745555E-3</v>
      </c>
      <c r="R311" s="91">
        <f>P311/'סכום נכסי הקרן'!$C$42</f>
        <v>2.2392355555526645E-4</v>
      </c>
    </row>
    <row r="312" spans="2:18">
      <c r="B312" s="86" t="s">
        <v>1800</v>
      </c>
      <c r="C312" s="88" t="s">
        <v>1522</v>
      </c>
      <c r="D312" s="87">
        <v>8706</v>
      </c>
      <c r="E312" s="87"/>
      <c r="F312" s="87" t="s">
        <v>661</v>
      </c>
      <c r="G312" s="101">
        <v>44498</v>
      </c>
      <c r="H312" s="87"/>
      <c r="I312" s="90">
        <v>3.52</v>
      </c>
      <c r="J312" s="88" t="s">
        <v>1006</v>
      </c>
      <c r="K312" s="88" t="s">
        <v>120</v>
      </c>
      <c r="L312" s="89">
        <v>7.3286000000000004E-2</v>
      </c>
      <c r="M312" s="89">
        <v>8.3299999999999999E-2</v>
      </c>
      <c r="N312" s="90">
        <v>1923.33</v>
      </c>
      <c r="O312" s="102">
        <v>99.87</v>
      </c>
      <c r="P312" s="90">
        <v>6.7593999999999994</v>
      </c>
      <c r="Q312" s="91">
        <f t="shared" si="5"/>
        <v>1.3193553959915484E-2</v>
      </c>
      <c r="R312" s="91">
        <f>P312/'סכום נכסי הקרן'!$C$42</f>
        <v>1.4907761746533036E-3</v>
      </c>
    </row>
    <row r="313" spans="2:18">
      <c r="B313" s="86" t="s">
        <v>1801</v>
      </c>
      <c r="C313" s="88" t="s">
        <v>1522</v>
      </c>
      <c r="D313" s="87">
        <v>8702</v>
      </c>
      <c r="E313" s="87"/>
      <c r="F313" s="87" t="s">
        <v>661</v>
      </c>
      <c r="G313" s="101">
        <v>44497</v>
      </c>
      <c r="H313" s="87"/>
      <c r="I313" s="90">
        <v>0.54000001202582903</v>
      </c>
      <c r="J313" s="88" t="s">
        <v>953</v>
      </c>
      <c r="K313" s="88" t="s">
        <v>120</v>
      </c>
      <c r="L313" s="89">
        <v>6.2775999999999998E-2</v>
      </c>
      <c r="M313" s="89">
        <v>6.2600003487490424E-2</v>
      </c>
      <c r="N313" s="90">
        <v>2.3521909999999999</v>
      </c>
      <c r="O313" s="102">
        <v>100.46</v>
      </c>
      <c r="P313" s="90">
        <v>8.3154350000000012E-3</v>
      </c>
      <c r="Q313" s="91">
        <f t="shared" si="5"/>
        <v>1.6230751305244524E-5</v>
      </c>
      <c r="R313" s="91">
        <f>P313/'סכום נכסי הקרן'!$C$42</f>
        <v>1.833957508044826E-6</v>
      </c>
    </row>
    <row r="314" spans="2:18">
      <c r="B314" s="86" t="s">
        <v>1801</v>
      </c>
      <c r="C314" s="88" t="s">
        <v>1522</v>
      </c>
      <c r="D314" s="87">
        <v>9118</v>
      </c>
      <c r="E314" s="87"/>
      <c r="F314" s="87" t="s">
        <v>661</v>
      </c>
      <c r="G314" s="101">
        <v>44733</v>
      </c>
      <c r="H314" s="87"/>
      <c r="I314" s="90">
        <v>0.54000001026776867</v>
      </c>
      <c r="J314" s="88" t="s">
        <v>953</v>
      </c>
      <c r="K314" s="88" t="s">
        <v>120</v>
      </c>
      <c r="L314" s="89">
        <v>6.2775999999999998E-2</v>
      </c>
      <c r="M314" s="89">
        <v>6.2600000440910075E-2</v>
      </c>
      <c r="N314" s="90">
        <v>9.3667820000000006</v>
      </c>
      <c r="O314" s="102">
        <v>100.46</v>
      </c>
      <c r="P314" s="90">
        <v>3.3113328999999997E-2</v>
      </c>
      <c r="Q314" s="91">
        <f t="shared" si="5"/>
        <v>6.463332440067672E-5</v>
      </c>
      <c r="R314" s="91">
        <f>P314/'סכום נכסי הקרן'!$C$42</f>
        <v>7.3030981946114007E-6</v>
      </c>
    </row>
    <row r="315" spans="2:18">
      <c r="B315" s="86" t="s">
        <v>1801</v>
      </c>
      <c r="C315" s="88" t="s">
        <v>1522</v>
      </c>
      <c r="D315" s="87">
        <v>9233</v>
      </c>
      <c r="E315" s="87"/>
      <c r="F315" s="87" t="s">
        <v>661</v>
      </c>
      <c r="G315" s="101">
        <v>44819</v>
      </c>
      <c r="H315" s="87"/>
      <c r="I315" s="90">
        <v>0.53999996615224755</v>
      </c>
      <c r="J315" s="88" t="s">
        <v>953</v>
      </c>
      <c r="K315" s="88" t="s">
        <v>120</v>
      </c>
      <c r="L315" s="89">
        <v>6.2775999999999998E-2</v>
      </c>
      <c r="M315" s="89">
        <v>6.2599995107461226E-2</v>
      </c>
      <c r="N315" s="90">
        <v>1.838571</v>
      </c>
      <c r="O315" s="102">
        <v>100.46</v>
      </c>
      <c r="P315" s="90">
        <v>6.499693E-3</v>
      </c>
      <c r="Q315" s="91">
        <f t="shared" si="5"/>
        <v>1.2686636434947622E-5</v>
      </c>
      <c r="R315" s="91">
        <f>P315/'סכום נכסי הקרן'!$C$42</f>
        <v>1.4334981606297682E-6</v>
      </c>
    </row>
    <row r="316" spans="2:18">
      <c r="B316" s="86" t="s">
        <v>1801</v>
      </c>
      <c r="C316" s="88" t="s">
        <v>1522</v>
      </c>
      <c r="D316" s="87">
        <v>9276</v>
      </c>
      <c r="E316" s="87"/>
      <c r="F316" s="87" t="s">
        <v>661</v>
      </c>
      <c r="G316" s="101">
        <v>44854</v>
      </c>
      <c r="H316" s="87"/>
      <c r="I316" s="90">
        <v>0.54000021802153153</v>
      </c>
      <c r="J316" s="88" t="s">
        <v>953</v>
      </c>
      <c r="K316" s="88" t="s">
        <v>120</v>
      </c>
      <c r="L316" s="89">
        <v>6.2775999999999998E-2</v>
      </c>
      <c r="M316" s="89">
        <v>6.2600009362101056E-2</v>
      </c>
      <c r="N316" s="90">
        <v>0.44113100000000005</v>
      </c>
      <c r="O316" s="102">
        <v>100.46</v>
      </c>
      <c r="P316" s="90">
        <v>1.5594790000000001E-3</v>
      </c>
      <c r="Q316" s="91">
        <f t="shared" si="5"/>
        <v>3.0439196283479364E-6</v>
      </c>
      <c r="R316" s="91">
        <f>P316/'סכום נכסי הקרן'!$C$42</f>
        <v>3.4394090275352245E-7</v>
      </c>
    </row>
    <row r="317" spans="2:18">
      <c r="B317" s="86" t="s">
        <v>1801</v>
      </c>
      <c r="C317" s="88" t="s">
        <v>1522</v>
      </c>
      <c r="D317" s="87">
        <v>8060</v>
      </c>
      <c r="E317" s="87"/>
      <c r="F317" s="87" t="s">
        <v>661</v>
      </c>
      <c r="G317" s="101">
        <v>44150</v>
      </c>
      <c r="H317" s="87"/>
      <c r="I317" s="90">
        <v>0.53999999996235248</v>
      </c>
      <c r="J317" s="88" t="s">
        <v>953</v>
      </c>
      <c r="K317" s="88" t="s">
        <v>120</v>
      </c>
      <c r="L317" s="89">
        <v>6.2775999999999998E-2</v>
      </c>
      <c r="M317" s="89">
        <v>6.2600000000017933E-2</v>
      </c>
      <c r="N317" s="90">
        <v>3155.7246380000001</v>
      </c>
      <c r="O317" s="102">
        <v>100.46</v>
      </c>
      <c r="P317" s="90">
        <v>11.156078172999999</v>
      </c>
      <c r="Q317" s="91">
        <f t="shared" si="5"/>
        <v>2.1775352746769071E-2</v>
      </c>
      <c r="R317" s="91">
        <f>P317/'סכום נכסי הקרן'!$C$42</f>
        <v>2.4604573694230487E-3</v>
      </c>
    </row>
    <row r="318" spans="2:18">
      <c r="B318" s="86" t="s">
        <v>1801</v>
      </c>
      <c r="C318" s="88" t="s">
        <v>1522</v>
      </c>
      <c r="D318" s="87">
        <v>8119</v>
      </c>
      <c r="E318" s="87"/>
      <c r="F318" s="87" t="s">
        <v>661</v>
      </c>
      <c r="G318" s="101">
        <v>44169</v>
      </c>
      <c r="H318" s="87"/>
      <c r="I318" s="90">
        <v>0.54000002117215395</v>
      </c>
      <c r="J318" s="88" t="s">
        <v>953</v>
      </c>
      <c r="K318" s="88" t="s">
        <v>120</v>
      </c>
      <c r="L318" s="89">
        <v>6.2775999999999998E-2</v>
      </c>
      <c r="M318" s="89">
        <v>6.2600000241967463E-2</v>
      </c>
      <c r="N318" s="90">
        <v>7.4818769999999999</v>
      </c>
      <c r="O318" s="102">
        <v>100.46</v>
      </c>
      <c r="P318" s="90">
        <v>2.6449836000000001E-2</v>
      </c>
      <c r="Q318" s="91">
        <f t="shared" si="5"/>
        <v>5.1626969627025356E-5</v>
      </c>
      <c r="R318" s="91">
        <f>P318/'סכום נכסי הקרן'!$C$42</f>
        <v>5.8334741740816106E-6</v>
      </c>
    </row>
    <row r="319" spans="2:18">
      <c r="B319" s="86" t="s">
        <v>1801</v>
      </c>
      <c r="C319" s="88" t="s">
        <v>1522</v>
      </c>
      <c r="D319" s="87">
        <v>8418</v>
      </c>
      <c r="E319" s="87"/>
      <c r="F319" s="87" t="s">
        <v>661</v>
      </c>
      <c r="G319" s="101">
        <v>44326</v>
      </c>
      <c r="H319" s="87"/>
      <c r="I319" s="90">
        <v>0.54000001429452593</v>
      </c>
      <c r="J319" s="88" t="s">
        <v>953</v>
      </c>
      <c r="K319" s="88" t="s">
        <v>120</v>
      </c>
      <c r="L319" s="89">
        <v>6.2775999999999998E-2</v>
      </c>
      <c r="M319" s="89">
        <v>6.2600004502775641E-2</v>
      </c>
      <c r="N319" s="90">
        <v>1.5830979999999999</v>
      </c>
      <c r="O319" s="102">
        <v>100.46</v>
      </c>
      <c r="P319" s="90">
        <v>5.5965480000000007E-3</v>
      </c>
      <c r="Q319" s="91">
        <f t="shared" si="5"/>
        <v>1.0923803596067268E-5</v>
      </c>
      <c r="R319" s="91">
        <f>P319/'סכום נכסי הקרן'!$C$42</f>
        <v>1.2343107995833356E-6</v>
      </c>
    </row>
    <row r="320" spans="2:18">
      <c r="B320" s="86" t="s">
        <v>1802</v>
      </c>
      <c r="C320" s="88" t="s">
        <v>1522</v>
      </c>
      <c r="D320" s="87">
        <v>8718</v>
      </c>
      <c r="E320" s="87"/>
      <c r="F320" s="87" t="s">
        <v>661</v>
      </c>
      <c r="G320" s="101">
        <v>44508</v>
      </c>
      <c r="H320" s="87"/>
      <c r="I320" s="90">
        <v>3.6099999999498111</v>
      </c>
      <c r="J320" s="88" t="s">
        <v>1006</v>
      </c>
      <c r="K320" s="88" t="s">
        <v>120</v>
      </c>
      <c r="L320" s="89">
        <v>7.3773999999999992E-2</v>
      </c>
      <c r="M320" s="89">
        <v>7.7299999999330821E-2</v>
      </c>
      <c r="N320" s="90">
        <v>2723.247386</v>
      </c>
      <c r="O320" s="102">
        <v>99.8</v>
      </c>
      <c r="P320" s="90">
        <v>9.5639409680000007</v>
      </c>
      <c r="Q320" s="91">
        <f t="shared" si="5"/>
        <v>1.8667688142550279E-2</v>
      </c>
      <c r="R320" s="91">
        <f>P320/'סכום נכסי הקרן'!$C$42</f>
        <v>2.1093137454337744E-3</v>
      </c>
    </row>
    <row r="321" spans="2:18">
      <c r="B321" s="86" t="s">
        <v>1818</v>
      </c>
      <c r="C321" s="88" t="s">
        <v>1522</v>
      </c>
      <c r="D321" s="87">
        <v>9382</v>
      </c>
      <c r="E321" s="87"/>
      <c r="F321" s="87" t="s">
        <v>661</v>
      </c>
      <c r="G321" s="101">
        <v>44341</v>
      </c>
      <c r="H321" s="87"/>
      <c r="I321" s="90">
        <v>1.1800000000568245</v>
      </c>
      <c r="J321" s="88" t="s">
        <v>940</v>
      </c>
      <c r="K321" s="88" t="s">
        <v>120</v>
      </c>
      <c r="L321" s="89">
        <v>6.8678000000000003E-2</v>
      </c>
      <c r="M321" s="89">
        <v>7.5399999996022288E-2</v>
      </c>
      <c r="N321" s="90">
        <v>1001.8759</v>
      </c>
      <c r="O321" s="102">
        <v>99.83</v>
      </c>
      <c r="P321" s="90">
        <v>3.5196077100000003</v>
      </c>
      <c r="Q321" s="91">
        <f t="shared" si="5"/>
        <v>6.869860378083791E-3</v>
      </c>
      <c r="R321" s="91">
        <f>P321/'סכום נכסי הקרן'!$C$42</f>
        <v>7.7624453623014985E-4</v>
      </c>
    </row>
    <row r="322" spans="2:18">
      <c r="B322" s="86" t="s">
        <v>1803</v>
      </c>
      <c r="C322" s="88" t="s">
        <v>1522</v>
      </c>
      <c r="D322" s="87">
        <v>8806</v>
      </c>
      <c r="E322" s="87"/>
      <c r="F322" s="87" t="s">
        <v>661</v>
      </c>
      <c r="G322" s="101">
        <v>44137</v>
      </c>
      <c r="H322" s="87"/>
      <c r="I322" s="90">
        <v>0.70000000003128215</v>
      </c>
      <c r="J322" s="88" t="s">
        <v>953</v>
      </c>
      <c r="K322" s="88" t="s">
        <v>120</v>
      </c>
      <c r="L322" s="89">
        <v>6.2385000000000003E-2</v>
      </c>
      <c r="M322" s="89">
        <v>7.0799999999343055E-2</v>
      </c>
      <c r="N322" s="90">
        <v>3622.0504409999999</v>
      </c>
      <c r="O322" s="102">
        <v>100.32</v>
      </c>
      <c r="P322" s="90">
        <v>12.786782998000003</v>
      </c>
      <c r="Q322" s="91">
        <f t="shared" si="5"/>
        <v>2.4958296810048665E-2</v>
      </c>
      <c r="R322" s="91">
        <f>P322/'סכום נכסי הקרן'!$C$42</f>
        <v>2.8201070278250063E-3</v>
      </c>
    </row>
    <row r="323" spans="2:18">
      <c r="B323" s="86" t="s">
        <v>1803</v>
      </c>
      <c r="C323" s="88" t="s">
        <v>1522</v>
      </c>
      <c r="D323" s="87">
        <v>9044</v>
      </c>
      <c r="E323" s="87"/>
      <c r="F323" s="87" t="s">
        <v>661</v>
      </c>
      <c r="G323" s="101">
        <v>44679</v>
      </c>
      <c r="H323" s="87"/>
      <c r="I323" s="90">
        <v>0.70000000000000007</v>
      </c>
      <c r="J323" s="88" t="s">
        <v>953</v>
      </c>
      <c r="K323" s="88" t="s">
        <v>120</v>
      </c>
      <c r="L323" s="89">
        <v>6.2385000000000003E-2</v>
      </c>
      <c r="M323" s="89">
        <v>7.0799999745709205E-2</v>
      </c>
      <c r="N323" s="90">
        <v>31.190375</v>
      </c>
      <c r="O323" s="102">
        <v>100.32</v>
      </c>
      <c r="P323" s="90">
        <v>0.11011016</v>
      </c>
      <c r="Q323" s="91">
        <f t="shared" si="5"/>
        <v>2.1492208442982035E-4</v>
      </c>
      <c r="R323" s="91">
        <f>P323/'סכום נכסי הקרן'!$C$42</f>
        <v>2.4284641109456935E-5</v>
      </c>
    </row>
    <row r="324" spans="2:18">
      <c r="B324" s="86" t="s">
        <v>1803</v>
      </c>
      <c r="C324" s="88" t="s">
        <v>1522</v>
      </c>
      <c r="D324" s="87">
        <v>9224</v>
      </c>
      <c r="E324" s="87"/>
      <c r="F324" s="87" t="s">
        <v>661</v>
      </c>
      <c r="G324" s="101">
        <v>44810</v>
      </c>
      <c r="H324" s="87"/>
      <c r="I324" s="90">
        <v>0.69999999648687439</v>
      </c>
      <c r="J324" s="88" t="s">
        <v>953</v>
      </c>
      <c r="K324" s="88" t="s">
        <v>120</v>
      </c>
      <c r="L324" s="89">
        <v>6.2385000000000003E-2</v>
      </c>
      <c r="M324" s="89">
        <v>7.0799999865497482E-2</v>
      </c>
      <c r="N324" s="90">
        <v>56.441373000000006</v>
      </c>
      <c r="O324" s="102">
        <v>100.32</v>
      </c>
      <c r="P324" s="90">
        <v>0.199252771</v>
      </c>
      <c r="Q324" s="91">
        <f t="shared" si="5"/>
        <v>3.8891797879267144E-4</v>
      </c>
      <c r="R324" s="91">
        <f>P324/'סכום נכסי הקרן'!$C$42</f>
        <v>4.3944918741375083E-5</v>
      </c>
    </row>
    <row r="325" spans="2:18">
      <c r="B325" s="86" t="s">
        <v>1804</v>
      </c>
      <c r="C325" s="88" t="s">
        <v>1522</v>
      </c>
      <c r="D325" s="87" t="s">
        <v>1700</v>
      </c>
      <c r="E325" s="87"/>
      <c r="F325" s="87" t="s">
        <v>661</v>
      </c>
      <c r="G325" s="101">
        <v>42921</v>
      </c>
      <c r="H325" s="87"/>
      <c r="I325" s="90">
        <v>1.4099999998863537</v>
      </c>
      <c r="J325" s="88" t="s">
        <v>1006</v>
      </c>
      <c r="K325" s="88" t="s">
        <v>120</v>
      </c>
      <c r="L325" s="89">
        <v>7.2993000000000002E-2</v>
      </c>
      <c r="M325" s="89">
        <v>8.489999999119241E-2</v>
      </c>
      <c r="N325" s="90">
        <v>404.36505699999992</v>
      </c>
      <c r="O325" s="102">
        <v>98.94</v>
      </c>
      <c r="P325" s="90">
        <v>1.407877276</v>
      </c>
      <c r="Q325" s="91">
        <f t="shared" si="5"/>
        <v>2.7480108899968674E-3</v>
      </c>
      <c r="R325" s="91">
        <f>P325/'סכום נכסי הקרן'!$C$42</f>
        <v>3.1050535548962828E-4</v>
      </c>
    </row>
    <row r="326" spans="2:18">
      <c r="B326" s="86" t="s">
        <v>1804</v>
      </c>
      <c r="C326" s="88" t="s">
        <v>1522</v>
      </c>
      <c r="D326" s="87">
        <v>6497</v>
      </c>
      <c r="E326" s="87"/>
      <c r="F326" s="87" t="s">
        <v>661</v>
      </c>
      <c r="G326" s="101">
        <v>43342</v>
      </c>
      <c r="H326" s="87"/>
      <c r="I326" s="90">
        <v>2.42999999955093</v>
      </c>
      <c r="J326" s="88" t="s">
        <v>1006</v>
      </c>
      <c r="K326" s="88" t="s">
        <v>120</v>
      </c>
      <c r="L326" s="89">
        <v>7.2993000000000002E-2</v>
      </c>
      <c r="M326" s="89">
        <v>8.1399999971558903E-2</v>
      </c>
      <c r="N326" s="90">
        <v>76.749572999999998</v>
      </c>
      <c r="O326" s="102">
        <v>98.94</v>
      </c>
      <c r="P326" s="90">
        <v>0.26721888399999999</v>
      </c>
      <c r="Q326" s="91">
        <f t="shared" si="5"/>
        <v>5.2157983921093532E-4</v>
      </c>
      <c r="R326" s="91">
        <f>P326/'סכום נכסי הקרן'!$C$42</f>
        <v>5.8934749487328003E-5</v>
      </c>
    </row>
    <row r="327" spans="2:18">
      <c r="B327" s="86" t="s">
        <v>1805</v>
      </c>
      <c r="C327" s="88" t="s">
        <v>1522</v>
      </c>
      <c r="D327" s="87">
        <v>8791</v>
      </c>
      <c r="E327" s="87"/>
      <c r="F327" s="87" t="s">
        <v>661</v>
      </c>
      <c r="G327" s="101">
        <v>43866</v>
      </c>
      <c r="H327" s="87"/>
      <c r="I327" s="90">
        <v>1.7399999999477145</v>
      </c>
      <c r="J327" s="88" t="s">
        <v>953</v>
      </c>
      <c r="K327" s="88" t="s">
        <v>120</v>
      </c>
      <c r="L327" s="89">
        <v>6.5016999999999991E-2</v>
      </c>
      <c r="M327" s="89">
        <v>8.070000000002904E-2</v>
      </c>
      <c r="N327" s="90">
        <v>2978.0914520000001</v>
      </c>
      <c r="O327" s="102">
        <v>98.55</v>
      </c>
      <c r="P327" s="90">
        <v>10.327944971000001</v>
      </c>
      <c r="Q327" s="91">
        <f t="shared" si="5"/>
        <v>2.0158934116922551E-2</v>
      </c>
      <c r="R327" s="91">
        <f>P327/'סכום נכסי הקרן'!$C$42</f>
        <v>2.2778137550518102E-3</v>
      </c>
    </row>
    <row r="328" spans="2:18">
      <c r="B328" s="86" t="s">
        <v>1805</v>
      </c>
      <c r="C328" s="88" t="s">
        <v>1522</v>
      </c>
      <c r="D328" s="87">
        <v>8933</v>
      </c>
      <c r="E328" s="87"/>
      <c r="F328" s="87" t="s">
        <v>661</v>
      </c>
      <c r="G328" s="101">
        <v>44601</v>
      </c>
      <c r="H328" s="87"/>
      <c r="I328" s="90">
        <v>1.7399999939405746</v>
      </c>
      <c r="J328" s="88" t="s">
        <v>953</v>
      </c>
      <c r="K328" s="88" t="s">
        <v>120</v>
      </c>
      <c r="L328" s="89">
        <v>6.5016999999999991E-2</v>
      </c>
      <c r="M328" s="89">
        <v>8.0700000575645414E-2</v>
      </c>
      <c r="N328" s="90">
        <v>4.7587479999999998</v>
      </c>
      <c r="O328" s="102">
        <v>98.55</v>
      </c>
      <c r="P328" s="90">
        <v>1.6503215000000002E-2</v>
      </c>
      <c r="Q328" s="91">
        <f t="shared" si="5"/>
        <v>3.2212335061482773E-5</v>
      </c>
      <c r="R328" s="91">
        <f>P328/'סכום נכסי הקרן'!$C$42</f>
        <v>3.6397608851645151E-6</v>
      </c>
    </row>
    <row r="329" spans="2:18">
      <c r="B329" s="86" t="s">
        <v>1805</v>
      </c>
      <c r="C329" s="88" t="s">
        <v>1522</v>
      </c>
      <c r="D329" s="87">
        <v>8952</v>
      </c>
      <c r="E329" s="87"/>
      <c r="F329" s="87" t="s">
        <v>661</v>
      </c>
      <c r="G329" s="101">
        <v>44620</v>
      </c>
      <c r="H329" s="87"/>
      <c r="I329" s="90">
        <v>1.7399999953455392</v>
      </c>
      <c r="J329" s="88" t="s">
        <v>953</v>
      </c>
      <c r="K329" s="88" t="s">
        <v>120</v>
      </c>
      <c r="L329" s="89">
        <v>6.5016999999999991E-2</v>
      </c>
      <c r="M329" s="89">
        <v>8.0699999951793083E-2</v>
      </c>
      <c r="N329" s="90">
        <v>34.693074000000003</v>
      </c>
      <c r="O329" s="102">
        <v>98.55</v>
      </c>
      <c r="P329" s="90">
        <v>0.120314694</v>
      </c>
      <c r="Q329" s="91">
        <f t="shared" si="5"/>
        <v>2.3484013484328784E-4</v>
      </c>
      <c r="R329" s="91">
        <f>P329/'סכום נכסי הקרן'!$C$42</f>
        <v>2.6535236748217709E-5</v>
      </c>
    </row>
    <row r="330" spans="2:18">
      <c r="B330" s="86" t="s">
        <v>1805</v>
      </c>
      <c r="C330" s="88" t="s">
        <v>1522</v>
      </c>
      <c r="D330" s="87">
        <v>9060</v>
      </c>
      <c r="E330" s="87"/>
      <c r="F330" s="87" t="s">
        <v>661</v>
      </c>
      <c r="G330" s="101">
        <v>44690</v>
      </c>
      <c r="H330" s="87"/>
      <c r="I330" s="90">
        <v>1.7400000469429506</v>
      </c>
      <c r="J330" s="88" t="s">
        <v>953</v>
      </c>
      <c r="K330" s="88" t="s">
        <v>120</v>
      </c>
      <c r="L330" s="89">
        <v>6.5016999999999991E-2</v>
      </c>
      <c r="M330" s="89">
        <v>8.0700000856018514E-2</v>
      </c>
      <c r="N330" s="90">
        <v>4.1769819999999998</v>
      </c>
      <c r="O330" s="102">
        <v>98.55</v>
      </c>
      <c r="P330" s="90">
        <v>1.4485668E-2</v>
      </c>
      <c r="Q330" s="91">
        <f t="shared" si="5"/>
        <v>2.8274320561502653E-5</v>
      </c>
      <c r="R330" s="91">
        <f>P330/'סכום נכסי הקרן'!$C$42</f>
        <v>3.1947937284874061E-6</v>
      </c>
    </row>
    <row r="331" spans="2:18">
      <c r="B331" s="86" t="s">
        <v>1805</v>
      </c>
      <c r="C331" s="88" t="s">
        <v>1522</v>
      </c>
      <c r="D331" s="87">
        <v>9076</v>
      </c>
      <c r="E331" s="87"/>
      <c r="F331" s="87" t="s">
        <v>661</v>
      </c>
      <c r="G331" s="101">
        <v>44700</v>
      </c>
      <c r="H331" s="87"/>
      <c r="I331" s="90">
        <v>1.7400000100108655</v>
      </c>
      <c r="J331" s="88" t="s">
        <v>953</v>
      </c>
      <c r="K331" s="88" t="s">
        <v>120</v>
      </c>
      <c r="L331" s="89">
        <v>6.5016999999999991E-2</v>
      </c>
      <c r="M331" s="89">
        <v>8.0700000891877094E-2</v>
      </c>
      <c r="N331" s="90">
        <v>12.673750999999999</v>
      </c>
      <c r="O331" s="102">
        <v>98.55</v>
      </c>
      <c r="P331" s="90">
        <v>4.3952244000000001E-2</v>
      </c>
      <c r="Q331" s="91">
        <f t="shared" si="5"/>
        <v>8.5789611929072357E-5</v>
      </c>
      <c r="R331" s="91">
        <f>P331/'סכום נכסי הקרן'!$C$42</f>
        <v>9.6936056717680003E-6</v>
      </c>
    </row>
    <row r="332" spans="2:18">
      <c r="B332" s="86" t="s">
        <v>1805</v>
      </c>
      <c r="C332" s="88" t="s">
        <v>1522</v>
      </c>
      <c r="D332" s="87">
        <v>9109</v>
      </c>
      <c r="E332" s="87"/>
      <c r="F332" s="87" t="s">
        <v>661</v>
      </c>
      <c r="G332" s="101">
        <v>44721</v>
      </c>
      <c r="H332" s="87"/>
      <c r="I332" s="90">
        <v>1.739999974654338</v>
      </c>
      <c r="J332" s="88" t="s">
        <v>953</v>
      </c>
      <c r="K332" s="88" t="s">
        <v>120</v>
      </c>
      <c r="L332" s="89">
        <v>6.5016999999999991E-2</v>
      </c>
      <c r="M332" s="89">
        <v>8.0699997700786383E-2</v>
      </c>
      <c r="N332" s="90">
        <v>4.7782600000000004</v>
      </c>
      <c r="O332" s="102">
        <v>98.55</v>
      </c>
      <c r="P332" s="90">
        <v>1.6570882999999998E-2</v>
      </c>
      <c r="Q332" s="91">
        <f t="shared" si="5"/>
        <v>3.2344415040380238E-5</v>
      </c>
      <c r="R332" s="91">
        <f>P332/'סכום נכסי הקרן'!$C$42</f>
        <v>3.654684967507095E-6</v>
      </c>
    </row>
    <row r="333" spans="2:18">
      <c r="B333" s="86" t="s">
        <v>1805</v>
      </c>
      <c r="C333" s="88" t="s">
        <v>1522</v>
      </c>
      <c r="D333" s="87">
        <v>9142</v>
      </c>
      <c r="E333" s="87"/>
      <c r="F333" s="87" t="s">
        <v>661</v>
      </c>
      <c r="G333" s="101">
        <v>44750</v>
      </c>
      <c r="H333" s="87"/>
      <c r="I333" s="90">
        <v>1.7400000340323003</v>
      </c>
      <c r="J333" s="88" t="s">
        <v>953</v>
      </c>
      <c r="K333" s="88" t="s">
        <v>120</v>
      </c>
      <c r="L333" s="89">
        <v>6.5016999999999991E-2</v>
      </c>
      <c r="M333" s="89">
        <v>8.0700002645237884E-2</v>
      </c>
      <c r="N333" s="90">
        <v>1.864042</v>
      </c>
      <c r="O333" s="102">
        <v>98.55</v>
      </c>
      <c r="P333" s="90">
        <v>6.4644469999999999E-3</v>
      </c>
      <c r="Q333" s="91">
        <f t="shared" si="5"/>
        <v>1.2617840387536434E-5</v>
      </c>
      <c r="R333" s="91">
        <f>P333/'סכום נכסי הקרן'!$C$42</f>
        <v>1.4257247048420016E-6</v>
      </c>
    </row>
    <row r="334" spans="2:18">
      <c r="B334" s="86" t="s">
        <v>1805</v>
      </c>
      <c r="C334" s="88" t="s">
        <v>1522</v>
      </c>
      <c r="D334" s="87">
        <v>9147</v>
      </c>
      <c r="E334" s="87"/>
      <c r="F334" s="87" t="s">
        <v>661</v>
      </c>
      <c r="G334" s="101">
        <v>44757</v>
      </c>
      <c r="H334" s="87"/>
      <c r="I334" s="90">
        <v>1.7399999774039512</v>
      </c>
      <c r="J334" s="88" t="s">
        <v>953</v>
      </c>
      <c r="K334" s="88" t="s">
        <v>120</v>
      </c>
      <c r="L334" s="89">
        <v>6.5016999999999991E-2</v>
      </c>
      <c r="M334" s="89">
        <v>8.0699999362468647E-2</v>
      </c>
      <c r="N334" s="90">
        <v>7.146274</v>
      </c>
      <c r="O334" s="102">
        <v>98.55</v>
      </c>
      <c r="P334" s="90">
        <v>2.4783093999999995E-2</v>
      </c>
      <c r="Q334" s="91">
        <f t="shared" si="5"/>
        <v>4.83736852357691E-5</v>
      </c>
      <c r="R334" s="91">
        <f>P334/'סכום נכסי הקרן'!$C$42</f>
        <v>5.4658765673570488E-6</v>
      </c>
    </row>
    <row r="335" spans="2:18">
      <c r="B335" s="86" t="s">
        <v>1805</v>
      </c>
      <c r="C335" s="88" t="s">
        <v>1522</v>
      </c>
      <c r="D335" s="87">
        <v>9190</v>
      </c>
      <c r="E335" s="87"/>
      <c r="F335" s="87" t="s">
        <v>661</v>
      </c>
      <c r="G335" s="101">
        <v>44782</v>
      </c>
      <c r="H335" s="87"/>
      <c r="I335" s="90">
        <v>1.7400000646878648</v>
      </c>
      <c r="J335" s="88" t="s">
        <v>953</v>
      </c>
      <c r="K335" s="88" t="s">
        <v>120</v>
      </c>
      <c r="L335" s="89">
        <v>6.5016999999999991E-2</v>
      </c>
      <c r="M335" s="89">
        <v>8.070000158564157E-2</v>
      </c>
      <c r="N335" s="90">
        <v>3.655233</v>
      </c>
      <c r="O335" s="102">
        <v>98.55</v>
      </c>
      <c r="P335" s="90">
        <v>1.2676257E-2</v>
      </c>
      <c r="Q335" s="91">
        <f t="shared" si="5"/>
        <v>2.4742563058741367E-5</v>
      </c>
      <c r="R335" s="91">
        <f>P335/'סכום נכסי הקרן'!$C$42</f>
        <v>2.7957306742288017E-6</v>
      </c>
    </row>
    <row r="336" spans="2:18">
      <c r="B336" s="86" t="s">
        <v>1805</v>
      </c>
      <c r="C336" s="88" t="s">
        <v>1522</v>
      </c>
      <c r="D336" s="87">
        <v>9206</v>
      </c>
      <c r="E336" s="87"/>
      <c r="F336" s="87" t="s">
        <v>661</v>
      </c>
      <c r="G336" s="101">
        <v>44796</v>
      </c>
      <c r="H336" s="87"/>
      <c r="I336" s="90">
        <v>1.7399999617130228</v>
      </c>
      <c r="J336" s="88" t="s">
        <v>953</v>
      </c>
      <c r="K336" s="88" t="s">
        <v>120</v>
      </c>
      <c r="L336" s="89">
        <v>6.5016999999999991E-2</v>
      </c>
      <c r="M336" s="89">
        <v>8.0699998726541849E-2</v>
      </c>
      <c r="N336" s="90">
        <v>6.9288449999999999</v>
      </c>
      <c r="O336" s="102">
        <v>98.55</v>
      </c>
      <c r="P336" s="90">
        <v>2.4029057999999999E-2</v>
      </c>
      <c r="Q336" s="91">
        <f t="shared" si="5"/>
        <v>4.6901895631112057E-5</v>
      </c>
      <c r="R336" s="91">
        <f>P336/'סכום נכסי הקרן'!$C$42</f>
        <v>5.2995749867979946E-6</v>
      </c>
    </row>
    <row r="337" spans="2:18">
      <c r="B337" s="86" t="s">
        <v>1805</v>
      </c>
      <c r="C337" s="88" t="s">
        <v>1522</v>
      </c>
      <c r="D337" s="87">
        <v>9269</v>
      </c>
      <c r="E337" s="87"/>
      <c r="F337" s="87" t="s">
        <v>661</v>
      </c>
      <c r="G337" s="101">
        <v>44845</v>
      </c>
      <c r="H337" s="87"/>
      <c r="I337" s="90">
        <v>1.7400000110807075</v>
      </c>
      <c r="J337" s="88" t="s">
        <v>953</v>
      </c>
      <c r="K337" s="88" t="s">
        <v>120</v>
      </c>
      <c r="L337" s="89">
        <v>6.5016999999999991E-2</v>
      </c>
      <c r="M337" s="89">
        <v>8.0699999949872994E-2</v>
      </c>
      <c r="N337" s="90">
        <v>10.929640999999998</v>
      </c>
      <c r="O337" s="102">
        <v>98.55</v>
      </c>
      <c r="P337" s="90">
        <v>3.7903717000000003E-2</v>
      </c>
      <c r="Q337" s="91">
        <f t="shared" si="5"/>
        <v>7.3983598473365374E-5</v>
      </c>
      <c r="R337" s="91">
        <f>P337/'סכום נכסי הקרן'!$C$42</f>
        <v>8.3596115386574844E-6</v>
      </c>
    </row>
    <row r="338" spans="2:18">
      <c r="B338" s="86" t="s">
        <v>1805</v>
      </c>
      <c r="C338" s="88" t="s">
        <v>1522</v>
      </c>
      <c r="D338" s="87">
        <v>9270</v>
      </c>
      <c r="E338" s="87"/>
      <c r="F338" s="87" t="s">
        <v>661</v>
      </c>
      <c r="G338" s="101">
        <v>44845</v>
      </c>
      <c r="H338" s="87"/>
      <c r="I338" s="90">
        <v>1.7400000621210612</v>
      </c>
      <c r="J338" s="88" t="s">
        <v>953</v>
      </c>
      <c r="K338" s="88" t="s">
        <v>120</v>
      </c>
      <c r="L338" s="89">
        <v>6.5016999999999991E-2</v>
      </c>
      <c r="M338" s="89">
        <v>8.0700003416658367E-2</v>
      </c>
      <c r="N338" s="90">
        <v>1.1140289999999999</v>
      </c>
      <c r="O338" s="102">
        <v>98.55</v>
      </c>
      <c r="P338" s="90">
        <v>3.8634240000000003E-3</v>
      </c>
      <c r="Q338" s="91">
        <f t="shared" si="5"/>
        <v>7.5409493466923878E-6</v>
      </c>
      <c r="R338" s="91">
        <f>P338/'סכום נכסי הקרן'!$C$42</f>
        <v>8.5207273600967031E-7</v>
      </c>
    </row>
    <row r="339" spans="2:18">
      <c r="B339" s="86" t="s">
        <v>1805</v>
      </c>
      <c r="C339" s="88" t="s">
        <v>1522</v>
      </c>
      <c r="D339" s="87">
        <v>9286</v>
      </c>
      <c r="E339" s="87"/>
      <c r="F339" s="87" t="s">
        <v>661</v>
      </c>
      <c r="G339" s="101">
        <v>44865</v>
      </c>
      <c r="H339" s="87"/>
      <c r="I339" s="90">
        <v>1.7399999619570077</v>
      </c>
      <c r="J339" s="88" t="s">
        <v>953</v>
      </c>
      <c r="K339" s="88" t="s">
        <v>120</v>
      </c>
      <c r="L339" s="89">
        <v>6.5016999999999991E-2</v>
      </c>
      <c r="M339" s="89">
        <v>8.0699999429355115E-2</v>
      </c>
      <c r="N339" s="90">
        <v>3.789828</v>
      </c>
      <c r="O339" s="102">
        <v>98.55</v>
      </c>
      <c r="P339" s="90">
        <v>1.3143024999999999E-2</v>
      </c>
      <c r="Q339" s="91">
        <f t="shared" si="5"/>
        <v>2.5653639307337666E-5</v>
      </c>
      <c r="R339" s="91">
        <f>P339/'סכום נכסי הקרן'!$C$42</f>
        <v>2.8986757009309606E-6</v>
      </c>
    </row>
    <row r="340" spans="2:18">
      <c r="B340" s="86" t="s">
        <v>1805</v>
      </c>
      <c r="C340" s="88" t="s">
        <v>1522</v>
      </c>
      <c r="D340" s="87">
        <v>9297</v>
      </c>
      <c r="E340" s="87"/>
      <c r="F340" s="87" t="s">
        <v>661</v>
      </c>
      <c r="G340" s="101">
        <v>44874</v>
      </c>
      <c r="H340" s="87"/>
      <c r="I340" s="90">
        <v>1.739999973859192</v>
      </c>
      <c r="J340" s="88" t="s">
        <v>953</v>
      </c>
      <c r="K340" s="88" t="s">
        <v>120</v>
      </c>
      <c r="L340" s="89">
        <v>6.5016999999999991E-2</v>
      </c>
      <c r="M340" s="89">
        <v>8.0699999495855851E-2</v>
      </c>
      <c r="N340" s="90">
        <v>3.0886110000000002</v>
      </c>
      <c r="O340" s="102">
        <v>98.55</v>
      </c>
      <c r="P340" s="90">
        <v>1.0711221999999999E-2</v>
      </c>
      <c r="Q340" s="91">
        <f t="shared" si="5"/>
        <v>2.0907045807857776E-5</v>
      </c>
      <c r="R340" s="91">
        <f>P340/'סכום נכסי הקרן'!$C$42</f>
        <v>2.3623449653848433E-6</v>
      </c>
    </row>
    <row r="341" spans="2:18">
      <c r="B341" s="86" t="s">
        <v>1805</v>
      </c>
      <c r="C341" s="88" t="s">
        <v>1522</v>
      </c>
      <c r="D341" s="87">
        <v>9380</v>
      </c>
      <c r="E341" s="87"/>
      <c r="F341" s="87" t="s">
        <v>661</v>
      </c>
      <c r="G341" s="101">
        <v>44915</v>
      </c>
      <c r="H341" s="87"/>
      <c r="I341" s="90">
        <v>1.7400000029986347</v>
      </c>
      <c r="J341" s="88" t="s">
        <v>953</v>
      </c>
      <c r="K341" s="88" t="s">
        <v>120</v>
      </c>
      <c r="L341" s="89">
        <v>6.5926999999999999E-2</v>
      </c>
      <c r="M341" s="89">
        <v>8.0599999820081911E-2</v>
      </c>
      <c r="N341" s="90">
        <v>7.7069850000000004</v>
      </c>
      <c r="O341" s="102">
        <v>98.37</v>
      </c>
      <c r="P341" s="90">
        <v>2.6678808000000002E-2</v>
      </c>
      <c r="Q341" s="91">
        <f t="shared" si="5"/>
        <v>5.2073896046132049E-5</v>
      </c>
      <c r="R341" s="91">
        <f>P341/'סכום נכסי הקרן'!$C$42</f>
        <v>5.8839736270304992E-6</v>
      </c>
    </row>
    <row r="342" spans="2:18">
      <c r="B342" s="86" t="s">
        <v>1806</v>
      </c>
      <c r="C342" s="88" t="s">
        <v>1522</v>
      </c>
      <c r="D342" s="87">
        <v>8061</v>
      </c>
      <c r="E342" s="87"/>
      <c r="F342" s="87" t="s">
        <v>661</v>
      </c>
      <c r="G342" s="101">
        <v>44136</v>
      </c>
      <c r="H342" s="87"/>
      <c r="I342" s="90">
        <v>0.15999999996651207</v>
      </c>
      <c r="J342" s="88" t="s">
        <v>953</v>
      </c>
      <c r="K342" s="88" t="s">
        <v>120</v>
      </c>
      <c r="L342" s="89">
        <v>6.096E-2</v>
      </c>
      <c r="M342" s="89">
        <v>8.5200000001004639E-2</v>
      </c>
      <c r="N342" s="90">
        <v>2032.1171019999999</v>
      </c>
      <c r="O342" s="102">
        <v>100.22</v>
      </c>
      <c r="P342" s="90">
        <v>7.1667561390000003</v>
      </c>
      <c r="Q342" s="91">
        <f t="shared" si="5"/>
        <v>1.3988665242100197E-2</v>
      </c>
      <c r="R342" s="91">
        <f>P342/'סכום נכסי הקרן'!$C$42</f>
        <v>1.5806179988714236E-3</v>
      </c>
    </row>
    <row r="343" spans="2:18">
      <c r="B343" s="86" t="s">
        <v>1806</v>
      </c>
      <c r="C343" s="88" t="s">
        <v>1522</v>
      </c>
      <c r="D343" s="87">
        <v>9119</v>
      </c>
      <c r="E343" s="87"/>
      <c r="F343" s="87" t="s">
        <v>661</v>
      </c>
      <c r="G343" s="101">
        <v>44734</v>
      </c>
      <c r="H343" s="87"/>
      <c r="I343" s="90">
        <v>0.16000001367149314</v>
      </c>
      <c r="J343" s="88" t="s">
        <v>953</v>
      </c>
      <c r="K343" s="88" t="s">
        <v>120</v>
      </c>
      <c r="L343" s="89">
        <v>6.0953999999999994E-2</v>
      </c>
      <c r="M343" s="89">
        <v>8.5199999589855191E-2</v>
      </c>
      <c r="N343" s="90">
        <v>4.148015</v>
      </c>
      <c r="O343" s="102">
        <v>100.22</v>
      </c>
      <c r="P343" s="90">
        <v>1.4628980000000001E-2</v>
      </c>
      <c r="Q343" s="91">
        <f t="shared" si="5"/>
        <v>2.8554048733397114E-5</v>
      </c>
      <c r="R343" s="91">
        <f>P343/'סכום נכסי הקרן'!$C$42</f>
        <v>3.2264009887681876E-6</v>
      </c>
    </row>
    <row r="344" spans="2:18">
      <c r="B344" s="86" t="s">
        <v>1806</v>
      </c>
      <c r="C344" s="88" t="s">
        <v>1522</v>
      </c>
      <c r="D344" s="87">
        <v>8073</v>
      </c>
      <c r="E344" s="87"/>
      <c r="F344" s="87" t="s">
        <v>661</v>
      </c>
      <c r="G344" s="101">
        <v>44153</v>
      </c>
      <c r="H344" s="87"/>
      <c r="I344" s="90">
        <v>0.16000001575845668</v>
      </c>
      <c r="J344" s="88" t="s">
        <v>953</v>
      </c>
      <c r="K344" s="88" t="s">
        <v>120</v>
      </c>
      <c r="L344" s="89">
        <v>6.0953999999999994E-2</v>
      </c>
      <c r="M344" s="89">
        <v>8.5199999527246301E-2</v>
      </c>
      <c r="N344" s="90">
        <v>7.9170849999999993</v>
      </c>
      <c r="O344" s="102">
        <v>100.22</v>
      </c>
      <c r="P344" s="90">
        <v>2.7921516E-2</v>
      </c>
      <c r="Q344" s="91">
        <f t="shared" si="5"/>
        <v>5.4499515931686772E-5</v>
      </c>
      <c r="R344" s="91">
        <f>P344/'סכום נכסי הקרן'!$C$42</f>
        <v>6.1580511307218118E-6</v>
      </c>
    </row>
    <row r="345" spans="2:18">
      <c r="B345" s="86" t="s">
        <v>1806</v>
      </c>
      <c r="C345" s="88" t="s">
        <v>1522</v>
      </c>
      <c r="D345" s="87">
        <v>8531</v>
      </c>
      <c r="E345" s="87"/>
      <c r="F345" s="87" t="s">
        <v>661</v>
      </c>
      <c r="G345" s="101">
        <v>44392</v>
      </c>
      <c r="H345" s="87"/>
      <c r="I345" s="90">
        <v>0.16</v>
      </c>
      <c r="J345" s="88" t="s">
        <v>953</v>
      </c>
      <c r="K345" s="88" t="s">
        <v>120</v>
      </c>
      <c r="L345" s="89">
        <v>6.0953999999999994E-2</v>
      </c>
      <c r="M345" s="89">
        <v>8.5199999279292934E-2</v>
      </c>
      <c r="N345" s="90">
        <v>15.737202</v>
      </c>
      <c r="O345" s="102">
        <v>100.22</v>
      </c>
      <c r="P345" s="90">
        <v>5.5501049999999989E-2</v>
      </c>
      <c r="Q345" s="91">
        <f t="shared" si="5"/>
        <v>1.0833152321315016E-4</v>
      </c>
      <c r="R345" s="91">
        <f>P345/'סכום נכסי הקרן'!$C$42</f>
        <v>1.224067861174686E-5</v>
      </c>
    </row>
    <row r="346" spans="2:18">
      <c r="B346" s="86" t="s">
        <v>1806</v>
      </c>
      <c r="C346" s="88" t="s">
        <v>1522</v>
      </c>
      <c r="D346" s="87">
        <v>9005</v>
      </c>
      <c r="E346" s="87"/>
      <c r="F346" s="87" t="s">
        <v>661</v>
      </c>
      <c r="G346" s="101">
        <v>44649</v>
      </c>
      <c r="H346" s="87"/>
      <c r="I346" s="90">
        <v>0.16000000647917359</v>
      </c>
      <c r="J346" s="88" t="s">
        <v>953</v>
      </c>
      <c r="K346" s="88" t="s">
        <v>120</v>
      </c>
      <c r="L346" s="89">
        <v>6.0953999999999994E-2</v>
      </c>
      <c r="M346" s="89">
        <v>8.5200000075590351E-2</v>
      </c>
      <c r="N346" s="90">
        <v>10.503111000000001</v>
      </c>
      <c r="O346" s="102">
        <v>100.22</v>
      </c>
      <c r="P346" s="90">
        <v>3.7041760999999999E-2</v>
      </c>
      <c r="Q346" s="91">
        <f t="shared" si="5"/>
        <v>7.2301161719056872E-5</v>
      </c>
      <c r="R346" s="91">
        <f>P346/'סכום נכסי הקרן'!$C$42</f>
        <v>8.1695083537003188E-6</v>
      </c>
    </row>
    <row r="347" spans="2:18">
      <c r="B347" s="86" t="s">
        <v>1806</v>
      </c>
      <c r="C347" s="88" t="s">
        <v>1522</v>
      </c>
      <c r="D347" s="87">
        <v>9075</v>
      </c>
      <c r="E347" s="87"/>
      <c r="F347" s="87" t="s">
        <v>661</v>
      </c>
      <c r="G347" s="101">
        <v>44699</v>
      </c>
      <c r="H347" s="87"/>
      <c r="I347" s="90">
        <v>0.15999999222210151</v>
      </c>
      <c r="J347" s="88" t="s">
        <v>953</v>
      </c>
      <c r="K347" s="88" t="s">
        <v>120</v>
      </c>
      <c r="L347" s="89">
        <v>6.0953999999999994E-2</v>
      </c>
      <c r="M347" s="89">
        <v>8.519999893702053E-2</v>
      </c>
      <c r="N347" s="90">
        <v>8.7493400000000001</v>
      </c>
      <c r="O347" s="102">
        <v>100.22</v>
      </c>
      <c r="P347" s="90">
        <v>3.0856664000000002E-2</v>
      </c>
      <c r="Q347" s="91">
        <f t="shared" si="5"/>
        <v>6.0228579682661424E-5</v>
      </c>
      <c r="R347" s="91">
        <f>P347/'סכום נכסי הקרן'!$C$42</f>
        <v>6.8053938989381176E-6</v>
      </c>
    </row>
    <row r="348" spans="2:18">
      <c r="B348" s="86" t="s">
        <v>1807</v>
      </c>
      <c r="C348" s="88" t="s">
        <v>1522</v>
      </c>
      <c r="D348" s="87">
        <v>6588</v>
      </c>
      <c r="E348" s="87"/>
      <c r="F348" s="87" t="s">
        <v>661</v>
      </c>
      <c r="G348" s="101">
        <v>43397</v>
      </c>
      <c r="H348" s="87"/>
      <c r="I348" s="90">
        <v>0.50999999991852396</v>
      </c>
      <c r="J348" s="88" t="s">
        <v>953</v>
      </c>
      <c r="K348" s="88" t="s">
        <v>120</v>
      </c>
      <c r="L348" s="89">
        <v>6.037E-2</v>
      </c>
      <c r="M348" s="89">
        <v>6.6799999995518819E-2</v>
      </c>
      <c r="N348" s="90">
        <v>1948.1</v>
      </c>
      <c r="O348" s="102">
        <v>100.26</v>
      </c>
      <c r="P348" s="90">
        <v>6.8731876559999998</v>
      </c>
      <c r="Q348" s="91">
        <f t="shared" si="5"/>
        <v>1.3415654084099332E-2</v>
      </c>
      <c r="R348" s="91">
        <f>P348/'סכום נכסי הקרן'!$C$42</f>
        <v>1.5158718823395547E-3</v>
      </c>
    </row>
    <row r="349" spans="2:18">
      <c r="B349" s="86" t="s">
        <v>1819</v>
      </c>
      <c r="C349" s="88" t="s">
        <v>1522</v>
      </c>
      <c r="D349" s="87" t="s">
        <v>1701</v>
      </c>
      <c r="E349" s="87"/>
      <c r="F349" s="87" t="s">
        <v>661</v>
      </c>
      <c r="G349" s="101">
        <v>44144</v>
      </c>
      <c r="H349" s="87"/>
      <c r="I349" s="90">
        <v>0.5099999999869731</v>
      </c>
      <c r="J349" s="88" t="s">
        <v>953</v>
      </c>
      <c r="K349" s="88" t="s">
        <v>120</v>
      </c>
      <c r="L349" s="89">
        <v>7.3783000000000001E-2</v>
      </c>
      <c r="M349" s="89">
        <v>7.4199999999265742E-2</v>
      </c>
      <c r="N349" s="90">
        <v>2382.1669470000002</v>
      </c>
      <c r="O349" s="102">
        <v>100.73</v>
      </c>
      <c r="P349" s="90">
        <v>8.4440401610000002</v>
      </c>
      <c r="Q349" s="91">
        <f t="shared" si="5"/>
        <v>1.6481773456793049E-2</v>
      </c>
      <c r="R349" s="91">
        <f>P349/'סכום נכסי הקרן'!$C$42</f>
        <v>1.8623211956437624E-3</v>
      </c>
    </row>
    <row r="350" spans="2:18">
      <c r="B350" s="86" t="s">
        <v>1808</v>
      </c>
      <c r="C350" s="88" t="s">
        <v>1522</v>
      </c>
      <c r="D350" s="87">
        <v>6826</v>
      </c>
      <c r="E350" s="87"/>
      <c r="F350" s="87" t="s">
        <v>661</v>
      </c>
      <c r="G350" s="101">
        <v>43550</v>
      </c>
      <c r="H350" s="87"/>
      <c r="I350" s="90">
        <v>2.5199999999227369</v>
      </c>
      <c r="J350" s="88" t="s">
        <v>1006</v>
      </c>
      <c r="K350" s="88" t="s">
        <v>120</v>
      </c>
      <c r="L350" s="89">
        <v>7.4768000000000001E-2</v>
      </c>
      <c r="M350" s="89">
        <v>7.6500000000413917E-2</v>
      </c>
      <c r="N350" s="90">
        <v>1024.5111240000001</v>
      </c>
      <c r="O350" s="102">
        <v>100.52</v>
      </c>
      <c r="P350" s="90">
        <v>3.6240018890000001</v>
      </c>
      <c r="Q350" s="91">
        <f t="shared" si="5"/>
        <v>7.07362553974571E-3</v>
      </c>
      <c r="R350" s="91">
        <f>P350/'סכום נכסי הקרן'!$C$42</f>
        <v>7.9926852575964828E-4</v>
      </c>
    </row>
    <row r="351" spans="2:18">
      <c r="B351" s="86" t="s">
        <v>1809</v>
      </c>
      <c r="C351" s="88" t="s">
        <v>1522</v>
      </c>
      <c r="D351" s="87">
        <v>8705</v>
      </c>
      <c r="E351" s="87"/>
      <c r="F351" s="87" t="s">
        <v>661</v>
      </c>
      <c r="G351" s="101">
        <v>43707</v>
      </c>
      <c r="H351" s="87"/>
      <c r="I351" s="90">
        <v>8.1999999994227579</v>
      </c>
      <c r="J351" s="88" t="s">
        <v>1006</v>
      </c>
      <c r="K351" s="88" t="s">
        <v>123</v>
      </c>
      <c r="L351" s="89">
        <v>5.3793000000000001E-2</v>
      </c>
      <c r="M351" s="89">
        <v>5.9099999996464404E-2</v>
      </c>
      <c r="N351" s="90">
        <v>1703.0255810000003</v>
      </c>
      <c r="O351" s="102">
        <v>96.02</v>
      </c>
      <c r="P351" s="90">
        <v>6.9295146949999999</v>
      </c>
      <c r="Q351" s="91">
        <f t="shared" si="5"/>
        <v>1.3525597840712163E-2</v>
      </c>
      <c r="R351" s="91">
        <f>P351/'סכום נכסי הקרן'!$C$42</f>
        <v>1.5282947316649339E-3</v>
      </c>
    </row>
    <row r="352" spans="2:18">
      <c r="B352" s="86" t="s">
        <v>1809</v>
      </c>
      <c r="C352" s="88" t="s">
        <v>1522</v>
      </c>
      <c r="D352" s="87">
        <v>8826</v>
      </c>
      <c r="E352" s="87"/>
      <c r="F352" s="87" t="s">
        <v>661</v>
      </c>
      <c r="G352" s="101">
        <v>44561</v>
      </c>
      <c r="H352" s="87"/>
      <c r="I352" s="90">
        <v>8.2000000939794848</v>
      </c>
      <c r="J352" s="88" t="s">
        <v>1006</v>
      </c>
      <c r="K352" s="88" t="s">
        <v>123</v>
      </c>
      <c r="L352" s="89">
        <v>5.3793000000000001E-2</v>
      </c>
      <c r="M352" s="89">
        <v>5.9100000751835892E-2</v>
      </c>
      <c r="N352" s="90">
        <v>8.8912779999999998</v>
      </c>
      <c r="O352" s="102">
        <v>96.02</v>
      </c>
      <c r="P352" s="90">
        <v>3.6178108E-2</v>
      </c>
      <c r="Q352" s="91">
        <f t="shared" si="5"/>
        <v>7.0615412620299149E-5</v>
      </c>
      <c r="R352" s="91">
        <f>P352/'סכום נכסי הקרן'!$C$42</f>
        <v>7.9790308977770341E-6</v>
      </c>
    </row>
    <row r="353" spans="2:18">
      <c r="B353" s="86" t="s">
        <v>1809</v>
      </c>
      <c r="C353" s="88" t="s">
        <v>1522</v>
      </c>
      <c r="D353" s="87">
        <v>8917</v>
      </c>
      <c r="E353" s="87"/>
      <c r="F353" s="87" t="s">
        <v>661</v>
      </c>
      <c r="G353" s="101">
        <v>44592</v>
      </c>
      <c r="H353" s="87"/>
      <c r="I353" s="90">
        <v>8.1999999796490854</v>
      </c>
      <c r="J353" s="88" t="s">
        <v>1006</v>
      </c>
      <c r="K353" s="88" t="s">
        <v>123</v>
      </c>
      <c r="L353" s="89">
        <v>5.3793000000000001E-2</v>
      </c>
      <c r="M353" s="89">
        <v>5.9099999786315402E-2</v>
      </c>
      <c r="N353" s="90">
        <v>19.322104</v>
      </c>
      <c r="O353" s="102">
        <v>96.02</v>
      </c>
      <c r="P353" s="90">
        <v>7.8620547999999998E-2</v>
      </c>
      <c r="Q353" s="91">
        <f t="shared" si="5"/>
        <v>1.5345806467972385E-4</v>
      </c>
      <c r="R353" s="91">
        <f>P353/'סכום נכסי הקרן'!$C$42</f>
        <v>1.7339651418259972E-5</v>
      </c>
    </row>
    <row r="354" spans="2:18">
      <c r="B354" s="86" t="s">
        <v>1809</v>
      </c>
      <c r="C354" s="88" t="s">
        <v>1522</v>
      </c>
      <c r="D354" s="87">
        <v>8958</v>
      </c>
      <c r="E354" s="87"/>
      <c r="F354" s="87" t="s">
        <v>661</v>
      </c>
      <c r="G354" s="101">
        <v>44620</v>
      </c>
      <c r="H354" s="87"/>
      <c r="I354" s="90">
        <v>7.590000001394233</v>
      </c>
      <c r="J354" s="88" t="s">
        <v>1006</v>
      </c>
      <c r="K354" s="88" t="s">
        <v>123</v>
      </c>
      <c r="L354" s="89">
        <v>6.7449999999999996E-2</v>
      </c>
      <c r="M354" s="89">
        <v>7.430000001687756E-2</v>
      </c>
      <c r="N354" s="90">
        <v>167.458236</v>
      </c>
      <c r="O354" s="102">
        <v>96.02</v>
      </c>
      <c r="P354" s="90">
        <v>0.68137809500000002</v>
      </c>
      <c r="Q354" s="91">
        <f t="shared" si="5"/>
        <v>1.3299699179641566E-3</v>
      </c>
      <c r="R354" s="91">
        <f>P354/'סכום נכסי הקרן'!$C$42</f>
        <v>1.5027698167835243E-4</v>
      </c>
    </row>
    <row r="355" spans="2:18">
      <c r="B355" s="86" t="s">
        <v>1809</v>
      </c>
      <c r="C355" s="88" t="s">
        <v>1522</v>
      </c>
      <c r="D355" s="87">
        <v>9036</v>
      </c>
      <c r="E355" s="87"/>
      <c r="F355" s="87" t="s">
        <v>661</v>
      </c>
      <c r="G355" s="101">
        <v>44670</v>
      </c>
      <c r="H355" s="87"/>
      <c r="I355" s="90">
        <v>7.5899999940629934</v>
      </c>
      <c r="J355" s="88" t="s">
        <v>1006</v>
      </c>
      <c r="K355" s="88" t="s">
        <v>123</v>
      </c>
      <c r="L355" s="89">
        <v>6.7449999999999996E-2</v>
      </c>
      <c r="M355" s="89">
        <v>7.4299999945792547E-2</v>
      </c>
      <c r="N355" s="90">
        <v>95.219047000000003</v>
      </c>
      <c r="O355" s="102">
        <v>96.01</v>
      </c>
      <c r="P355" s="90">
        <v>0.38740057</v>
      </c>
      <c r="Q355" s="91">
        <f t="shared" si="5"/>
        <v>7.5616035807867801E-4</v>
      </c>
      <c r="R355" s="91">
        <f>P355/'סכום נכסי הקרן'!$C$42</f>
        <v>8.5440651507990266E-5</v>
      </c>
    </row>
    <row r="356" spans="2:18">
      <c r="B356" s="86" t="s">
        <v>1810</v>
      </c>
      <c r="C356" s="88" t="s">
        <v>1522</v>
      </c>
      <c r="D356" s="87">
        <v>6528</v>
      </c>
      <c r="E356" s="87"/>
      <c r="F356" s="87" t="s">
        <v>661</v>
      </c>
      <c r="G356" s="101">
        <v>43373</v>
      </c>
      <c r="H356" s="87"/>
      <c r="I356" s="90">
        <v>4.7500000000813118</v>
      </c>
      <c r="J356" s="88" t="s">
        <v>1006</v>
      </c>
      <c r="K356" s="88" t="s">
        <v>123</v>
      </c>
      <c r="L356" s="89">
        <v>3.032E-2</v>
      </c>
      <c r="M356" s="89">
        <v>7.1600000001821373E-2</v>
      </c>
      <c r="N356" s="90">
        <v>1755.5117230000001</v>
      </c>
      <c r="O356" s="102">
        <v>82.66</v>
      </c>
      <c r="P356" s="90">
        <v>6.1492070180000002</v>
      </c>
      <c r="Q356" s="91">
        <f t="shared" si="5"/>
        <v>1.2002529011846317E-2</v>
      </c>
      <c r="R356" s="91">
        <f>P356/'סכום נכסי הקרן'!$C$42</f>
        <v>1.3561989696489762E-3</v>
      </c>
    </row>
    <row r="357" spans="2:18">
      <c r="B357" s="86" t="s">
        <v>1811</v>
      </c>
      <c r="C357" s="88" t="s">
        <v>1522</v>
      </c>
      <c r="D357" s="87">
        <v>8860</v>
      </c>
      <c r="E357" s="87"/>
      <c r="F357" s="87" t="s">
        <v>661</v>
      </c>
      <c r="G357" s="101">
        <v>44585</v>
      </c>
      <c r="H357" s="87"/>
      <c r="I357" s="90">
        <v>3.060000001662714</v>
      </c>
      <c r="J357" s="88" t="s">
        <v>940</v>
      </c>
      <c r="K357" s="88" t="s">
        <v>122</v>
      </c>
      <c r="L357" s="89">
        <v>4.607E-2</v>
      </c>
      <c r="M357" s="89">
        <v>6.4400000023599815E-2</v>
      </c>
      <c r="N357" s="90">
        <v>101.966667</v>
      </c>
      <c r="O357" s="102">
        <v>97.44</v>
      </c>
      <c r="P357" s="90">
        <v>0.37288427299999999</v>
      </c>
      <c r="Q357" s="91">
        <f t="shared" si="5"/>
        <v>7.2782625331084961E-4</v>
      </c>
      <c r="R357" s="91">
        <f>P357/'סכום נכסי הקרן'!$C$42</f>
        <v>8.22391025965793E-5</v>
      </c>
    </row>
    <row r="358" spans="2:18">
      <c r="B358" s="86" t="s">
        <v>1811</v>
      </c>
      <c r="C358" s="88" t="s">
        <v>1522</v>
      </c>
      <c r="D358" s="87">
        <v>8977</v>
      </c>
      <c r="E358" s="87"/>
      <c r="F358" s="87" t="s">
        <v>661</v>
      </c>
      <c r="G358" s="101">
        <v>44553</v>
      </c>
      <c r="H358" s="87"/>
      <c r="I358" s="90">
        <v>3.0599999963727029</v>
      </c>
      <c r="J358" s="88" t="s">
        <v>940</v>
      </c>
      <c r="K358" s="88" t="s">
        <v>122</v>
      </c>
      <c r="L358" s="89">
        <v>4.607E-2</v>
      </c>
      <c r="M358" s="89">
        <v>6.3199999927454051E-2</v>
      </c>
      <c r="N358" s="90">
        <v>15.026667</v>
      </c>
      <c r="O358" s="102">
        <v>97.77</v>
      </c>
      <c r="P358" s="90">
        <v>5.5137470000000001E-2</v>
      </c>
      <c r="Q358" s="91">
        <f t="shared" si="5"/>
        <v>1.0762185780664279E-4</v>
      </c>
      <c r="R358" s="91">
        <f>P358/'סכום נכסי הקרן'!$C$42</f>
        <v>1.2160491553490146E-5</v>
      </c>
    </row>
    <row r="359" spans="2:18">
      <c r="B359" s="86" t="s">
        <v>1811</v>
      </c>
      <c r="C359" s="88" t="s">
        <v>1522</v>
      </c>
      <c r="D359" s="87">
        <v>8978</v>
      </c>
      <c r="E359" s="87"/>
      <c r="F359" s="87" t="s">
        <v>661</v>
      </c>
      <c r="G359" s="101">
        <v>44553</v>
      </c>
      <c r="H359" s="87"/>
      <c r="I359" s="90">
        <v>3.0599999957516419</v>
      </c>
      <c r="J359" s="88" t="s">
        <v>940</v>
      </c>
      <c r="K359" s="88" t="s">
        <v>122</v>
      </c>
      <c r="L359" s="89">
        <v>4.607E-2</v>
      </c>
      <c r="M359" s="89">
        <v>6.4599999815904446E-2</v>
      </c>
      <c r="N359" s="90">
        <v>19.32</v>
      </c>
      <c r="O359" s="102">
        <v>97.39</v>
      </c>
      <c r="P359" s="90">
        <v>7.0615504999999995E-2</v>
      </c>
      <c r="Q359" s="91">
        <f t="shared" si="5"/>
        <v>1.3783316205938126E-4</v>
      </c>
      <c r="R359" s="91">
        <f>P359/'סכום נכסי הקרן'!$C$42</f>
        <v>1.557415042978833E-5</v>
      </c>
    </row>
    <row r="360" spans="2:18">
      <c r="B360" s="86" t="s">
        <v>1811</v>
      </c>
      <c r="C360" s="88" t="s">
        <v>1522</v>
      </c>
      <c r="D360" s="87">
        <v>8979</v>
      </c>
      <c r="E360" s="87"/>
      <c r="F360" s="87" t="s">
        <v>661</v>
      </c>
      <c r="G360" s="101">
        <v>44553</v>
      </c>
      <c r="H360" s="87"/>
      <c r="I360" s="90">
        <v>3.0599999986098201</v>
      </c>
      <c r="J360" s="88" t="s">
        <v>940</v>
      </c>
      <c r="K360" s="88" t="s">
        <v>122</v>
      </c>
      <c r="L360" s="89">
        <v>4.607E-2</v>
      </c>
      <c r="M360" s="89">
        <v>6.3099999993653524E-2</v>
      </c>
      <c r="N360" s="90">
        <v>90.159998000000002</v>
      </c>
      <c r="O360" s="102">
        <v>97.79</v>
      </c>
      <c r="P360" s="90">
        <v>0.33089249100000001</v>
      </c>
      <c r="Q360" s="91">
        <f t="shared" si="5"/>
        <v>6.4586323267440144E-4</v>
      </c>
      <c r="R360" s="91">
        <f>P360/'סכום נכסי הקרן'!$C$42</f>
        <v>7.2977874064929243E-5</v>
      </c>
    </row>
    <row r="361" spans="2:18">
      <c r="B361" s="86" t="s">
        <v>1811</v>
      </c>
      <c r="C361" s="88" t="s">
        <v>1522</v>
      </c>
      <c r="D361" s="87">
        <v>8918</v>
      </c>
      <c r="E361" s="87"/>
      <c r="F361" s="87" t="s">
        <v>661</v>
      </c>
      <c r="G361" s="101">
        <v>44553</v>
      </c>
      <c r="H361" s="87"/>
      <c r="I361" s="90">
        <v>3.059999974603723</v>
      </c>
      <c r="J361" s="88" t="s">
        <v>940</v>
      </c>
      <c r="K361" s="88" t="s">
        <v>122</v>
      </c>
      <c r="L361" s="89">
        <v>4.607E-2</v>
      </c>
      <c r="M361" s="89">
        <v>6.3299999449747332E-2</v>
      </c>
      <c r="N361" s="90">
        <v>12.88</v>
      </c>
      <c r="O361" s="102">
        <v>97.75</v>
      </c>
      <c r="P361" s="90">
        <v>4.7251019999999998E-2</v>
      </c>
      <c r="Q361" s="91">
        <f t="shared" si="5"/>
        <v>9.2228434776910043E-5</v>
      </c>
      <c r="R361" s="91">
        <f>P361/'סכום נכסי הקרן'!$C$42</f>
        <v>1.0421146084573592E-5</v>
      </c>
    </row>
    <row r="362" spans="2:18">
      <c r="B362" s="86" t="s">
        <v>1811</v>
      </c>
      <c r="C362" s="88" t="s">
        <v>1522</v>
      </c>
      <c r="D362" s="87">
        <v>9037</v>
      </c>
      <c r="E362" s="87"/>
      <c r="F362" s="87" t="s">
        <v>661</v>
      </c>
      <c r="G362" s="101">
        <v>44671</v>
      </c>
      <c r="H362" s="87"/>
      <c r="I362" s="90">
        <v>3.0599999327405283</v>
      </c>
      <c r="J362" s="88" t="s">
        <v>940</v>
      </c>
      <c r="K362" s="88" t="s">
        <v>122</v>
      </c>
      <c r="L362" s="89">
        <v>4.607E-2</v>
      </c>
      <c r="M362" s="89">
        <v>6.4399998804276062E-2</v>
      </c>
      <c r="N362" s="90">
        <v>8.0500000000000007</v>
      </c>
      <c r="O362" s="102">
        <v>97.44</v>
      </c>
      <c r="P362" s="90">
        <v>2.9438233000000001E-2</v>
      </c>
      <c r="Q362" s="91">
        <f t="shared" si="5"/>
        <v>5.7459969164432457E-5</v>
      </c>
      <c r="R362" s="91">
        <f>P362/'סכום נכסי הקרן'!$C$42</f>
        <v>6.4925609344457573E-6</v>
      </c>
    </row>
    <row r="363" spans="2:18">
      <c r="B363" s="86" t="s">
        <v>1811</v>
      </c>
      <c r="C363" s="88" t="s">
        <v>1522</v>
      </c>
      <c r="D363" s="87">
        <v>9130</v>
      </c>
      <c r="E363" s="87"/>
      <c r="F363" s="87" t="s">
        <v>661</v>
      </c>
      <c r="G363" s="101">
        <v>44742</v>
      </c>
      <c r="H363" s="87"/>
      <c r="I363" s="90">
        <v>3.0600000087188208</v>
      </c>
      <c r="J363" s="88" t="s">
        <v>940</v>
      </c>
      <c r="K363" s="88" t="s">
        <v>122</v>
      </c>
      <c r="L363" s="89">
        <v>4.607E-2</v>
      </c>
      <c r="M363" s="89">
        <v>6.440000016758253E-2</v>
      </c>
      <c r="N363" s="90">
        <v>48.3</v>
      </c>
      <c r="O363" s="102">
        <v>97.44</v>
      </c>
      <c r="P363" s="90">
        <v>0.176629391</v>
      </c>
      <c r="Q363" s="91">
        <f t="shared" si="5"/>
        <v>3.4475980132341781E-4</v>
      </c>
      <c r="R363" s="91">
        <f>P363/'סכום נכסי הקרן'!$C$42</f>
        <v>3.8955364062834372E-5</v>
      </c>
    </row>
    <row r="364" spans="2:18">
      <c r="B364" s="86" t="s">
        <v>1811</v>
      </c>
      <c r="C364" s="88" t="s">
        <v>1522</v>
      </c>
      <c r="D364" s="87">
        <v>9313</v>
      </c>
      <c r="E364" s="87"/>
      <c r="F364" s="87" t="s">
        <v>661</v>
      </c>
      <c r="G364" s="101">
        <v>44886</v>
      </c>
      <c r="H364" s="87"/>
      <c r="I364" s="90">
        <v>3.0699999878928086</v>
      </c>
      <c r="J364" s="88" t="s">
        <v>940</v>
      </c>
      <c r="K364" s="88" t="s">
        <v>122</v>
      </c>
      <c r="L364" s="89">
        <v>4.6409000000000006E-2</v>
      </c>
      <c r="M364" s="89">
        <v>6.2999999837738671E-2</v>
      </c>
      <c r="N364" s="90">
        <v>22.003333000000001</v>
      </c>
      <c r="O364" s="102">
        <v>97.02</v>
      </c>
      <c r="P364" s="90">
        <v>8.0117671000000001E-2</v>
      </c>
      <c r="Q364" s="91">
        <f t="shared" si="5"/>
        <v>1.5638027272853449E-4</v>
      </c>
      <c r="R364" s="91">
        <f>P364/'סכום נכסי הקרן'!$C$42</f>
        <v>1.766983979280882E-5</v>
      </c>
    </row>
    <row r="365" spans="2:18">
      <c r="B365" s="86" t="s">
        <v>1811</v>
      </c>
      <c r="C365" s="88" t="s">
        <v>1522</v>
      </c>
      <c r="D365" s="87">
        <v>8829</v>
      </c>
      <c r="E365" s="87"/>
      <c r="F365" s="87" t="s">
        <v>661</v>
      </c>
      <c r="G365" s="101">
        <v>44553</v>
      </c>
      <c r="H365" s="87"/>
      <c r="I365" s="90">
        <v>3.0599999997192606</v>
      </c>
      <c r="J365" s="88" t="s">
        <v>940</v>
      </c>
      <c r="K365" s="88" t="s">
        <v>122</v>
      </c>
      <c r="L365" s="89">
        <v>4.6029999999999995E-2</v>
      </c>
      <c r="M365" s="89">
        <v>6.4299999995788906E-2</v>
      </c>
      <c r="N365" s="90">
        <v>974.05000199999995</v>
      </c>
      <c r="O365" s="102">
        <v>97.44</v>
      </c>
      <c r="P365" s="90">
        <v>3.5620259500000002</v>
      </c>
      <c r="Q365" s="91">
        <f t="shared" si="5"/>
        <v>6.9526557945889019E-3</v>
      </c>
      <c r="R365" s="91">
        <f>P365/'סכום נכסי הקרן'!$C$42</f>
        <v>7.8559981947462802E-4</v>
      </c>
    </row>
    <row r="366" spans="2:18">
      <c r="B366" s="86" t="s">
        <v>1812</v>
      </c>
      <c r="C366" s="88" t="s">
        <v>1522</v>
      </c>
      <c r="D366" s="87">
        <v>7770</v>
      </c>
      <c r="E366" s="87"/>
      <c r="F366" s="87" t="s">
        <v>661</v>
      </c>
      <c r="G366" s="101">
        <v>44004</v>
      </c>
      <c r="H366" s="87"/>
      <c r="I366" s="90">
        <v>2.259999999955173</v>
      </c>
      <c r="J366" s="88" t="s">
        <v>940</v>
      </c>
      <c r="K366" s="88" t="s">
        <v>124</v>
      </c>
      <c r="L366" s="89">
        <v>6.4335000000000003E-2</v>
      </c>
      <c r="M366" s="89">
        <v>7.0699999998390287E-2</v>
      </c>
      <c r="N366" s="90">
        <v>4049.5885210000001</v>
      </c>
      <c r="O366" s="102">
        <v>101.36</v>
      </c>
      <c r="P366" s="90">
        <v>9.8154802940000003</v>
      </c>
      <c r="Q366" s="91">
        <f t="shared" si="5"/>
        <v>1.9158663328309629E-2</v>
      </c>
      <c r="R366" s="91">
        <f>P366/'סכום נכסי הקרן'!$C$42</f>
        <v>2.1647903904302461E-3</v>
      </c>
    </row>
    <row r="367" spans="2:18">
      <c r="B367" s="86" t="s">
        <v>1812</v>
      </c>
      <c r="C367" s="88" t="s">
        <v>1522</v>
      </c>
      <c r="D367" s="87">
        <v>8789</v>
      </c>
      <c r="E367" s="87"/>
      <c r="F367" s="87" t="s">
        <v>661</v>
      </c>
      <c r="G367" s="101">
        <v>44004</v>
      </c>
      <c r="H367" s="87"/>
      <c r="I367" s="90">
        <v>2.2599999993258724</v>
      </c>
      <c r="J367" s="88" t="s">
        <v>940</v>
      </c>
      <c r="K367" s="88" t="s">
        <v>124</v>
      </c>
      <c r="L367" s="89">
        <v>6.4335000000000003E-2</v>
      </c>
      <c r="M367" s="89">
        <v>7.2099999987049648E-2</v>
      </c>
      <c r="N367" s="90">
        <v>466.460735</v>
      </c>
      <c r="O367" s="102">
        <v>101.07</v>
      </c>
      <c r="P367" s="90">
        <v>1.1273828260000001</v>
      </c>
      <c r="Q367" s="91">
        <f t="shared" si="5"/>
        <v>2.2005187070321345E-3</v>
      </c>
      <c r="R367" s="91">
        <f>P367/'סכום נכסי הקרן'!$C$42</f>
        <v>2.4864269857000787E-4</v>
      </c>
    </row>
    <row r="368" spans="2:18">
      <c r="B368" s="86" t="s">
        <v>1812</v>
      </c>
      <c r="C368" s="88" t="s">
        <v>1522</v>
      </c>
      <c r="D368" s="87">
        <v>8980</v>
      </c>
      <c r="E368" s="87"/>
      <c r="F368" s="87" t="s">
        <v>661</v>
      </c>
      <c r="G368" s="101">
        <v>44627</v>
      </c>
      <c r="H368" s="87"/>
      <c r="I368" s="90">
        <v>2.2599999995802147</v>
      </c>
      <c r="J368" s="88" t="s">
        <v>940</v>
      </c>
      <c r="K368" s="88" t="s">
        <v>124</v>
      </c>
      <c r="L368" s="89">
        <v>6.4335000000000003E-2</v>
      </c>
      <c r="M368" s="89">
        <v>7.3899999984957707E-2</v>
      </c>
      <c r="N368" s="90">
        <v>474.93793199999999</v>
      </c>
      <c r="O368" s="102">
        <v>100.68</v>
      </c>
      <c r="P368" s="90">
        <v>1.143441948</v>
      </c>
      <c r="Q368" s="91">
        <f t="shared" si="5"/>
        <v>2.2318642247786602E-3</v>
      </c>
      <c r="R368" s="91">
        <f>P368/'סכום נכסי הקרן'!$C$42</f>
        <v>2.5218451536786722E-4</v>
      </c>
    </row>
    <row r="369" spans="2:18">
      <c r="B369" s="86" t="s">
        <v>1812</v>
      </c>
      <c r="C369" s="88" t="s">
        <v>1522</v>
      </c>
      <c r="D369" s="87">
        <v>9027</v>
      </c>
      <c r="E369" s="87"/>
      <c r="F369" s="87" t="s">
        <v>661</v>
      </c>
      <c r="G369" s="101">
        <v>44658</v>
      </c>
      <c r="H369" s="87"/>
      <c r="I369" s="90">
        <v>2.2599999981120735</v>
      </c>
      <c r="J369" s="88" t="s">
        <v>940</v>
      </c>
      <c r="K369" s="88" t="s">
        <v>124</v>
      </c>
      <c r="L369" s="89">
        <v>6.4335000000000003E-2</v>
      </c>
      <c r="M369" s="89">
        <v>7.3899999971681105E-2</v>
      </c>
      <c r="N369" s="90">
        <v>70.402429999999995</v>
      </c>
      <c r="O369" s="102">
        <v>100.68</v>
      </c>
      <c r="P369" s="90">
        <v>0.169498132</v>
      </c>
      <c r="Q369" s="91">
        <f t="shared" si="5"/>
        <v>3.3084042232252531E-4</v>
      </c>
      <c r="R369" s="91">
        <f>P369/'סכום נכסי הקרן'!$C$42</f>
        <v>3.7382574908104374E-5</v>
      </c>
    </row>
    <row r="370" spans="2:18">
      <c r="B370" s="86" t="s">
        <v>1812</v>
      </c>
      <c r="C370" s="88" t="s">
        <v>1522</v>
      </c>
      <c r="D370" s="87">
        <v>9126</v>
      </c>
      <c r="E370" s="87"/>
      <c r="F370" s="87" t="s">
        <v>661</v>
      </c>
      <c r="G370" s="101">
        <v>44741</v>
      </c>
      <c r="H370" s="87"/>
      <c r="I370" s="90">
        <v>2.2600000001715461</v>
      </c>
      <c r="J370" s="88" t="s">
        <v>940</v>
      </c>
      <c r="K370" s="88" t="s">
        <v>124</v>
      </c>
      <c r="L370" s="89">
        <v>6.4335000000000003E-2</v>
      </c>
      <c r="M370" s="89">
        <v>7.390000001247006E-2</v>
      </c>
      <c r="N370" s="90">
        <v>629.52933499999995</v>
      </c>
      <c r="O370" s="102">
        <v>100.68</v>
      </c>
      <c r="P370" s="90">
        <v>1.5156301490000001</v>
      </c>
      <c r="Q370" s="91">
        <f t="shared" si="5"/>
        <v>2.958331827396847E-3</v>
      </c>
      <c r="R370" s="91">
        <f>P370/'סכום נכסי הקרן'!$C$42</f>
        <v>3.342701002626619E-4</v>
      </c>
    </row>
    <row r="371" spans="2:18">
      <c r="B371" s="86" t="s">
        <v>1812</v>
      </c>
      <c r="C371" s="88" t="s">
        <v>1522</v>
      </c>
      <c r="D371" s="87">
        <v>9261</v>
      </c>
      <c r="E371" s="87"/>
      <c r="F371" s="87" t="s">
        <v>661</v>
      </c>
      <c r="G371" s="101">
        <v>44833</v>
      </c>
      <c r="H371" s="87"/>
      <c r="I371" s="90">
        <v>2.2599999996085232</v>
      </c>
      <c r="J371" s="88" t="s">
        <v>940</v>
      </c>
      <c r="K371" s="88" t="s">
        <v>124</v>
      </c>
      <c r="L371" s="89">
        <v>6.6406999999999994E-2</v>
      </c>
      <c r="M371" s="89">
        <v>7.5499999971528994E-2</v>
      </c>
      <c r="N371" s="90">
        <v>466.84197999999998</v>
      </c>
      <c r="O371" s="102">
        <v>100.68</v>
      </c>
      <c r="P371" s="90">
        <v>1.1239504440000001</v>
      </c>
      <c r="Q371" s="91">
        <f t="shared" si="5"/>
        <v>2.1938191009830709E-3</v>
      </c>
      <c r="R371" s="91">
        <f>P371/'סכום נכסי הקרן'!$C$42</f>
        <v>2.478856915415869E-4</v>
      </c>
    </row>
    <row r="372" spans="2:18">
      <c r="B372" s="86" t="s">
        <v>1812</v>
      </c>
      <c r="C372" s="88" t="s">
        <v>1522</v>
      </c>
      <c r="D372" s="87">
        <v>9285</v>
      </c>
      <c r="E372" s="87"/>
      <c r="F372" s="87" t="s">
        <v>661</v>
      </c>
      <c r="G372" s="101">
        <v>44861</v>
      </c>
      <c r="H372" s="87"/>
      <c r="I372" s="90">
        <v>2.2700000009549171</v>
      </c>
      <c r="J372" s="88" t="s">
        <v>940</v>
      </c>
      <c r="K372" s="88" t="s">
        <v>124</v>
      </c>
      <c r="L372" s="89">
        <v>6.4923000000000008E-2</v>
      </c>
      <c r="M372" s="89">
        <v>7.2800000021942785E-2</v>
      </c>
      <c r="N372" s="90">
        <v>205.127531</v>
      </c>
      <c r="O372" s="102">
        <v>100.34</v>
      </c>
      <c r="P372" s="90">
        <v>0.49218923900000006</v>
      </c>
      <c r="Q372" s="91">
        <f t="shared" si="5"/>
        <v>9.6069551783238745E-4</v>
      </c>
      <c r="R372" s="91">
        <f>P372/'סכום נכסי הקרן'!$C$42</f>
        <v>1.0855164525282433E-4</v>
      </c>
    </row>
    <row r="373" spans="2:18">
      <c r="B373" s="86" t="s">
        <v>1812</v>
      </c>
      <c r="C373" s="88" t="s">
        <v>1522</v>
      </c>
      <c r="D373" s="87">
        <v>9374</v>
      </c>
      <c r="E373" s="87"/>
      <c r="F373" s="87" t="s">
        <v>661</v>
      </c>
      <c r="G373" s="101">
        <v>44910</v>
      </c>
      <c r="H373" s="87"/>
      <c r="I373" s="90">
        <v>2.2899999998216747</v>
      </c>
      <c r="J373" s="88" t="s">
        <v>940</v>
      </c>
      <c r="K373" s="88" t="s">
        <v>124</v>
      </c>
      <c r="L373" s="89">
        <v>6.515E-2</v>
      </c>
      <c r="M373" s="89">
        <v>7.2299999963740549E-2</v>
      </c>
      <c r="N373" s="90">
        <v>141.467264</v>
      </c>
      <c r="O373" s="102">
        <v>99.46</v>
      </c>
      <c r="P373" s="90">
        <v>0.33646391399999998</v>
      </c>
      <c r="Q373" s="91">
        <f t="shared" si="5"/>
        <v>6.567379952249257E-4</v>
      </c>
      <c r="R373" s="91">
        <f>P373/'סכום נכסי הקרן'!$C$42</f>
        <v>7.4206643581057209E-5</v>
      </c>
    </row>
    <row r="374" spans="2:18">
      <c r="B374" s="86" t="s">
        <v>1813</v>
      </c>
      <c r="C374" s="88" t="s">
        <v>1522</v>
      </c>
      <c r="D374" s="87">
        <v>7382</v>
      </c>
      <c r="E374" s="87"/>
      <c r="F374" s="87" t="s">
        <v>661</v>
      </c>
      <c r="G374" s="101">
        <v>43860</v>
      </c>
      <c r="H374" s="87"/>
      <c r="I374" s="90">
        <v>3.1100000000363397</v>
      </c>
      <c r="J374" s="88" t="s">
        <v>1006</v>
      </c>
      <c r="K374" s="88" t="s">
        <v>120</v>
      </c>
      <c r="L374" s="89">
        <v>7.0786000000000002E-2</v>
      </c>
      <c r="M374" s="89">
        <v>7.6100000000363377E-2</v>
      </c>
      <c r="N374" s="90">
        <v>1716.0671709999997</v>
      </c>
      <c r="O374" s="102">
        <v>100.25</v>
      </c>
      <c r="P374" s="90">
        <v>6.0539371979999999</v>
      </c>
      <c r="Q374" s="91">
        <f t="shared" si="5"/>
        <v>1.1816573526016E-2</v>
      </c>
      <c r="R374" s="91">
        <f>P374/'סכום נכסי הקרן'!$C$42</f>
        <v>1.3351873446793769E-3</v>
      </c>
    </row>
    <row r="375" spans="2:18">
      <c r="B375" s="86" t="s">
        <v>1814</v>
      </c>
      <c r="C375" s="88" t="s">
        <v>1522</v>
      </c>
      <c r="D375" s="87">
        <v>9158</v>
      </c>
      <c r="E375" s="87"/>
      <c r="F375" s="87" t="s">
        <v>661</v>
      </c>
      <c r="G375" s="101">
        <v>44179</v>
      </c>
      <c r="H375" s="87"/>
      <c r="I375" s="90">
        <v>3.1</v>
      </c>
      <c r="J375" s="88" t="s">
        <v>1006</v>
      </c>
      <c r="K375" s="88" t="s">
        <v>120</v>
      </c>
      <c r="L375" s="89">
        <v>7.0286000000000001E-2</v>
      </c>
      <c r="M375" s="89">
        <v>7.2999999999999995E-2</v>
      </c>
      <c r="N375" s="90">
        <v>1024.67</v>
      </c>
      <c r="O375" s="102">
        <v>100.22</v>
      </c>
      <c r="P375" s="90">
        <v>3.6137299999999999</v>
      </c>
      <c r="Q375" s="91">
        <f t="shared" ref="Q375:Q378" si="6">IFERROR(P375/$P$10,0)</f>
        <v>7.0535760202925383E-3</v>
      </c>
      <c r="R375" s="91">
        <f>P375/'סכום נכסי הקרן'!$C$42</f>
        <v>7.9700307507025525E-4</v>
      </c>
    </row>
    <row r="376" spans="2:18">
      <c r="B376" s="86" t="s">
        <v>1815</v>
      </c>
      <c r="C376" s="88" t="s">
        <v>1522</v>
      </c>
      <c r="D376" s="87">
        <v>7823</v>
      </c>
      <c r="E376" s="87"/>
      <c r="F376" s="87" t="s">
        <v>661</v>
      </c>
      <c r="G376" s="101">
        <v>44027</v>
      </c>
      <c r="H376" s="87"/>
      <c r="I376" s="90">
        <v>4.059999999584992</v>
      </c>
      <c r="J376" s="88" t="s">
        <v>940</v>
      </c>
      <c r="K376" s="88" t="s">
        <v>122</v>
      </c>
      <c r="L376" s="89">
        <v>2.35E-2</v>
      </c>
      <c r="M376" s="89">
        <v>2.7899999998204739E-2</v>
      </c>
      <c r="N376" s="90">
        <v>1160.595333</v>
      </c>
      <c r="O376" s="102">
        <v>98.47</v>
      </c>
      <c r="P376" s="90">
        <v>4.2890716629999996</v>
      </c>
      <c r="Q376" s="91">
        <f t="shared" si="6"/>
        <v>8.3717635328187327E-3</v>
      </c>
      <c r="R376" s="91">
        <f>P376/'סכום נכסי הקרן'!$C$42</f>
        <v>9.4594873015075643E-4</v>
      </c>
    </row>
    <row r="377" spans="2:18">
      <c r="B377" s="86" t="s">
        <v>1815</v>
      </c>
      <c r="C377" s="88" t="s">
        <v>1522</v>
      </c>
      <c r="D377" s="87">
        <v>7993</v>
      </c>
      <c r="E377" s="87"/>
      <c r="F377" s="87" t="s">
        <v>661</v>
      </c>
      <c r="G377" s="101">
        <v>44119</v>
      </c>
      <c r="H377" s="87"/>
      <c r="I377" s="90">
        <v>4.0600000000233143</v>
      </c>
      <c r="J377" s="88" t="s">
        <v>940</v>
      </c>
      <c r="K377" s="88" t="s">
        <v>122</v>
      </c>
      <c r="L377" s="89">
        <v>2.35E-2</v>
      </c>
      <c r="M377" s="89">
        <v>2.7900000001515476E-2</v>
      </c>
      <c r="N377" s="90">
        <v>1160.5953340000001</v>
      </c>
      <c r="O377" s="102">
        <v>98.47</v>
      </c>
      <c r="P377" s="90">
        <v>4.2890716650000007</v>
      </c>
      <c r="Q377" s="91">
        <f t="shared" si="6"/>
        <v>8.3717635367224989E-3</v>
      </c>
      <c r="R377" s="91">
        <f>P377/'סכום נכסי הקרן'!$C$42</f>
        <v>9.4594873059185389E-4</v>
      </c>
    </row>
    <row r="378" spans="2:18">
      <c r="B378" s="86" t="s">
        <v>1815</v>
      </c>
      <c r="C378" s="88" t="s">
        <v>1522</v>
      </c>
      <c r="D378" s="87">
        <v>8187</v>
      </c>
      <c r="E378" s="87"/>
      <c r="F378" s="87" t="s">
        <v>661</v>
      </c>
      <c r="G378" s="101">
        <v>44211</v>
      </c>
      <c r="H378" s="87"/>
      <c r="I378" s="90">
        <v>4.059999999584992</v>
      </c>
      <c r="J378" s="88" t="s">
        <v>940</v>
      </c>
      <c r="K378" s="88" t="s">
        <v>122</v>
      </c>
      <c r="L378" s="89">
        <v>2.35E-2</v>
      </c>
      <c r="M378" s="89">
        <v>2.7899999998204739E-2</v>
      </c>
      <c r="N378" s="90">
        <v>1160.595333</v>
      </c>
      <c r="O378" s="102">
        <v>98.47</v>
      </c>
      <c r="P378" s="90">
        <v>4.2890716629999996</v>
      </c>
      <c r="Q378" s="91">
        <f t="shared" si="6"/>
        <v>8.3717635328187327E-3</v>
      </c>
      <c r="R378" s="91">
        <f>P378/'סכום נכסי הקרן'!$C$42</f>
        <v>9.4594873015075643E-4</v>
      </c>
    </row>
    <row r="379" spans="2:18">
      <c r="B379" s="93"/>
      <c r="C379" s="93"/>
      <c r="D379" s="93"/>
      <c r="E379" s="93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3"/>
      <c r="C380" s="93"/>
      <c r="D380" s="93"/>
      <c r="E380" s="93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3"/>
      <c r="C381" s="93"/>
      <c r="D381" s="93"/>
      <c r="E381" s="93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109" t="s">
        <v>200</v>
      </c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109" t="s">
        <v>104</v>
      </c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109" t="s">
        <v>183</v>
      </c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109" t="s">
        <v>191</v>
      </c>
      <c r="C385" s="93"/>
      <c r="D385" s="93"/>
      <c r="E385" s="93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3"/>
      <c r="C386" s="93"/>
      <c r="D386" s="93"/>
      <c r="E386" s="93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3"/>
      <c r="C387" s="93"/>
      <c r="D387" s="93"/>
      <c r="E387" s="93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3"/>
      <c r="C388" s="93"/>
      <c r="D388" s="93"/>
      <c r="E388" s="93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3"/>
      <c r="D389" s="93"/>
      <c r="E389" s="93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3"/>
      <c r="D390" s="93"/>
      <c r="E390" s="93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3"/>
      <c r="D391" s="93"/>
      <c r="E391" s="93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3"/>
      <c r="D392" s="93"/>
      <c r="E392" s="93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3"/>
      <c r="D393" s="93"/>
      <c r="E393" s="93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3"/>
      <c r="D394" s="93"/>
      <c r="E394" s="93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3"/>
      <c r="D395" s="93"/>
      <c r="E395" s="93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3"/>
      <c r="D396" s="93"/>
      <c r="E396" s="93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3"/>
      <c r="D397" s="93"/>
      <c r="E397" s="93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3"/>
      <c r="D398" s="93"/>
      <c r="E398" s="93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3"/>
      <c r="D399" s="93"/>
      <c r="E399" s="93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3"/>
      <c r="D400" s="93"/>
      <c r="E400" s="93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3"/>
      <c r="C401" s="93"/>
      <c r="D401" s="93"/>
      <c r="E401" s="93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3"/>
      <c r="C402" s="93"/>
      <c r="D402" s="93"/>
      <c r="E402" s="93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3"/>
      <c r="C403" s="93"/>
      <c r="D403" s="93"/>
      <c r="E403" s="93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3"/>
      <c r="C404" s="93"/>
      <c r="D404" s="93"/>
      <c r="E404" s="93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3"/>
      <c r="C405" s="93"/>
      <c r="D405" s="93"/>
      <c r="E405" s="93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3"/>
      <c r="C406" s="93"/>
      <c r="D406" s="93"/>
      <c r="E406" s="93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3"/>
      <c r="C407" s="93"/>
      <c r="D407" s="93"/>
      <c r="E407" s="93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3"/>
      <c r="C408" s="93"/>
      <c r="D408" s="93"/>
      <c r="E408" s="93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3"/>
      <c r="C409" s="93"/>
      <c r="D409" s="93"/>
      <c r="E409" s="93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3"/>
      <c r="C410" s="93"/>
      <c r="D410" s="93"/>
      <c r="E410" s="93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3"/>
      <c r="C411" s="93"/>
      <c r="D411" s="93"/>
      <c r="E411" s="93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3"/>
      <c r="C412" s="93"/>
      <c r="D412" s="93"/>
      <c r="E412" s="93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3"/>
      <c r="C413" s="93"/>
      <c r="D413" s="93"/>
      <c r="E413" s="93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3"/>
      <c r="C414" s="93"/>
      <c r="D414" s="93"/>
      <c r="E414" s="93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3"/>
      <c r="C415" s="93"/>
      <c r="D415" s="93"/>
      <c r="E415" s="93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3"/>
      <c r="C416" s="93"/>
      <c r="D416" s="93"/>
      <c r="E416" s="93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3"/>
      <c r="C417" s="93"/>
      <c r="D417" s="93"/>
      <c r="E417" s="93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3"/>
      <c r="C418" s="93"/>
      <c r="D418" s="93"/>
      <c r="E418" s="93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3"/>
      <c r="C419" s="93"/>
      <c r="D419" s="93"/>
      <c r="E419" s="93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3"/>
      <c r="C420" s="93"/>
      <c r="D420" s="93"/>
      <c r="E420" s="93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3"/>
      <c r="C421" s="93"/>
      <c r="D421" s="93"/>
      <c r="E421" s="93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3"/>
      <c r="C422" s="93"/>
      <c r="D422" s="93"/>
      <c r="E422" s="93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3"/>
      <c r="C423" s="93"/>
      <c r="D423" s="93"/>
      <c r="E423" s="93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3"/>
      <c r="C424" s="93"/>
      <c r="D424" s="93"/>
      <c r="E424" s="93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3"/>
      <c r="C425" s="93"/>
      <c r="D425" s="93"/>
      <c r="E425" s="93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3"/>
      <c r="C426" s="93"/>
      <c r="D426" s="93"/>
      <c r="E426" s="93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3"/>
      <c r="C427" s="93"/>
      <c r="D427" s="93"/>
      <c r="E427" s="93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3"/>
      <c r="C428" s="93"/>
      <c r="D428" s="93"/>
      <c r="E428" s="93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3"/>
      <c r="C429" s="93"/>
      <c r="D429" s="93"/>
      <c r="E429" s="93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3"/>
      <c r="C430" s="93"/>
      <c r="D430" s="93"/>
      <c r="E430" s="93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3"/>
      <c r="C431" s="93"/>
      <c r="D431" s="93"/>
      <c r="E431" s="93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3"/>
      <c r="C432" s="93"/>
      <c r="D432" s="93"/>
      <c r="E432" s="93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3"/>
      <c r="C433" s="93"/>
      <c r="D433" s="93"/>
      <c r="E433" s="93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3"/>
      <c r="C434" s="93"/>
      <c r="D434" s="93"/>
      <c r="E434" s="93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3"/>
      <c r="C435" s="93"/>
      <c r="D435" s="93"/>
      <c r="E435" s="93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3"/>
      <c r="C436" s="93"/>
      <c r="D436" s="93"/>
      <c r="E436" s="93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3"/>
      <c r="C437" s="93"/>
      <c r="D437" s="93"/>
      <c r="E437" s="93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3"/>
      <c r="C438" s="93"/>
      <c r="D438" s="93"/>
      <c r="E438" s="93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3"/>
      <c r="C439" s="93"/>
      <c r="D439" s="93"/>
      <c r="E439" s="93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3"/>
      <c r="C440" s="93"/>
      <c r="D440" s="93"/>
      <c r="E440" s="93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3"/>
      <c r="C441" s="93"/>
      <c r="D441" s="93"/>
      <c r="E441" s="93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3"/>
      <c r="C442" s="93"/>
      <c r="D442" s="93"/>
      <c r="E442" s="93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3"/>
      <c r="C443" s="93"/>
      <c r="D443" s="93"/>
      <c r="E443" s="93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3"/>
      <c r="C444" s="93"/>
      <c r="D444" s="93"/>
      <c r="E444" s="93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3"/>
      <c r="C445" s="93"/>
      <c r="D445" s="93"/>
      <c r="E445" s="93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3"/>
      <c r="C446" s="93"/>
      <c r="D446" s="93"/>
      <c r="E446" s="93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3"/>
      <c r="C447" s="93"/>
      <c r="D447" s="93"/>
      <c r="E447" s="93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3"/>
      <c r="C449" s="93"/>
      <c r="D449" s="93"/>
      <c r="E449" s="93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3"/>
      <c r="C450" s="93"/>
      <c r="D450" s="93"/>
      <c r="E450" s="93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3"/>
      <c r="C451" s="93"/>
      <c r="D451" s="93"/>
      <c r="E451" s="93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3"/>
      <c r="C452" s="93"/>
      <c r="D452" s="93"/>
      <c r="E452" s="93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3"/>
      <c r="C453" s="93"/>
      <c r="D453" s="93"/>
      <c r="E453" s="93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3"/>
      <c r="C454" s="93"/>
      <c r="D454" s="93"/>
      <c r="E454" s="93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3"/>
      <c r="C455" s="93"/>
      <c r="D455" s="93"/>
      <c r="E455" s="93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3"/>
      <c r="C456" s="93"/>
      <c r="D456" s="93"/>
      <c r="E456" s="93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3"/>
      <c r="C457" s="93"/>
      <c r="D457" s="93"/>
      <c r="E457" s="93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3"/>
      <c r="C458" s="93"/>
      <c r="D458" s="93"/>
      <c r="E458" s="93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3"/>
      <c r="C459" s="93"/>
      <c r="D459" s="93"/>
      <c r="E459" s="93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3"/>
      <c r="C460" s="93"/>
      <c r="D460" s="93"/>
      <c r="E460" s="93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3"/>
      <c r="C461" s="93"/>
      <c r="D461" s="93"/>
      <c r="E461" s="93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3"/>
      <c r="C462" s="93"/>
      <c r="D462" s="93"/>
      <c r="E462" s="93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3"/>
      <c r="C463" s="93"/>
      <c r="D463" s="93"/>
      <c r="E463" s="93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3"/>
      <c r="C464" s="93"/>
      <c r="D464" s="93"/>
      <c r="E464" s="93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3"/>
      <c r="C465" s="93"/>
      <c r="D465" s="93"/>
      <c r="E465" s="93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3"/>
      <c r="C466" s="93"/>
      <c r="D466" s="93"/>
      <c r="E466" s="93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3"/>
      <c r="C467" s="93"/>
      <c r="D467" s="93"/>
      <c r="E467" s="93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3"/>
      <c r="C468" s="93"/>
      <c r="D468" s="93"/>
      <c r="E468" s="93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3"/>
      <c r="C469" s="93"/>
      <c r="D469" s="93"/>
      <c r="E469" s="93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3"/>
      <c r="C470" s="93"/>
      <c r="D470" s="93"/>
      <c r="E470" s="93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3"/>
      <c r="C471" s="93"/>
      <c r="D471" s="93"/>
      <c r="E471" s="93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3"/>
      <c r="C472" s="93"/>
      <c r="D472" s="93"/>
      <c r="E472" s="93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3"/>
      <c r="C473" s="93"/>
      <c r="D473" s="93"/>
      <c r="E473" s="93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3"/>
      <c r="C474" s="93"/>
      <c r="D474" s="93"/>
      <c r="E474" s="93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3"/>
      <c r="C475" s="93"/>
      <c r="D475" s="93"/>
      <c r="E475" s="93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3"/>
      <c r="C476" s="93"/>
      <c r="D476" s="93"/>
      <c r="E476" s="93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3"/>
      <c r="C477" s="93"/>
      <c r="D477" s="93"/>
      <c r="E477" s="93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3"/>
      <c r="C478" s="93"/>
      <c r="D478" s="93"/>
      <c r="E478" s="93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3"/>
      <c r="C479" s="93"/>
      <c r="D479" s="93"/>
      <c r="E479" s="93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3"/>
      <c r="C480" s="93"/>
      <c r="D480" s="93"/>
      <c r="E480" s="93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3"/>
      <c r="C481" s="93"/>
      <c r="D481" s="93"/>
      <c r="E481" s="93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3"/>
      <c r="C482" s="93"/>
      <c r="D482" s="93"/>
      <c r="E482" s="93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3"/>
      <c r="C483" s="93"/>
      <c r="D483" s="93"/>
      <c r="E483" s="93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3"/>
      <c r="C484" s="93"/>
      <c r="D484" s="93"/>
      <c r="E484" s="93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3"/>
      <c r="C485" s="93"/>
      <c r="D485" s="93"/>
      <c r="E485" s="93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3"/>
      <c r="C486" s="93"/>
      <c r="D486" s="93"/>
      <c r="E486" s="93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3"/>
      <c r="C487" s="93"/>
      <c r="D487" s="93"/>
      <c r="E487" s="93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3"/>
      <c r="C488" s="93"/>
      <c r="D488" s="93"/>
      <c r="E488" s="93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3"/>
      <c r="C489" s="93"/>
      <c r="D489" s="93"/>
      <c r="E489" s="93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3"/>
      <c r="C490" s="93"/>
      <c r="D490" s="93"/>
      <c r="E490" s="93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3"/>
      <c r="C491" s="93"/>
      <c r="D491" s="93"/>
      <c r="E491" s="93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3"/>
      <c r="C492" s="93"/>
      <c r="D492" s="93"/>
      <c r="E492" s="93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3"/>
      <c r="C493" s="93"/>
      <c r="D493" s="93"/>
      <c r="E493" s="93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3"/>
      <c r="C494" s="93"/>
      <c r="D494" s="93"/>
      <c r="E494" s="93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3"/>
      <c r="C495" s="93"/>
      <c r="D495" s="93"/>
      <c r="E495" s="93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3"/>
      <c r="C496" s="93"/>
      <c r="D496" s="93"/>
      <c r="E496" s="93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3"/>
      <c r="C497" s="93"/>
      <c r="D497" s="93"/>
      <c r="E497" s="93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3"/>
      <c r="C498" s="93"/>
      <c r="D498" s="93"/>
      <c r="E498" s="93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3"/>
      <c r="C499" s="93"/>
      <c r="D499" s="93"/>
      <c r="E499" s="93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3"/>
      <c r="C500" s="93"/>
      <c r="D500" s="93"/>
      <c r="E500" s="93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3"/>
      <c r="C501" s="93"/>
      <c r="D501" s="93"/>
      <c r="E501" s="93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3"/>
      <c r="C502" s="93"/>
      <c r="D502" s="93"/>
      <c r="E502" s="93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3"/>
      <c r="C503" s="93"/>
      <c r="D503" s="93"/>
      <c r="E503" s="93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3"/>
      <c r="C504" s="93"/>
      <c r="D504" s="93"/>
      <c r="E504" s="93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3"/>
      <c r="C505" s="93"/>
      <c r="D505" s="93"/>
      <c r="E505" s="93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3"/>
      <c r="C506" s="93"/>
      <c r="D506" s="93"/>
      <c r="E506" s="93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3"/>
      <c r="C507" s="93"/>
      <c r="D507" s="93"/>
      <c r="E507" s="93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3"/>
      <c r="C508" s="93"/>
      <c r="D508" s="93"/>
      <c r="E508" s="93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3"/>
      <c r="C509" s="93"/>
      <c r="D509" s="93"/>
      <c r="E509" s="93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3"/>
      <c r="C510" s="93"/>
      <c r="D510" s="93"/>
      <c r="E510" s="93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3"/>
      <c r="C511" s="93"/>
      <c r="D511" s="93"/>
      <c r="E511" s="93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3"/>
      <c r="C512" s="93"/>
      <c r="D512" s="93"/>
      <c r="E512" s="93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3"/>
      <c r="C513" s="93"/>
      <c r="D513" s="93"/>
      <c r="E513" s="93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3"/>
      <c r="C514" s="93"/>
      <c r="D514" s="93"/>
      <c r="E514" s="93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3"/>
      <c r="C515" s="93"/>
      <c r="D515" s="93"/>
      <c r="E515" s="93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3"/>
      <c r="C516" s="93"/>
      <c r="D516" s="93"/>
      <c r="E516" s="93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3"/>
      <c r="C517" s="93"/>
      <c r="D517" s="93"/>
      <c r="E517" s="93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3"/>
      <c r="C518" s="93"/>
      <c r="D518" s="93"/>
      <c r="E518" s="93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3"/>
      <c r="C519" s="93"/>
      <c r="D519" s="93"/>
      <c r="E519" s="93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3"/>
      <c r="C520" s="93"/>
      <c r="D520" s="93"/>
      <c r="E520" s="93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3"/>
      <c r="C521" s="93"/>
      <c r="D521" s="93"/>
      <c r="E521" s="93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3"/>
      <c r="C522" s="93"/>
      <c r="D522" s="93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3"/>
      <c r="C523" s="93"/>
      <c r="D523" s="93"/>
      <c r="E523" s="93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3"/>
      <c r="C524" s="93"/>
      <c r="D524" s="93"/>
      <c r="E524" s="93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3"/>
      <c r="C525" s="93"/>
      <c r="D525" s="93"/>
      <c r="E525" s="93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3"/>
      <c r="C526" s="93"/>
      <c r="D526" s="93"/>
      <c r="E526" s="93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3"/>
      <c r="C527" s="93"/>
      <c r="D527" s="93"/>
      <c r="E527" s="93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3"/>
      <c r="C528" s="93"/>
      <c r="D528" s="93"/>
      <c r="E528" s="93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3"/>
      <c r="C529" s="93"/>
      <c r="D529" s="93"/>
      <c r="E529" s="93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3"/>
      <c r="C530" s="93"/>
      <c r="D530" s="93"/>
      <c r="E530" s="93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3"/>
      <c r="C531" s="93"/>
      <c r="D531" s="93"/>
      <c r="E531" s="93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3"/>
      <c r="C532" s="93"/>
      <c r="D532" s="93"/>
      <c r="E532" s="93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3"/>
      <c r="C533" s="93"/>
      <c r="D533" s="93"/>
      <c r="E533" s="93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3"/>
      <c r="C534" s="93"/>
      <c r="D534" s="93"/>
      <c r="E534" s="93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3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3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3"/>
      <c r="C545" s="93"/>
      <c r="D545" s="93"/>
      <c r="E545" s="93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3"/>
      <c r="C546" s="93"/>
      <c r="D546" s="93"/>
      <c r="E546" s="93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3"/>
      <c r="C547" s="93"/>
      <c r="D547" s="93"/>
      <c r="E547" s="93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3"/>
      <c r="C548" s="93"/>
      <c r="D548" s="93"/>
      <c r="E548" s="93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3"/>
      <c r="C549" s="93"/>
      <c r="D549" s="93"/>
      <c r="E549" s="93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3"/>
      <c r="C550" s="93"/>
      <c r="D550" s="93"/>
      <c r="E550" s="93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3"/>
      <c r="C551" s="93"/>
      <c r="D551" s="93"/>
      <c r="E551" s="93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3"/>
      <c r="C552" s="93"/>
      <c r="D552" s="93"/>
      <c r="E552" s="93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3"/>
      <c r="C553" s="93"/>
      <c r="D553" s="93"/>
      <c r="E553" s="93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3"/>
      <c r="C554" s="93"/>
      <c r="D554" s="93"/>
      <c r="E554" s="93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3"/>
      <c r="C555" s="93"/>
      <c r="D555" s="93"/>
      <c r="E555" s="93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3"/>
      <c r="C556" s="93"/>
      <c r="D556" s="93"/>
      <c r="E556" s="93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3"/>
      <c r="C557" s="93"/>
      <c r="D557" s="93"/>
      <c r="E557" s="93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3"/>
      <c r="C558" s="93"/>
      <c r="D558" s="93"/>
      <c r="E558" s="93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3"/>
      <c r="C559" s="93"/>
      <c r="D559" s="93"/>
      <c r="E559" s="93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3"/>
      <c r="C560" s="93"/>
      <c r="D560" s="93"/>
      <c r="E560" s="93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3"/>
      <c r="C561" s="93"/>
      <c r="D561" s="93"/>
      <c r="E561" s="93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3"/>
      <c r="C562" s="93"/>
      <c r="D562" s="93"/>
      <c r="E562" s="93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3"/>
      <c r="C563" s="93"/>
      <c r="D563" s="93"/>
      <c r="E563" s="93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3"/>
      <c r="C564" s="93"/>
      <c r="D564" s="93"/>
      <c r="E564" s="93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3"/>
      <c r="C565" s="93"/>
      <c r="D565" s="93"/>
      <c r="E565" s="93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3"/>
      <c r="C566" s="93"/>
      <c r="D566" s="93"/>
      <c r="E566" s="93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3"/>
      <c r="C567" s="93"/>
      <c r="D567" s="93"/>
      <c r="E567" s="93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3"/>
      <c r="C568" s="93"/>
      <c r="D568" s="93"/>
      <c r="E568" s="93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3"/>
      <c r="C569" s="93"/>
      <c r="D569" s="93"/>
      <c r="E569" s="93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3"/>
      <c r="C570" s="93"/>
      <c r="D570" s="93"/>
      <c r="E570" s="93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3"/>
      <c r="C571" s="93"/>
      <c r="D571" s="93"/>
      <c r="E571" s="93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3"/>
      <c r="C572" s="93"/>
      <c r="D572" s="93"/>
      <c r="E572" s="93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3"/>
      <c r="C573" s="93"/>
      <c r="D573" s="93"/>
      <c r="E573" s="93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3"/>
      <c r="C574" s="93"/>
      <c r="D574" s="93"/>
      <c r="E574" s="93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3"/>
      <c r="C575" s="93"/>
      <c r="D575" s="93"/>
      <c r="E575" s="93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3"/>
      <c r="C576" s="93"/>
      <c r="D576" s="93"/>
      <c r="E576" s="93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3"/>
      <c r="C577" s="93"/>
      <c r="D577" s="93"/>
      <c r="E577" s="93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3"/>
      <c r="C578" s="93"/>
      <c r="D578" s="93"/>
      <c r="E578" s="93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3"/>
      <c r="C579" s="93"/>
      <c r="D579" s="93"/>
      <c r="E579" s="93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3"/>
      <c r="C580" s="93"/>
      <c r="D580" s="93"/>
      <c r="E580" s="93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3"/>
      <c r="C581" s="93"/>
      <c r="D581" s="93"/>
      <c r="E581" s="93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3"/>
      <c r="C582" s="93"/>
      <c r="D582" s="93"/>
      <c r="E582" s="93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3"/>
      <c r="C583" s="93"/>
      <c r="D583" s="93"/>
      <c r="E583" s="93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3"/>
      <c r="C584" s="93"/>
      <c r="D584" s="93"/>
      <c r="E584" s="93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3"/>
      <c r="C585" s="93"/>
      <c r="D585" s="93"/>
      <c r="E585" s="93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3"/>
      <c r="C586" s="93"/>
      <c r="D586" s="93"/>
      <c r="E586" s="93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3"/>
      <c r="C587" s="93"/>
      <c r="D587" s="93"/>
      <c r="E587" s="93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3"/>
      <c r="C588" s="93"/>
      <c r="D588" s="93"/>
      <c r="E588" s="93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3"/>
      <c r="C589" s="93"/>
      <c r="D589" s="93"/>
      <c r="E589" s="93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3"/>
      <c r="C590" s="93"/>
      <c r="D590" s="93"/>
      <c r="E590" s="93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3"/>
      <c r="C591" s="93"/>
      <c r="D591" s="93"/>
      <c r="E591" s="93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3"/>
      <c r="C592" s="93"/>
      <c r="D592" s="93"/>
      <c r="E592" s="93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3"/>
      <c r="C593" s="93"/>
      <c r="D593" s="93"/>
      <c r="E593" s="93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3"/>
      <c r="C594" s="93"/>
      <c r="D594" s="93"/>
      <c r="E594" s="93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3"/>
      <c r="C595" s="93"/>
      <c r="D595" s="93"/>
      <c r="E595" s="93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3"/>
      <c r="C596" s="93"/>
      <c r="D596" s="93"/>
      <c r="E596" s="93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3"/>
      <c r="C597" s="93"/>
      <c r="D597" s="93"/>
      <c r="E597" s="93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3"/>
      <c r="C598" s="93"/>
      <c r="D598" s="93"/>
      <c r="E598" s="93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3"/>
      <c r="C599" s="93"/>
      <c r="D599" s="93"/>
      <c r="E599" s="93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3"/>
      <c r="C600" s="93"/>
      <c r="D600" s="93"/>
      <c r="E600" s="93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3"/>
      <c r="C601" s="93"/>
      <c r="D601" s="93"/>
      <c r="E601" s="93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3"/>
      <c r="C602" s="93"/>
      <c r="D602" s="93"/>
      <c r="E602" s="93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3"/>
      <c r="C603" s="93"/>
      <c r="D603" s="93"/>
      <c r="E603" s="93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3"/>
      <c r="C604" s="93"/>
      <c r="D604" s="93"/>
      <c r="E604" s="93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3"/>
      <c r="C605" s="93"/>
      <c r="D605" s="93"/>
      <c r="E605" s="93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3"/>
      <c r="C606" s="93"/>
      <c r="D606" s="93"/>
      <c r="E606" s="93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3"/>
      <c r="C607" s="93"/>
      <c r="D607" s="93"/>
      <c r="E607" s="93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3"/>
      <c r="C608" s="93"/>
      <c r="D608" s="93"/>
      <c r="E608" s="93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3"/>
      <c r="C609" s="93"/>
      <c r="D609" s="93"/>
      <c r="E609" s="93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3"/>
      <c r="C610" s="93"/>
      <c r="D610" s="93"/>
      <c r="E610" s="93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3"/>
      <c r="C611" s="93"/>
      <c r="D611" s="93"/>
      <c r="E611" s="93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3"/>
      <c r="C612" s="93"/>
      <c r="D612" s="93"/>
      <c r="E612" s="93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3"/>
      <c r="C613" s="93"/>
      <c r="D613" s="93"/>
      <c r="E613" s="93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3"/>
      <c r="C614" s="93"/>
      <c r="D614" s="93"/>
      <c r="E614" s="93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3"/>
      <c r="C615" s="93"/>
      <c r="D615" s="93"/>
      <c r="E615" s="93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3"/>
      <c r="C616" s="93"/>
      <c r="D616" s="93"/>
      <c r="E616" s="93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3"/>
      <c r="C617" s="93"/>
      <c r="D617" s="93"/>
      <c r="E617" s="93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3"/>
      <c r="C618" s="93"/>
      <c r="D618" s="93"/>
      <c r="E618" s="93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3"/>
      <c r="C619" s="93"/>
      <c r="D619" s="93"/>
      <c r="E619" s="93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3"/>
      <c r="C620" s="93"/>
      <c r="D620" s="93"/>
      <c r="E620" s="93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3"/>
      <c r="C621" s="93"/>
      <c r="D621" s="93"/>
      <c r="E621" s="93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3"/>
      <c r="C622" s="93"/>
      <c r="D622" s="93"/>
      <c r="E622" s="93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3"/>
      <c r="C623" s="93"/>
      <c r="D623" s="93"/>
      <c r="E623" s="93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3"/>
      <c r="C624" s="93"/>
      <c r="D624" s="93"/>
      <c r="E624" s="93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3"/>
      <c r="C625" s="93"/>
      <c r="D625" s="93"/>
      <c r="E625" s="93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3"/>
      <c r="C626" s="93"/>
      <c r="D626" s="93"/>
      <c r="E626" s="93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3"/>
      <c r="C627" s="93"/>
      <c r="D627" s="93"/>
      <c r="E627" s="93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3"/>
      <c r="C628" s="93"/>
      <c r="D628" s="93"/>
      <c r="E628" s="93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3"/>
      <c r="C629" s="93"/>
      <c r="D629" s="93"/>
      <c r="E629" s="93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3"/>
      <c r="C630" s="93"/>
      <c r="D630" s="93"/>
      <c r="E630" s="93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3"/>
      <c r="C631" s="93"/>
      <c r="D631" s="93"/>
      <c r="E631" s="93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3"/>
      <c r="C632" s="93"/>
      <c r="D632" s="93"/>
      <c r="E632" s="93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3"/>
      <c r="C633" s="93"/>
      <c r="D633" s="93"/>
      <c r="E633" s="93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3"/>
      <c r="C634" s="93"/>
      <c r="D634" s="93"/>
      <c r="E634" s="93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3"/>
      <c r="C635" s="93"/>
      <c r="D635" s="93"/>
      <c r="E635" s="93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3"/>
      <c r="C636" s="93"/>
      <c r="D636" s="93"/>
      <c r="E636" s="93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3"/>
      <c r="C637" s="93"/>
      <c r="D637" s="93"/>
      <c r="E637" s="93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3"/>
      <c r="C638" s="93"/>
      <c r="D638" s="93"/>
      <c r="E638" s="93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3"/>
      <c r="C639" s="93"/>
      <c r="D639" s="93"/>
      <c r="E639" s="93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3"/>
      <c r="C640" s="93"/>
      <c r="D640" s="93"/>
      <c r="E640" s="93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3"/>
      <c r="C641" s="93"/>
      <c r="D641" s="93"/>
      <c r="E641" s="93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3"/>
      <c r="C642" s="93"/>
      <c r="D642" s="93"/>
      <c r="E642" s="93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3"/>
      <c r="C643" s="93"/>
      <c r="D643" s="93"/>
      <c r="E643" s="93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3"/>
      <c r="C644" s="93"/>
      <c r="D644" s="93"/>
      <c r="E644" s="93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3"/>
      <c r="C645" s="93"/>
      <c r="D645" s="93"/>
      <c r="E645" s="93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3"/>
      <c r="C646" s="93"/>
      <c r="D646" s="93"/>
      <c r="E646" s="93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3"/>
      <c r="C647" s="93"/>
      <c r="D647" s="93"/>
      <c r="E647" s="93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3"/>
      <c r="C648" s="93"/>
      <c r="D648" s="93"/>
      <c r="E648" s="93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3"/>
      <c r="C649" s="93"/>
      <c r="D649" s="93"/>
      <c r="E649" s="93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3"/>
      <c r="C650" s="93"/>
      <c r="D650" s="93"/>
      <c r="E650" s="93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3"/>
      <c r="C651" s="93"/>
      <c r="D651" s="93"/>
      <c r="E651" s="93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3"/>
      <c r="C652" s="93"/>
      <c r="D652" s="93"/>
      <c r="E652" s="93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3"/>
      <c r="C653" s="93"/>
      <c r="D653" s="93"/>
      <c r="E653" s="93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3"/>
      <c r="C654" s="93"/>
      <c r="D654" s="93"/>
      <c r="E654" s="93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3"/>
      <c r="C655" s="93"/>
      <c r="D655" s="93"/>
      <c r="E655" s="93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3"/>
      <c r="C656" s="93"/>
      <c r="D656" s="93"/>
      <c r="E656" s="93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3"/>
      <c r="C657" s="93"/>
      <c r="D657" s="93"/>
      <c r="E657" s="93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3"/>
      <c r="C658" s="93"/>
      <c r="D658" s="93"/>
      <c r="E658" s="93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3"/>
      <c r="C659" s="93"/>
      <c r="D659" s="93"/>
      <c r="E659" s="93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3"/>
      <c r="C660" s="93"/>
      <c r="D660" s="93"/>
      <c r="E660" s="93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3"/>
      <c r="C661" s="93"/>
      <c r="D661" s="93"/>
      <c r="E661" s="93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3"/>
      <c r="C662" s="93"/>
      <c r="D662" s="93"/>
      <c r="E662" s="93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3"/>
      <c r="C663" s="93"/>
      <c r="D663" s="93"/>
      <c r="E663" s="93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3"/>
      <c r="C664" s="93"/>
      <c r="D664" s="93"/>
      <c r="E664" s="93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3"/>
      <c r="C665" s="93"/>
      <c r="D665" s="93"/>
      <c r="E665" s="93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3"/>
      <c r="C666" s="93"/>
      <c r="D666" s="93"/>
      <c r="E666" s="93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3"/>
      <c r="C667" s="93"/>
      <c r="D667" s="93"/>
      <c r="E667" s="93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3"/>
      <c r="C668" s="93"/>
      <c r="D668" s="93"/>
      <c r="E668" s="93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3"/>
      <c r="C669" s="93"/>
      <c r="D669" s="93"/>
      <c r="E669" s="93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3"/>
      <c r="C670" s="93"/>
      <c r="D670" s="93"/>
      <c r="E670" s="93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3"/>
      <c r="C671" s="93"/>
      <c r="D671" s="93"/>
      <c r="E671" s="93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3"/>
      <c r="C672" s="93"/>
      <c r="D672" s="93"/>
      <c r="E672" s="93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3"/>
      <c r="C673" s="93"/>
      <c r="D673" s="93"/>
      <c r="E673" s="93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3"/>
      <c r="C674" s="93"/>
      <c r="D674" s="93"/>
      <c r="E674" s="93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3"/>
      <c r="C675" s="93"/>
      <c r="D675" s="93"/>
      <c r="E675" s="93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3"/>
      <c r="C676" s="93"/>
      <c r="D676" s="93"/>
      <c r="E676" s="93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3"/>
      <c r="C677" s="93"/>
      <c r="D677" s="93"/>
      <c r="E677" s="93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3"/>
      <c r="C678" s="93"/>
      <c r="D678" s="93"/>
      <c r="E678" s="93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3"/>
      <c r="C679" s="93"/>
      <c r="D679" s="93"/>
      <c r="E679" s="93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3"/>
      <c r="C680" s="93"/>
      <c r="D680" s="93"/>
      <c r="E680" s="93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3"/>
      <c r="C681" s="93"/>
      <c r="D681" s="93"/>
      <c r="E681" s="93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3"/>
      <c r="C682" s="93"/>
      <c r="D682" s="93"/>
      <c r="E682" s="93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3"/>
      <c r="C683" s="93"/>
      <c r="D683" s="93"/>
      <c r="E683" s="93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3"/>
      <c r="C684" s="93"/>
      <c r="D684" s="93"/>
      <c r="E684" s="93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3"/>
      <c r="C685" s="93"/>
      <c r="D685" s="93"/>
      <c r="E685" s="93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3"/>
      <c r="C686" s="93"/>
      <c r="D686" s="93"/>
      <c r="E686" s="93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3"/>
      <c r="C687" s="93"/>
      <c r="D687" s="93"/>
      <c r="E687" s="93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3"/>
      <c r="C688" s="93"/>
      <c r="D688" s="93"/>
      <c r="E688" s="93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3"/>
      <c r="C689" s="93"/>
      <c r="D689" s="93"/>
      <c r="E689" s="93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3"/>
      <c r="C690" s="93"/>
      <c r="D690" s="93"/>
      <c r="E690" s="93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3"/>
      <c r="C691" s="93"/>
      <c r="D691" s="93"/>
      <c r="E691" s="93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3"/>
      <c r="C692" s="93"/>
      <c r="D692" s="93"/>
      <c r="E692" s="93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3"/>
      <c r="C693" s="93"/>
      <c r="D693" s="93"/>
      <c r="E693" s="93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3"/>
      <c r="C694" s="93"/>
      <c r="D694" s="93"/>
      <c r="E694" s="93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3"/>
      <c r="C695" s="93"/>
      <c r="D695" s="93"/>
      <c r="E695" s="93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3"/>
      <c r="C696" s="93"/>
      <c r="D696" s="93"/>
      <c r="E696" s="93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3"/>
      <c r="C697" s="93"/>
      <c r="D697" s="93"/>
      <c r="E697" s="93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3"/>
      <c r="C698" s="93"/>
      <c r="D698" s="93"/>
      <c r="E698" s="93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3"/>
      <c r="C699" s="93"/>
      <c r="D699" s="93"/>
      <c r="E699" s="93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3"/>
      <c r="C700" s="93"/>
      <c r="D700" s="93"/>
      <c r="E700" s="93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3"/>
      <c r="C705" s="93"/>
      <c r="D705" s="93"/>
      <c r="E705" s="93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3"/>
      <c r="C706" s="93"/>
      <c r="D706" s="93"/>
      <c r="E706" s="93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3"/>
      <c r="C707" s="93"/>
      <c r="D707" s="93"/>
      <c r="E707" s="93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3"/>
      <c r="C708" s="93"/>
      <c r="D708" s="93"/>
      <c r="E708" s="93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3"/>
      <c r="C709" s="93"/>
      <c r="D709" s="93"/>
      <c r="E709" s="93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3"/>
      <c r="C710" s="93"/>
      <c r="D710" s="93"/>
      <c r="E710" s="93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3"/>
      <c r="C711" s="93"/>
      <c r="D711" s="93"/>
      <c r="E711" s="93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3"/>
      <c r="C712" s="93"/>
      <c r="D712" s="93"/>
      <c r="E712" s="93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3"/>
      <c r="C713" s="93"/>
      <c r="D713" s="93"/>
      <c r="E713" s="93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3"/>
      <c r="C714" s="93"/>
      <c r="D714" s="93"/>
      <c r="E714" s="93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3"/>
      <c r="C715" s="93"/>
      <c r="D715" s="93"/>
      <c r="E715" s="93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3"/>
      <c r="C716" s="93"/>
      <c r="D716" s="93"/>
      <c r="E716" s="93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3"/>
      <c r="C717" s="93"/>
      <c r="D717" s="93"/>
      <c r="E717" s="93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3"/>
      <c r="C718" s="93"/>
      <c r="D718" s="93"/>
      <c r="E718" s="93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3"/>
      <c r="C719" s="93"/>
      <c r="D719" s="93"/>
      <c r="E719" s="93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3"/>
      <c r="C720" s="93"/>
      <c r="D720" s="93"/>
      <c r="E720" s="93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3"/>
      <c r="C721" s="93"/>
      <c r="D721" s="93"/>
      <c r="E721" s="93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3"/>
      <c r="C722" s="93"/>
      <c r="D722" s="93"/>
      <c r="E722" s="93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3"/>
      <c r="C723" s="93"/>
      <c r="D723" s="93"/>
      <c r="E723" s="93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3"/>
      <c r="C724" s="93"/>
      <c r="D724" s="93"/>
      <c r="E724" s="93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3"/>
      <c r="C725" s="93"/>
      <c r="D725" s="93"/>
      <c r="E725" s="93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3"/>
      <c r="C726" s="93"/>
      <c r="D726" s="93"/>
      <c r="E726" s="93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3"/>
      <c r="C727" s="93"/>
      <c r="D727" s="93"/>
      <c r="E727" s="93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3"/>
      <c r="C728" s="93"/>
      <c r="D728" s="93"/>
      <c r="E728" s="93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3"/>
      <c r="C729" s="93"/>
      <c r="D729" s="93"/>
      <c r="E729" s="93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3"/>
      <c r="C730" s="93"/>
      <c r="D730" s="93"/>
      <c r="E730" s="93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3"/>
      <c r="C731" s="93"/>
      <c r="D731" s="93"/>
      <c r="E731" s="93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3"/>
      <c r="C732" s="93"/>
      <c r="D732" s="93"/>
      <c r="E732" s="93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3"/>
      <c r="C733" s="93"/>
      <c r="D733" s="93"/>
      <c r="E733" s="93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3"/>
      <c r="C734" s="93"/>
      <c r="D734" s="93"/>
      <c r="E734" s="93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3"/>
      <c r="C735" s="93"/>
      <c r="D735" s="93"/>
      <c r="E735" s="93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3"/>
      <c r="C736" s="93"/>
      <c r="D736" s="93"/>
      <c r="E736" s="93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3"/>
      <c r="C737" s="93"/>
      <c r="D737" s="93"/>
      <c r="E737" s="93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3"/>
      <c r="C738" s="93"/>
      <c r="D738" s="93"/>
      <c r="E738" s="93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3"/>
      <c r="C739" s="93"/>
      <c r="D739" s="93"/>
      <c r="E739" s="93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3"/>
      <c r="C740" s="93"/>
      <c r="D740" s="93"/>
      <c r="E740" s="93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3"/>
      <c r="C741" s="93"/>
      <c r="D741" s="93"/>
      <c r="E741" s="93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3"/>
      <c r="C742" s="93"/>
      <c r="D742" s="93"/>
      <c r="E742" s="93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3"/>
      <c r="C743" s="93"/>
      <c r="D743" s="93"/>
      <c r="E743" s="93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3"/>
      <c r="C744" s="93"/>
      <c r="D744" s="93"/>
      <c r="E744" s="93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3"/>
      <c r="C745" s="93"/>
      <c r="D745" s="93"/>
      <c r="E745" s="93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3"/>
      <c r="C746" s="93"/>
      <c r="D746" s="93"/>
      <c r="E746" s="93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3"/>
      <c r="C747" s="93"/>
      <c r="D747" s="93"/>
      <c r="E747" s="93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3"/>
      <c r="C748" s="93"/>
      <c r="D748" s="93"/>
      <c r="E748" s="93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3"/>
      <c r="C749" s="93"/>
      <c r="D749" s="93"/>
      <c r="E749" s="93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3"/>
      <c r="C750" s="93"/>
      <c r="D750" s="93"/>
      <c r="E750" s="93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3"/>
      <c r="C751" s="93"/>
      <c r="D751" s="93"/>
      <c r="E751" s="93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3"/>
      <c r="C752" s="93"/>
      <c r="D752" s="93"/>
      <c r="E752" s="93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3"/>
      <c r="C753" s="93"/>
      <c r="D753" s="93"/>
      <c r="E753" s="93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3"/>
      <c r="C754" s="93"/>
      <c r="D754" s="93"/>
      <c r="E754" s="93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3"/>
      <c r="C755" s="93"/>
      <c r="D755" s="93"/>
      <c r="E755" s="93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3"/>
      <c r="C756" s="93"/>
      <c r="D756" s="93"/>
      <c r="E756" s="93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3"/>
      <c r="C757" s="93"/>
      <c r="D757" s="93"/>
      <c r="E757" s="93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3"/>
      <c r="C758" s="93"/>
      <c r="D758" s="93"/>
      <c r="E758" s="93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3"/>
      <c r="C759" s="93"/>
      <c r="D759" s="93"/>
      <c r="E759" s="93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3"/>
      <c r="C760" s="93"/>
      <c r="D760" s="93"/>
      <c r="E760" s="93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3"/>
      <c r="C761" s="93"/>
      <c r="D761" s="93"/>
      <c r="E761" s="93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3"/>
      <c r="C762" s="93"/>
      <c r="D762" s="93"/>
      <c r="E762" s="93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3"/>
      <c r="C763" s="93"/>
      <c r="D763" s="93"/>
      <c r="E763" s="93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3"/>
      <c r="C764" s="93"/>
      <c r="D764" s="93"/>
      <c r="E764" s="93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3"/>
      <c r="C765" s="93"/>
      <c r="D765" s="93"/>
      <c r="E765" s="93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3"/>
      <c r="C766" s="93"/>
      <c r="D766" s="93"/>
      <c r="E766" s="93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3"/>
      <c r="C767" s="93"/>
      <c r="D767" s="93"/>
      <c r="E767" s="93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3"/>
      <c r="C768" s="93"/>
      <c r="D768" s="93"/>
      <c r="E768" s="93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3"/>
      <c r="C769" s="93"/>
      <c r="D769" s="93"/>
      <c r="E769" s="93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3"/>
      <c r="C770" s="93"/>
      <c r="D770" s="93"/>
      <c r="E770" s="93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3"/>
      <c r="C771" s="93"/>
      <c r="D771" s="93"/>
      <c r="E771" s="93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3"/>
      <c r="C772" s="93"/>
      <c r="D772" s="93"/>
      <c r="E772" s="93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3"/>
      <c r="C773" s="93"/>
      <c r="D773" s="93"/>
      <c r="E773" s="93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3"/>
      <c r="C774" s="93"/>
      <c r="D774" s="93"/>
      <c r="E774" s="93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3"/>
      <c r="C775" s="93"/>
      <c r="D775" s="93"/>
      <c r="E775" s="93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3"/>
      <c r="C776" s="93"/>
      <c r="D776" s="93"/>
      <c r="E776" s="93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3"/>
      <c r="C777" s="93"/>
      <c r="D777" s="93"/>
      <c r="E777" s="93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3"/>
      <c r="C778" s="93"/>
      <c r="D778" s="93"/>
      <c r="E778" s="93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3"/>
      <c r="C779" s="93"/>
      <c r="D779" s="93"/>
      <c r="E779" s="93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3"/>
      <c r="C780" s="93"/>
      <c r="D780" s="93"/>
      <c r="E780" s="93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3"/>
      <c r="C781" s="93"/>
      <c r="D781" s="93"/>
      <c r="E781" s="93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3"/>
      <c r="C782" s="93"/>
      <c r="D782" s="93"/>
      <c r="E782" s="93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3"/>
      <c r="C783" s="93"/>
      <c r="D783" s="93"/>
      <c r="E783" s="93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3"/>
      <c r="C784" s="93"/>
      <c r="D784" s="93"/>
      <c r="E784" s="93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3"/>
      <c r="C785" s="93"/>
      <c r="D785" s="93"/>
      <c r="E785" s="93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3"/>
      <c r="C786" s="93"/>
      <c r="D786" s="93"/>
      <c r="E786" s="93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3"/>
      <c r="C787" s="93"/>
      <c r="D787" s="93"/>
      <c r="E787" s="93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3"/>
      <c r="C788" s="93"/>
      <c r="D788" s="93"/>
      <c r="E788" s="93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3"/>
      <c r="C789" s="93"/>
      <c r="D789" s="93"/>
      <c r="E789" s="93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3"/>
      <c r="C790" s="93"/>
      <c r="D790" s="93"/>
      <c r="E790" s="93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3"/>
      <c r="C791" s="93"/>
      <c r="D791" s="93"/>
      <c r="E791" s="93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3"/>
      <c r="C792" s="93"/>
      <c r="D792" s="93"/>
      <c r="E792" s="93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3"/>
      <c r="C793" s="93"/>
      <c r="D793" s="93"/>
      <c r="E793" s="93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3"/>
      <c r="C794" s="93"/>
      <c r="D794" s="93"/>
      <c r="E794" s="93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3"/>
      <c r="C795" s="93"/>
      <c r="D795" s="93"/>
      <c r="E795" s="93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3"/>
      <c r="C796" s="93"/>
      <c r="D796" s="93"/>
      <c r="E796" s="93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3"/>
      <c r="C797" s="93"/>
      <c r="D797" s="93"/>
      <c r="E797" s="93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3"/>
      <c r="C798" s="93"/>
      <c r="D798" s="93"/>
      <c r="E798" s="93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3"/>
      <c r="C799" s="93"/>
      <c r="D799" s="93"/>
      <c r="E799" s="93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3"/>
      <c r="C800" s="93"/>
      <c r="D800" s="93"/>
      <c r="E800" s="93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3"/>
      <c r="C801" s="93"/>
      <c r="D801" s="93"/>
      <c r="E801" s="93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3"/>
      <c r="C802" s="93"/>
      <c r="D802" s="93"/>
      <c r="E802" s="93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3"/>
      <c r="C803" s="93"/>
      <c r="D803" s="93"/>
      <c r="E803" s="93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3"/>
      <c r="C804" s="93"/>
      <c r="D804" s="93"/>
      <c r="E804" s="93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3"/>
      <c r="C805" s="93"/>
      <c r="D805" s="93"/>
      <c r="E805" s="93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3"/>
      <c r="C806" s="93"/>
      <c r="D806" s="93"/>
      <c r="E806" s="93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3"/>
      <c r="C807" s="93"/>
      <c r="D807" s="93"/>
      <c r="E807" s="93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3"/>
      <c r="C808" s="93"/>
      <c r="D808" s="93"/>
      <c r="E808" s="93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3"/>
      <c r="C809" s="93"/>
      <c r="D809" s="93"/>
      <c r="E809" s="93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3"/>
      <c r="C810" s="93"/>
      <c r="D810" s="93"/>
      <c r="E810" s="93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3"/>
      <c r="C811" s="93"/>
      <c r="D811" s="93"/>
      <c r="E811" s="93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3"/>
      <c r="C812" s="93"/>
      <c r="D812" s="93"/>
      <c r="E812" s="93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3"/>
      <c r="C813" s="93"/>
      <c r="D813" s="93"/>
      <c r="E813" s="93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3"/>
      <c r="C814" s="93"/>
      <c r="D814" s="93"/>
      <c r="E814" s="93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3"/>
      <c r="C815" s="93"/>
      <c r="D815" s="93"/>
      <c r="E815" s="93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3"/>
      <c r="C816" s="93"/>
      <c r="D816" s="93"/>
      <c r="E816" s="93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3"/>
      <c r="C817" s="93"/>
      <c r="D817" s="93"/>
      <c r="E817" s="93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3"/>
      <c r="C818" s="93"/>
      <c r="D818" s="93"/>
      <c r="E818" s="93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3"/>
      <c r="C819" s="93"/>
      <c r="D819" s="93"/>
      <c r="E819" s="93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3"/>
      <c r="C820" s="93"/>
      <c r="D820" s="93"/>
      <c r="E820" s="93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3"/>
      <c r="C821" s="93"/>
      <c r="D821" s="93"/>
      <c r="E821" s="93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3"/>
      <c r="C822" s="93"/>
      <c r="D822" s="93"/>
      <c r="E822" s="93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3"/>
      <c r="C823" s="93"/>
      <c r="D823" s="93"/>
      <c r="E823" s="93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3"/>
      <c r="C824" s="93"/>
      <c r="D824" s="93"/>
      <c r="E824" s="93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3"/>
      <c r="C825" s="93"/>
      <c r="D825" s="93"/>
      <c r="E825" s="93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3"/>
      <c r="C826" s="93"/>
      <c r="D826" s="93"/>
      <c r="E826" s="93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3"/>
      <c r="C827" s="93"/>
      <c r="D827" s="93"/>
      <c r="E827" s="93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3"/>
      <c r="C828" s="93"/>
      <c r="D828" s="93"/>
      <c r="E828" s="93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3"/>
      <c r="C829" s="93"/>
      <c r="D829" s="93"/>
      <c r="E829" s="93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3"/>
      <c r="C830" s="93"/>
      <c r="D830" s="93"/>
      <c r="E830" s="93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3"/>
      <c r="C831" s="93"/>
      <c r="D831" s="93"/>
      <c r="E831" s="93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3"/>
      <c r="C832" s="93"/>
      <c r="D832" s="93"/>
      <c r="E832" s="93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3"/>
      <c r="C833" s="93"/>
      <c r="D833" s="93"/>
      <c r="E833" s="93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3"/>
      <c r="C834" s="93"/>
      <c r="D834" s="93"/>
      <c r="E834" s="93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3"/>
      <c r="C835" s="93"/>
      <c r="D835" s="93"/>
      <c r="E835" s="93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3"/>
      <c r="C836" s="93"/>
      <c r="D836" s="93"/>
      <c r="E836" s="93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3"/>
      <c r="C837" s="93"/>
      <c r="D837" s="93"/>
      <c r="E837" s="93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3"/>
      <c r="C838" s="93"/>
      <c r="D838" s="93"/>
      <c r="E838" s="93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3"/>
      <c r="C839" s="93"/>
      <c r="D839" s="93"/>
      <c r="E839" s="93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3"/>
      <c r="C840" s="93"/>
      <c r="D840" s="93"/>
      <c r="E840" s="93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3"/>
      <c r="C841" s="93"/>
      <c r="D841" s="93"/>
      <c r="E841" s="93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3"/>
      <c r="C842" s="93"/>
      <c r="D842" s="93"/>
      <c r="E842" s="93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3"/>
      <c r="C843" s="93"/>
      <c r="D843" s="93"/>
      <c r="E843" s="93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3"/>
      <c r="C844" s="93"/>
      <c r="D844" s="93"/>
      <c r="E844" s="93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3"/>
      <c r="C845" s="93"/>
      <c r="D845" s="93"/>
      <c r="E845" s="93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3"/>
      <c r="C846" s="93"/>
      <c r="D846" s="93"/>
      <c r="E846" s="93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3"/>
      <c r="C847" s="93"/>
      <c r="D847" s="93"/>
      <c r="E847" s="93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3"/>
      <c r="C848" s="93"/>
      <c r="D848" s="93"/>
      <c r="E848" s="93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3"/>
      <c r="C849" s="93"/>
      <c r="D849" s="93"/>
      <c r="E849" s="93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3"/>
      <c r="C850" s="93"/>
      <c r="D850" s="93"/>
      <c r="E850" s="93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3"/>
      <c r="C851" s="93"/>
      <c r="D851" s="93"/>
      <c r="E851" s="93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3"/>
      <c r="C852" s="93"/>
      <c r="D852" s="93"/>
      <c r="E852" s="93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3"/>
      <c r="C853" s="93"/>
      <c r="D853" s="93"/>
      <c r="E853" s="93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3"/>
      <c r="C854" s="93"/>
      <c r="D854" s="93"/>
      <c r="E854" s="93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3"/>
      <c r="C855" s="93"/>
      <c r="D855" s="93"/>
      <c r="E855" s="93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3"/>
      <c r="C856" s="93"/>
      <c r="D856" s="93"/>
      <c r="E856" s="93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3"/>
      <c r="C857" s="93"/>
      <c r="D857" s="93"/>
      <c r="E857" s="93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3"/>
      <c r="C858" s="93"/>
      <c r="D858" s="93"/>
      <c r="E858" s="93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3"/>
      <c r="C859" s="93"/>
      <c r="D859" s="93"/>
      <c r="E859" s="93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3"/>
      <c r="C860" s="93"/>
      <c r="D860" s="93"/>
      <c r="E860" s="93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3"/>
      <c r="C861" s="93"/>
      <c r="D861" s="93"/>
      <c r="E861" s="93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3"/>
      <c r="C862" s="93"/>
      <c r="D862" s="93"/>
      <c r="E862" s="93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3"/>
      <c r="C863" s="93"/>
      <c r="D863" s="93"/>
      <c r="E863" s="93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3"/>
      <c r="C864" s="93"/>
      <c r="D864" s="93"/>
      <c r="E864" s="93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3"/>
      <c r="C865" s="93"/>
      <c r="D865" s="93"/>
      <c r="E865" s="93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3"/>
      <c r="C866" s="93"/>
      <c r="D866" s="93"/>
      <c r="E866" s="93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3"/>
      <c r="C867" s="93"/>
      <c r="D867" s="93"/>
      <c r="E867" s="93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3"/>
      <c r="C868" s="93"/>
      <c r="D868" s="93"/>
      <c r="E868" s="93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3"/>
      <c r="C869" s="93"/>
      <c r="D869" s="93"/>
      <c r="E869" s="93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3"/>
      <c r="C870" s="93"/>
      <c r="D870" s="93"/>
      <c r="E870" s="93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3"/>
      <c r="C871" s="93"/>
      <c r="D871" s="93"/>
      <c r="E871" s="93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3"/>
      <c r="C872" s="93"/>
      <c r="D872" s="93"/>
      <c r="E872" s="93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3"/>
      <c r="C873" s="93"/>
      <c r="D873" s="93"/>
      <c r="E873" s="93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3"/>
      <c r="C874" s="93"/>
      <c r="D874" s="93"/>
      <c r="E874" s="93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3"/>
      <c r="C875" s="93"/>
      <c r="D875" s="93"/>
      <c r="E875" s="93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3"/>
      <c r="C876" s="93"/>
      <c r="D876" s="93"/>
      <c r="E876" s="93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3"/>
      <c r="C877" s="93"/>
      <c r="D877" s="93"/>
      <c r="E877" s="93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3"/>
      <c r="C878" s="93"/>
      <c r="D878" s="93"/>
      <c r="E878" s="93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3"/>
      <c r="C879" s="93"/>
      <c r="D879" s="93"/>
      <c r="E879" s="93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3"/>
      <c r="C880" s="93"/>
      <c r="D880" s="93"/>
      <c r="E880" s="93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3"/>
      <c r="C881" s="93"/>
      <c r="D881" s="93"/>
      <c r="E881" s="93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3"/>
      <c r="C882" s="93"/>
      <c r="D882" s="93"/>
      <c r="E882" s="93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3"/>
      <c r="C883" s="93"/>
      <c r="D883" s="93"/>
      <c r="E883" s="93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3"/>
      <c r="C884" s="93"/>
      <c r="D884" s="93"/>
      <c r="E884" s="93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3"/>
      <c r="C885" s="93"/>
      <c r="D885" s="93"/>
      <c r="E885" s="93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3"/>
      <c r="C886" s="93"/>
      <c r="D886" s="93"/>
      <c r="E886" s="93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3"/>
      <c r="C887" s="93"/>
      <c r="D887" s="93"/>
      <c r="E887" s="93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3"/>
      <c r="C888" s="93"/>
      <c r="D888" s="93"/>
      <c r="E888" s="93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3"/>
      <c r="C889" s="93"/>
      <c r="D889" s="93"/>
      <c r="E889" s="93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3"/>
      <c r="C890" s="93"/>
      <c r="D890" s="93"/>
      <c r="E890" s="93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3"/>
      <c r="C891" s="93"/>
      <c r="D891" s="93"/>
      <c r="E891" s="93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3"/>
      <c r="C892" s="93"/>
      <c r="D892" s="93"/>
      <c r="E892" s="93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3"/>
      <c r="C893" s="93"/>
      <c r="D893" s="93"/>
      <c r="E893" s="93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3"/>
      <c r="C894" s="93"/>
      <c r="D894" s="93"/>
      <c r="E894" s="93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3"/>
      <c r="C895" s="93"/>
      <c r="D895" s="93"/>
      <c r="E895" s="93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3"/>
      <c r="C896" s="93"/>
      <c r="D896" s="93"/>
      <c r="E896" s="93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3"/>
      <c r="C897" s="93"/>
      <c r="D897" s="93"/>
      <c r="E897" s="93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3"/>
      <c r="C898" s="93"/>
      <c r="D898" s="93"/>
      <c r="E898" s="93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3"/>
      <c r="C899" s="93"/>
      <c r="D899" s="93"/>
      <c r="E899" s="93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3"/>
      <c r="C900" s="93"/>
      <c r="D900" s="93"/>
      <c r="E900" s="93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3"/>
      <c r="C901" s="93"/>
      <c r="D901" s="93"/>
      <c r="E901" s="93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3"/>
      <c r="C902" s="93"/>
      <c r="D902" s="93"/>
      <c r="E902" s="93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3"/>
      <c r="C903" s="93"/>
      <c r="D903" s="93"/>
      <c r="E903" s="93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3"/>
      <c r="C904" s="93"/>
      <c r="D904" s="93"/>
      <c r="E904" s="93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3"/>
      <c r="C905" s="93"/>
      <c r="D905" s="93"/>
      <c r="E905" s="93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3"/>
      <c r="C906" s="93"/>
      <c r="D906" s="93"/>
      <c r="E906" s="93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3"/>
      <c r="C907" s="93"/>
      <c r="D907" s="93"/>
      <c r="E907" s="93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3"/>
      <c r="C908" s="93"/>
      <c r="D908" s="93"/>
      <c r="E908" s="93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3"/>
      <c r="C909" s="93"/>
      <c r="D909" s="93"/>
      <c r="E909" s="93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3"/>
      <c r="C910" s="93"/>
      <c r="D910" s="93"/>
      <c r="E910" s="93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3"/>
      <c r="C911" s="93"/>
      <c r="D911" s="93"/>
      <c r="E911" s="93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3"/>
      <c r="C912" s="93"/>
      <c r="D912" s="93"/>
      <c r="E912" s="93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3"/>
      <c r="C913" s="93"/>
      <c r="D913" s="93"/>
      <c r="E913" s="93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3"/>
      <c r="C914" s="93"/>
      <c r="D914" s="93"/>
      <c r="E914" s="93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3"/>
      <c r="C915" s="93"/>
      <c r="D915" s="93"/>
      <c r="E915" s="93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3"/>
      <c r="C916" s="93"/>
      <c r="D916" s="93"/>
      <c r="E916" s="93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3"/>
      <c r="C917" s="93"/>
      <c r="D917" s="93"/>
      <c r="E917" s="93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3"/>
      <c r="C918" s="93"/>
      <c r="D918" s="93"/>
      <c r="E918" s="93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3"/>
      <c r="C919" s="93"/>
      <c r="D919" s="93"/>
      <c r="E919" s="93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3"/>
      <c r="C920" s="93"/>
      <c r="D920" s="93"/>
      <c r="E920" s="93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3"/>
      <c r="C921" s="93"/>
      <c r="D921" s="93"/>
      <c r="E921" s="93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3"/>
      <c r="C922" s="93"/>
      <c r="D922" s="93"/>
      <c r="E922" s="93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3"/>
      <c r="C923" s="93"/>
      <c r="D923" s="93"/>
      <c r="E923" s="93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3"/>
      <c r="C924" s="93"/>
      <c r="D924" s="93"/>
      <c r="E924" s="93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3"/>
      <c r="C925" s="93"/>
      <c r="D925" s="93"/>
      <c r="E925" s="93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3"/>
      <c r="C926" s="93"/>
      <c r="D926" s="93"/>
      <c r="E926" s="93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3"/>
      <c r="C927" s="93"/>
      <c r="D927" s="93"/>
      <c r="E927" s="93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3"/>
      <c r="C928" s="93"/>
      <c r="D928" s="93"/>
      <c r="E928" s="93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3"/>
      <c r="C929" s="93"/>
      <c r="D929" s="93"/>
      <c r="E929" s="93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3"/>
      <c r="C930" s="93"/>
      <c r="D930" s="93"/>
      <c r="E930" s="93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3"/>
      <c r="C931" s="93"/>
      <c r="D931" s="93"/>
      <c r="E931" s="93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3"/>
      <c r="C932" s="93"/>
      <c r="D932" s="93"/>
      <c r="E932" s="93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3"/>
      <c r="C933" s="93"/>
      <c r="D933" s="93"/>
      <c r="E933" s="93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3"/>
      <c r="C934" s="93"/>
      <c r="D934" s="93"/>
      <c r="E934" s="93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3"/>
      <c r="C935" s="93"/>
      <c r="D935" s="93"/>
      <c r="E935" s="93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3"/>
      <c r="C936" s="93"/>
      <c r="D936" s="93"/>
      <c r="E936" s="93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3"/>
      <c r="C937" s="93"/>
      <c r="D937" s="93"/>
      <c r="E937" s="93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3"/>
      <c r="C938" s="93"/>
      <c r="D938" s="93"/>
      <c r="E938" s="93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3"/>
      <c r="C939" s="93"/>
      <c r="D939" s="93"/>
      <c r="E939" s="93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3"/>
      <c r="C940" s="93"/>
      <c r="D940" s="93"/>
      <c r="E940" s="93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3"/>
      <c r="C941" s="93"/>
      <c r="D941" s="93"/>
      <c r="E941" s="93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3"/>
      <c r="C942" s="93"/>
      <c r="D942" s="93"/>
      <c r="E942" s="93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3"/>
      <c r="C943" s="93"/>
      <c r="D943" s="93"/>
      <c r="E943" s="93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3"/>
      <c r="C944" s="93"/>
      <c r="D944" s="93"/>
      <c r="E944" s="93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3"/>
      <c r="C945" s="93"/>
      <c r="D945" s="93"/>
      <c r="E945" s="93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3"/>
      <c r="C946" s="93"/>
      <c r="D946" s="93"/>
      <c r="E946" s="93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3"/>
      <c r="C947" s="93"/>
      <c r="D947" s="93"/>
      <c r="E947" s="93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3"/>
      <c r="C948" s="93"/>
      <c r="D948" s="93"/>
      <c r="E948" s="93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3"/>
      <c r="C949" s="93"/>
      <c r="D949" s="93"/>
      <c r="E949" s="93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3"/>
      <c r="C950" s="93"/>
      <c r="D950" s="93"/>
      <c r="E950" s="93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3"/>
      <c r="C951" s="93"/>
      <c r="D951" s="93"/>
      <c r="E951" s="93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3"/>
      <c r="C952" s="93"/>
      <c r="D952" s="93"/>
      <c r="E952" s="93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3"/>
      <c r="C953" s="93"/>
      <c r="D953" s="93"/>
      <c r="E953" s="93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3"/>
      <c r="C954" s="93"/>
      <c r="D954" s="93"/>
      <c r="E954" s="93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3"/>
      <c r="C955" s="93"/>
      <c r="D955" s="93"/>
      <c r="E955" s="93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3"/>
      <c r="C956" s="93"/>
      <c r="D956" s="93"/>
      <c r="E956" s="93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3"/>
      <c r="C957" s="93"/>
      <c r="D957" s="93"/>
      <c r="E957" s="93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3"/>
      <c r="C958" s="93"/>
      <c r="D958" s="93"/>
      <c r="E958" s="93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3"/>
      <c r="C959" s="93"/>
      <c r="D959" s="93"/>
      <c r="E959" s="93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3"/>
      <c r="C960" s="93"/>
      <c r="D960" s="93"/>
      <c r="E960" s="93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3"/>
      <c r="C961" s="93"/>
      <c r="D961" s="93"/>
      <c r="E961" s="93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3"/>
      <c r="C962" s="93"/>
      <c r="D962" s="93"/>
      <c r="E962" s="93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3"/>
      <c r="C963" s="93"/>
      <c r="D963" s="93"/>
      <c r="E963" s="93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3"/>
      <c r="C964" s="93"/>
      <c r="D964" s="93"/>
      <c r="E964" s="93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3"/>
      <c r="C965" s="93"/>
      <c r="D965" s="93"/>
      <c r="E965" s="93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3"/>
      <c r="C966" s="93"/>
      <c r="D966" s="93"/>
      <c r="E966" s="93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3"/>
      <c r="C967" s="93"/>
      <c r="D967" s="93"/>
      <c r="E967" s="93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3"/>
      <c r="C968" s="93"/>
      <c r="D968" s="93"/>
      <c r="E968" s="93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3"/>
      <c r="C969" s="93"/>
      <c r="D969" s="93"/>
      <c r="E969" s="93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3"/>
      <c r="C970" s="93"/>
      <c r="D970" s="93"/>
      <c r="E970" s="93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3"/>
      <c r="C971" s="93"/>
      <c r="D971" s="93"/>
      <c r="E971" s="93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3"/>
      <c r="C972" s="93"/>
      <c r="D972" s="93"/>
      <c r="E972" s="93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3"/>
      <c r="C973" s="93"/>
      <c r="D973" s="93"/>
      <c r="E973" s="93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3"/>
      <c r="C974" s="93"/>
      <c r="D974" s="93"/>
      <c r="E974" s="93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3"/>
      <c r="C975" s="93"/>
      <c r="D975" s="93"/>
      <c r="E975" s="93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3"/>
      <c r="C976" s="93"/>
      <c r="D976" s="93"/>
      <c r="E976" s="93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3"/>
      <c r="C977" s="93"/>
      <c r="D977" s="93"/>
      <c r="E977" s="93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3"/>
      <c r="C978" s="93"/>
      <c r="D978" s="93"/>
      <c r="E978" s="93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3"/>
      <c r="C979" s="93"/>
      <c r="D979" s="93"/>
      <c r="E979" s="93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3"/>
      <c r="C980" s="93"/>
      <c r="D980" s="93"/>
      <c r="E980" s="93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3"/>
      <c r="C981" s="93"/>
      <c r="D981" s="93"/>
      <c r="E981" s="93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3"/>
      <c r="C982" s="93"/>
      <c r="D982" s="93"/>
      <c r="E982" s="93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3"/>
      <c r="C983" s="93"/>
      <c r="D983" s="93"/>
      <c r="E983" s="93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3"/>
      <c r="C984" s="93"/>
      <c r="D984" s="93"/>
      <c r="E984" s="93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3"/>
      <c r="C985" s="93"/>
      <c r="D985" s="93"/>
      <c r="E985" s="93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3"/>
      <c r="C986" s="93"/>
      <c r="D986" s="93"/>
      <c r="E986" s="93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3"/>
      <c r="C987" s="93"/>
      <c r="D987" s="93"/>
      <c r="E987" s="93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3"/>
      <c r="C988" s="93"/>
      <c r="D988" s="93"/>
      <c r="E988" s="93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3"/>
      <c r="C989" s="93"/>
      <c r="D989" s="93"/>
      <c r="E989" s="93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3"/>
      <c r="C990" s="93"/>
      <c r="D990" s="93"/>
      <c r="E990" s="93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3"/>
      <c r="C991" s="93"/>
      <c r="D991" s="93"/>
      <c r="E991" s="93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3"/>
      <c r="C992" s="93"/>
      <c r="D992" s="93"/>
      <c r="E992" s="93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3"/>
      <c r="C993" s="93"/>
      <c r="D993" s="93"/>
      <c r="E993" s="93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3"/>
      <c r="C994" s="93"/>
      <c r="D994" s="93"/>
      <c r="E994" s="93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3"/>
      <c r="C995" s="93"/>
      <c r="D995" s="93"/>
      <c r="E995" s="93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3"/>
      <c r="C996" s="93"/>
      <c r="D996" s="93"/>
      <c r="E996" s="93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3"/>
      <c r="C997" s="93"/>
      <c r="D997" s="93"/>
      <c r="E997" s="93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3"/>
      <c r="C998" s="93"/>
      <c r="D998" s="93"/>
      <c r="E998" s="93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3"/>
      <c r="C999" s="93"/>
      <c r="D999" s="93"/>
      <c r="E999" s="93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3"/>
      <c r="C1000" s="93"/>
      <c r="D1000" s="93"/>
      <c r="E1000" s="93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3"/>
      <c r="C1001" s="93"/>
      <c r="D1001" s="93"/>
      <c r="E1001" s="93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3"/>
      <c r="C1002" s="93"/>
      <c r="D1002" s="93"/>
      <c r="E1002" s="93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3"/>
      <c r="C1003" s="93"/>
      <c r="D1003" s="93"/>
      <c r="E1003" s="93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3"/>
      <c r="C1004" s="93"/>
      <c r="D1004" s="93"/>
      <c r="E1004" s="93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3"/>
      <c r="C1005" s="93"/>
      <c r="D1005" s="93"/>
      <c r="E1005" s="93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3"/>
      <c r="C1006" s="93"/>
      <c r="D1006" s="93"/>
      <c r="E1006" s="93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3"/>
      <c r="C1007" s="93"/>
      <c r="D1007" s="93"/>
      <c r="E1007" s="93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3"/>
      <c r="C1008" s="93"/>
      <c r="D1008" s="93"/>
      <c r="E1008" s="93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3"/>
      <c r="C1009" s="93"/>
      <c r="D1009" s="93"/>
      <c r="E1009" s="93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3"/>
      <c r="C1010" s="93"/>
      <c r="D1010" s="93"/>
      <c r="E1010" s="93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3"/>
      <c r="C1011" s="93"/>
      <c r="D1011" s="93"/>
      <c r="E1011" s="93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3"/>
      <c r="C1012" s="93"/>
      <c r="D1012" s="93"/>
      <c r="E1012" s="93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3"/>
      <c r="C1013" s="93"/>
      <c r="D1013" s="93"/>
      <c r="E1013" s="93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3"/>
      <c r="C1014" s="93"/>
      <c r="D1014" s="93"/>
      <c r="E1014" s="93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3"/>
      <c r="C1015" s="93"/>
      <c r="D1015" s="93"/>
      <c r="E1015" s="93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3"/>
      <c r="C1016" s="93"/>
      <c r="D1016" s="93"/>
      <c r="E1016" s="93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3"/>
      <c r="C1017" s="93"/>
      <c r="D1017" s="93"/>
      <c r="E1017" s="93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3"/>
      <c r="C1018" s="93"/>
      <c r="D1018" s="93"/>
      <c r="E1018" s="93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3"/>
      <c r="C1019" s="93"/>
      <c r="D1019" s="93"/>
      <c r="E1019" s="93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3"/>
      <c r="C1020" s="93"/>
      <c r="D1020" s="93"/>
      <c r="E1020" s="93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3"/>
      <c r="C1021" s="93"/>
      <c r="D1021" s="93"/>
      <c r="E1021" s="93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3"/>
      <c r="C1022" s="93"/>
      <c r="D1022" s="93"/>
      <c r="E1022" s="93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3"/>
      <c r="C1023" s="93"/>
      <c r="D1023" s="93"/>
      <c r="E1023" s="93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3"/>
      <c r="C1024" s="93"/>
      <c r="D1024" s="93"/>
      <c r="E1024" s="93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3"/>
      <c r="C1025" s="93"/>
      <c r="D1025" s="93"/>
      <c r="E1025" s="93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3"/>
      <c r="C1026" s="93"/>
      <c r="D1026" s="93"/>
      <c r="E1026" s="93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3"/>
      <c r="C1027" s="93"/>
      <c r="D1027" s="93"/>
      <c r="E1027" s="93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3"/>
      <c r="C1028" s="93"/>
      <c r="D1028" s="93"/>
      <c r="E1028" s="93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3"/>
      <c r="C1029" s="93"/>
      <c r="D1029" s="93"/>
      <c r="E1029" s="93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3"/>
      <c r="C1030" s="93"/>
      <c r="D1030" s="93"/>
      <c r="E1030" s="93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3"/>
      <c r="C1031" s="93"/>
      <c r="D1031" s="93"/>
      <c r="E1031" s="93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3"/>
      <c r="C1032" s="93"/>
      <c r="D1032" s="93"/>
      <c r="E1032" s="93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3"/>
      <c r="C1033" s="93"/>
      <c r="D1033" s="93"/>
      <c r="E1033" s="93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3"/>
      <c r="C1034" s="93"/>
      <c r="D1034" s="93"/>
      <c r="E1034" s="93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3"/>
      <c r="C1035" s="93"/>
      <c r="D1035" s="93"/>
      <c r="E1035" s="93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3"/>
      <c r="C1036" s="93"/>
      <c r="D1036" s="93"/>
      <c r="E1036" s="93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3"/>
      <c r="C1037" s="93"/>
      <c r="D1037" s="93"/>
      <c r="E1037" s="93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3"/>
      <c r="C1038" s="93"/>
      <c r="D1038" s="93"/>
      <c r="E1038" s="93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3"/>
      <c r="C1039" s="93"/>
      <c r="D1039" s="93"/>
      <c r="E1039" s="93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3"/>
      <c r="C1040" s="93"/>
      <c r="D1040" s="93"/>
      <c r="E1040" s="93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3"/>
      <c r="C1041" s="93"/>
      <c r="D1041" s="93"/>
      <c r="E1041" s="93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3"/>
      <c r="C1042" s="93"/>
      <c r="D1042" s="93"/>
      <c r="E1042" s="93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3"/>
      <c r="C1043" s="93"/>
      <c r="D1043" s="93"/>
      <c r="E1043" s="93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3"/>
      <c r="C1044" s="93"/>
      <c r="D1044" s="93"/>
      <c r="E1044" s="93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3"/>
      <c r="C1045" s="93"/>
      <c r="D1045" s="93"/>
      <c r="E1045" s="93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3"/>
      <c r="C1046" s="93"/>
      <c r="D1046" s="93"/>
      <c r="E1046" s="93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3"/>
      <c r="C1047" s="93"/>
      <c r="D1047" s="93"/>
      <c r="E1047" s="93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3"/>
      <c r="C1048" s="93"/>
      <c r="D1048" s="93"/>
      <c r="E1048" s="93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3"/>
      <c r="C1049" s="93"/>
      <c r="D1049" s="93"/>
      <c r="E1049" s="93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3"/>
      <c r="C1050" s="93"/>
      <c r="D1050" s="93"/>
      <c r="E1050" s="93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3"/>
      <c r="C1051" s="93"/>
      <c r="D1051" s="93"/>
      <c r="E1051" s="93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3"/>
      <c r="C1052" s="93"/>
      <c r="D1052" s="93"/>
      <c r="E1052" s="93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3"/>
      <c r="C1053" s="93"/>
      <c r="D1053" s="93"/>
      <c r="E1053" s="93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3"/>
      <c r="C1054" s="93"/>
      <c r="D1054" s="93"/>
      <c r="E1054" s="93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3"/>
      <c r="C1055" s="93"/>
      <c r="D1055" s="93"/>
      <c r="E1055" s="93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3"/>
      <c r="C1056" s="93"/>
      <c r="D1056" s="93"/>
      <c r="E1056" s="93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3"/>
      <c r="C1057" s="93"/>
      <c r="D1057" s="93"/>
      <c r="E1057" s="93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3"/>
      <c r="C1058" s="93"/>
      <c r="D1058" s="93"/>
      <c r="E1058" s="93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3"/>
      <c r="C1059" s="93"/>
      <c r="D1059" s="93"/>
      <c r="E1059" s="93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3"/>
      <c r="C1060" s="93"/>
      <c r="D1060" s="93"/>
      <c r="E1060" s="93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3"/>
      <c r="C1061" s="93"/>
      <c r="D1061" s="93"/>
      <c r="E1061" s="93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3"/>
      <c r="C1062" s="93"/>
      <c r="D1062" s="93"/>
      <c r="E1062" s="93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3"/>
      <c r="C1063" s="93"/>
      <c r="D1063" s="93"/>
      <c r="E1063" s="93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3"/>
      <c r="C1064" s="93"/>
      <c r="D1064" s="93"/>
      <c r="E1064" s="93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3"/>
      <c r="C1065" s="93"/>
      <c r="D1065" s="93"/>
      <c r="E1065" s="93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3"/>
      <c r="C1066" s="93"/>
      <c r="D1066" s="93"/>
      <c r="E1066" s="93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78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78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79:R1048576 S1:XFD121 A1:A121 A122:A1048576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134</v>
      </c>
      <c r="C1" s="46" t="s" vm="1">
        <v>207</v>
      </c>
    </row>
    <row r="2" spans="2:15">
      <c r="B2" s="46" t="s">
        <v>133</v>
      </c>
      <c r="C2" s="46" t="s">
        <v>208</v>
      </c>
    </row>
    <row r="3" spans="2:15">
      <c r="B3" s="46" t="s">
        <v>135</v>
      </c>
      <c r="C3" s="46" t="s">
        <v>209</v>
      </c>
    </row>
    <row r="4" spans="2:15">
      <c r="B4" s="46" t="s">
        <v>136</v>
      </c>
      <c r="C4" s="46">
        <v>2148</v>
      </c>
    </row>
    <row r="6" spans="2:15" ht="26.25" customHeight="1">
      <c r="B6" s="138" t="s">
        <v>162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0"/>
    </row>
    <row r="7" spans="2:15" s="3" customFormat="1" ht="63">
      <c r="B7" s="47" t="s">
        <v>108</v>
      </c>
      <c r="C7" s="48" t="s">
        <v>43</v>
      </c>
      <c r="D7" s="48" t="s">
        <v>109</v>
      </c>
      <c r="E7" s="48" t="s">
        <v>14</v>
      </c>
      <c r="F7" s="48" t="s">
        <v>62</v>
      </c>
      <c r="G7" s="48" t="s">
        <v>17</v>
      </c>
      <c r="H7" s="48" t="s">
        <v>95</v>
      </c>
      <c r="I7" s="48" t="s">
        <v>49</v>
      </c>
      <c r="J7" s="48" t="s">
        <v>18</v>
      </c>
      <c r="K7" s="48" t="s">
        <v>185</v>
      </c>
      <c r="L7" s="48" t="s">
        <v>184</v>
      </c>
      <c r="M7" s="48" t="s">
        <v>103</v>
      </c>
      <c r="N7" s="48" t="s">
        <v>137</v>
      </c>
      <c r="O7" s="50" t="s">
        <v>139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192</v>
      </c>
      <c r="L8" s="31"/>
      <c r="M8" s="31" t="s">
        <v>188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1707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200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183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191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3"/>
      <c r="C113" s="93"/>
      <c r="D113" s="93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3"/>
      <c r="C114" s="93"/>
      <c r="D114" s="93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3"/>
      <c r="C115" s="93"/>
      <c r="D115" s="93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3"/>
      <c r="C116" s="93"/>
      <c r="D116" s="93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3"/>
      <c r="C117" s="93"/>
      <c r="D117" s="93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3"/>
      <c r="C118" s="93"/>
      <c r="D118" s="93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3"/>
      <c r="C119" s="93"/>
      <c r="D119" s="93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3"/>
      <c r="C120" s="93"/>
      <c r="D120" s="93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3"/>
      <c r="C121" s="93"/>
      <c r="D121" s="93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3"/>
      <c r="C122" s="93"/>
      <c r="D122" s="93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3"/>
      <c r="C123" s="93"/>
      <c r="D123" s="93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3"/>
      <c r="C124" s="93"/>
      <c r="D124" s="93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3"/>
      <c r="C125" s="93"/>
      <c r="D125" s="93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3"/>
      <c r="D126" s="93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3"/>
      <c r="D127" s="93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3"/>
      <c r="C129" s="93"/>
      <c r="D129" s="93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3"/>
      <c r="C130" s="93"/>
      <c r="D130" s="93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3"/>
      <c r="C131" s="93"/>
      <c r="D131" s="93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3"/>
      <c r="C132" s="93"/>
      <c r="D132" s="93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3"/>
      <c r="C133" s="93"/>
      <c r="D133" s="93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3"/>
      <c r="C134" s="93"/>
      <c r="D134" s="93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3"/>
      <c r="C135" s="93"/>
      <c r="D135" s="93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3"/>
      <c r="C136" s="93"/>
      <c r="D136" s="93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3"/>
      <c r="C137" s="93"/>
      <c r="D137" s="93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3"/>
      <c r="C138" s="93"/>
      <c r="D138" s="93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3"/>
      <c r="C139" s="93"/>
      <c r="D139" s="93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3"/>
      <c r="C140" s="93"/>
      <c r="D140" s="93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3"/>
      <c r="C141" s="93"/>
      <c r="D141" s="93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3"/>
      <c r="C142" s="93"/>
      <c r="D142" s="93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3"/>
      <c r="C143" s="93"/>
      <c r="D143" s="93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3"/>
      <c r="C144" s="93"/>
      <c r="D144" s="93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3"/>
      <c r="C145" s="93"/>
      <c r="D145" s="93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3"/>
      <c r="C146" s="93"/>
      <c r="D146" s="93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3"/>
      <c r="C147" s="93"/>
      <c r="D147" s="93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3"/>
      <c r="C148" s="93"/>
      <c r="D148" s="93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3"/>
      <c r="C149" s="93"/>
      <c r="D149" s="93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3"/>
      <c r="C150" s="93"/>
      <c r="D150" s="93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3"/>
      <c r="C151" s="93"/>
      <c r="D151" s="93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3"/>
      <c r="C152" s="93"/>
      <c r="D152" s="93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3"/>
      <c r="C153" s="93"/>
      <c r="D153" s="93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3"/>
      <c r="C154" s="93"/>
      <c r="D154" s="93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3"/>
      <c r="C155" s="93"/>
      <c r="D155" s="93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3"/>
      <c r="C156" s="93"/>
      <c r="D156" s="93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3"/>
      <c r="C157" s="93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3"/>
      <c r="C158" s="93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3"/>
      <c r="C159" s="93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3"/>
      <c r="C160" s="93"/>
      <c r="D160" s="93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3"/>
      <c r="C161" s="93"/>
      <c r="D161" s="93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3"/>
      <c r="C162" s="93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3"/>
      <c r="C163" s="93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3"/>
      <c r="C164" s="93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3"/>
      <c r="C165" s="93"/>
      <c r="D165" s="93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3"/>
      <c r="C166" s="93"/>
      <c r="D166" s="93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3"/>
      <c r="C167" s="93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3"/>
      <c r="C168" s="93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3"/>
      <c r="C169" s="93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3"/>
      <c r="C170" s="93"/>
      <c r="D170" s="93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3"/>
      <c r="C171" s="93"/>
      <c r="D171" s="93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3"/>
      <c r="C172" s="93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3"/>
      <c r="C173" s="93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3"/>
      <c r="C174" s="93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3"/>
      <c r="C175" s="93"/>
      <c r="D175" s="93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3"/>
      <c r="C176" s="93"/>
      <c r="D176" s="93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3"/>
      <c r="C177" s="93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3"/>
      <c r="C178" s="93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3"/>
      <c r="C179" s="93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3"/>
      <c r="C180" s="93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3"/>
      <c r="C181" s="93"/>
      <c r="D181" s="93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3"/>
      <c r="C182" s="93"/>
      <c r="D182" s="93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3"/>
      <c r="C183" s="93"/>
      <c r="D183" s="93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3"/>
      <c r="C184" s="93"/>
      <c r="D184" s="93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3"/>
      <c r="C185" s="93"/>
      <c r="D185" s="93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3"/>
      <c r="C186" s="93"/>
      <c r="D186" s="93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3"/>
      <c r="C187" s="93"/>
      <c r="D187" s="93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3"/>
      <c r="C188" s="93"/>
      <c r="D188" s="93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3"/>
      <c r="C189" s="93"/>
      <c r="D189" s="93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3"/>
      <c r="C190" s="93"/>
      <c r="D190" s="93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3"/>
      <c r="C191" s="93"/>
      <c r="D191" s="93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3"/>
      <c r="C192" s="93"/>
      <c r="D192" s="93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3"/>
      <c r="C193" s="93"/>
      <c r="D193" s="93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3"/>
      <c r="C194" s="93"/>
      <c r="D194" s="93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3"/>
      <c r="C195" s="93"/>
      <c r="D195" s="93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3"/>
      <c r="C196" s="93"/>
      <c r="D196" s="93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3"/>
      <c r="C197" s="93"/>
      <c r="D197" s="93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3"/>
      <c r="C198" s="93"/>
      <c r="D198" s="93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3"/>
      <c r="C199" s="93"/>
      <c r="D199" s="93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3"/>
      <c r="C200" s="93"/>
      <c r="D200" s="93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3"/>
      <c r="C201" s="93"/>
      <c r="D201" s="93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3"/>
      <c r="C202" s="93"/>
      <c r="D202" s="93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3"/>
      <c r="C203" s="93"/>
      <c r="D203" s="93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3"/>
      <c r="C204" s="93"/>
      <c r="D204" s="93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3"/>
      <c r="C205" s="93"/>
      <c r="D205" s="93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3"/>
      <c r="C206" s="93"/>
      <c r="D206" s="93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3"/>
      <c r="C207" s="93"/>
      <c r="D207" s="93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3"/>
      <c r="C208" s="93"/>
      <c r="D208" s="93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3"/>
      <c r="C209" s="93"/>
      <c r="D209" s="93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3"/>
      <c r="C210" s="93"/>
      <c r="D210" s="93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3"/>
      <c r="C211" s="93"/>
      <c r="D211" s="93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3"/>
      <c r="C212" s="93"/>
      <c r="D212" s="93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3"/>
      <c r="C213" s="93"/>
      <c r="D213" s="93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3"/>
      <c r="C214" s="93"/>
      <c r="D214" s="93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3"/>
      <c r="C215" s="93"/>
      <c r="D215" s="93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3"/>
      <c r="C216" s="93"/>
      <c r="D216" s="93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3"/>
      <c r="C217" s="93"/>
      <c r="D217" s="93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3"/>
      <c r="C218" s="93"/>
      <c r="D218" s="93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3"/>
      <c r="C219" s="93"/>
      <c r="D219" s="93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3"/>
      <c r="C220" s="93"/>
      <c r="D220" s="93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3"/>
      <c r="C221" s="93"/>
      <c r="D221" s="93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3"/>
      <c r="C222" s="93"/>
      <c r="D222" s="93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3"/>
      <c r="C223" s="93"/>
      <c r="D223" s="93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3"/>
      <c r="C224" s="93"/>
      <c r="D224" s="93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3"/>
      <c r="C225" s="93"/>
      <c r="D225" s="93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3"/>
      <c r="C226" s="93"/>
      <c r="D226" s="93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3"/>
      <c r="C227" s="93"/>
      <c r="D227" s="93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3"/>
      <c r="C228" s="93"/>
      <c r="D228" s="93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3"/>
      <c r="C229" s="93"/>
      <c r="D229" s="93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3"/>
      <c r="C230" s="93"/>
      <c r="D230" s="93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3"/>
      <c r="C231" s="93"/>
      <c r="D231" s="93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3"/>
      <c r="C232" s="93"/>
      <c r="D232" s="93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3"/>
      <c r="C233" s="93"/>
      <c r="D233" s="93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3"/>
      <c r="C234" s="93"/>
      <c r="D234" s="93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3"/>
      <c r="C235" s="93"/>
      <c r="D235" s="93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3"/>
      <c r="C236" s="93"/>
      <c r="D236" s="93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3"/>
      <c r="C237" s="93"/>
      <c r="D237" s="93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3"/>
      <c r="C238" s="93"/>
      <c r="D238" s="93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3"/>
      <c r="C239" s="93"/>
      <c r="D239" s="93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3"/>
      <c r="C240" s="93"/>
      <c r="D240" s="93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3"/>
      <c r="C241" s="93"/>
      <c r="D241" s="93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3"/>
      <c r="C242" s="93"/>
      <c r="D242" s="93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3"/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3"/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3"/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3"/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3"/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3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3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3"/>
      <c r="C273" s="93"/>
      <c r="D273" s="93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3"/>
      <c r="C274" s="93"/>
      <c r="D274" s="93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3"/>
      <c r="C275" s="93"/>
      <c r="D275" s="93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3"/>
      <c r="C276" s="93"/>
      <c r="D276" s="93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3"/>
      <c r="C277" s="93"/>
      <c r="D277" s="93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3"/>
      <c r="C278" s="93"/>
      <c r="D278" s="93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3"/>
      <c r="C279" s="93"/>
      <c r="D279" s="93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3"/>
      <c r="C280" s="93"/>
      <c r="D280" s="93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3"/>
      <c r="C281" s="93"/>
      <c r="D281" s="93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3"/>
      <c r="C282" s="93"/>
      <c r="D282" s="93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3"/>
      <c r="C283" s="93"/>
      <c r="D283" s="93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3"/>
      <c r="C284" s="93"/>
      <c r="D284" s="93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3"/>
      <c r="C285" s="93"/>
      <c r="D285" s="93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3"/>
      <c r="C286" s="93"/>
      <c r="D286" s="93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3"/>
      <c r="C287" s="93"/>
      <c r="D287" s="93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3"/>
      <c r="C288" s="93"/>
      <c r="D288" s="93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3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3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134</v>
      </c>
      <c r="C1" s="46" t="s" vm="1">
        <v>207</v>
      </c>
    </row>
    <row r="2" spans="2:10">
      <c r="B2" s="46" t="s">
        <v>133</v>
      </c>
      <c r="C2" s="46" t="s">
        <v>208</v>
      </c>
    </row>
    <row r="3" spans="2:10">
      <c r="B3" s="46" t="s">
        <v>135</v>
      </c>
      <c r="C3" s="46" t="s">
        <v>209</v>
      </c>
    </row>
    <row r="4" spans="2:10">
      <c r="B4" s="46" t="s">
        <v>136</v>
      </c>
      <c r="C4" s="46">
        <v>2148</v>
      </c>
    </row>
    <row r="6" spans="2:10" ht="26.25" customHeight="1">
      <c r="B6" s="138" t="s">
        <v>163</v>
      </c>
      <c r="C6" s="139"/>
      <c r="D6" s="139"/>
      <c r="E6" s="139"/>
      <c r="F6" s="139"/>
      <c r="G6" s="139"/>
      <c r="H6" s="139"/>
      <c r="I6" s="139"/>
      <c r="J6" s="140"/>
    </row>
    <row r="7" spans="2:10" s="3" customFormat="1" ht="63">
      <c r="B7" s="47" t="s">
        <v>108</v>
      </c>
      <c r="C7" s="49" t="s">
        <v>51</v>
      </c>
      <c r="D7" s="49" t="s">
        <v>80</v>
      </c>
      <c r="E7" s="49" t="s">
        <v>52</v>
      </c>
      <c r="F7" s="49" t="s">
        <v>95</v>
      </c>
      <c r="G7" s="49" t="s">
        <v>174</v>
      </c>
      <c r="H7" s="49" t="s">
        <v>137</v>
      </c>
      <c r="I7" s="49" t="s">
        <v>138</v>
      </c>
      <c r="J7" s="64" t="s">
        <v>195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189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1708</v>
      </c>
      <c r="C10" s="87"/>
      <c r="D10" s="87"/>
      <c r="E10" s="87"/>
      <c r="F10" s="87"/>
      <c r="G10" s="107">
        <v>0</v>
      </c>
      <c r="H10" s="108">
        <v>0</v>
      </c>
      <c r="I10" s="108">
        <v>0</v>
      </c>
      <c r="J10" s="87"/>
    </row>
    <row r="11" spans="2:10" ht="22.5" customHeight="1">
      <c r="B11" s="121"/>
      <c r="C11" s="87"/>
      <c r="D11" s="87"/>
      <c r="E11" s="87"/>
      <c r="F11" s="87"/>
      <c r="G11" s="87"/>
      <c r="H11" s="87"/>
      <c r="I11" s="87"/>
      <c r="J11" s="87"/>
    </row>
    <row r="12" spans="2:10">
      <c r="B12" s="121"/>
      <c r="C12" s="87"/>
      <c r="D12" s="87"/>
      <c r="E12" s="87"/>
      <c r="F12" s="87"/>
      <c r="G12" s="87"/>
      <c r="H12" s="87"/>
      <c r="I12" s="87"/>
      <c r="J12" s="87"/>
    </row>
    <row r="13" spans="2:10">
      <c r="B13" s="87"/>
      <c r="C13" s="87"/>
      <c r="D13" s="87"/>
      <c r="E13" s="87"/>
      <c r="F13" s="87"/>
      <c r="G13" s="87"/>
      <c r="H13" s="87"/>
      <c r="I13" s="87"/>
      <c r="J13" s="87"/>
    </row>
    <row r="14" spans="2:10">
      <c r="B14" s="87"/>
      <c r="C14" s="87"/>
      <c r="D14" s="87"/>
      <c r="E14" s="87"/>
      <c r="F14" s="87"/>
      <c r="G14" s="87"/>
      <c r="H14" s="87"/>
      <c r="I14" s="87"/>
      <c r="J14" s="87"/>
    </row>
    <row r="15" spans="2:10">
      <c r="B15" s="87"/>
      <c r="C15" s="87"/>
      <c r="D15" s="87"/>
      <c r="E15" s="87"/>
      <c r="F15" s="87"/>
      <c r="G15" s="87"/>
      <c r="H15" s="87"/>
      <c r="I15" s="87"/>
      <c r="J15" s="87"/>
    </row>
    <row r="16" spans="2:10">
      <c r="B16" s="87"/>
      <c r="C16" s="87"/>
      <c r="D16" s="87"/>
      <c r="E16" s="87"/>
      <c r="F16" s="87"/>
      <c r="G16" s="87"/>
      <c r="H16" s="87"/>
      <c r="I16" s="87"/>
      <c r="J16" s="87"/>
    </row>
    <row r="17" spans="2:10">
      <c r="B17" s="87"/>
      <c r="C17" s="87"/>
      <c r="D17" s="87"/>
      <c r="E17" s="87"/>
      <c r="F17" s="87"/>
      <c r="G17" s="87"/>
      <c r="H17" s="87"/>
      <c r="I17" s="87"/>
      <c r="J17" s="87"/>
    </row>
    <row r="18" spans="2:10">
      <c r="B18" s="87"/>
      <c r="C18" s="87"/>
      <c r="D18" s="87"/>
      <c r="E18" s="87"/>
      <c r="F18" s="87"/>
      <c r="G18" s="87"/>
      <c r="H18" s="87"/>
      <c r="I18" s="87"/>
      <c r="J18" s="87"/>
    </row>
    <row r="19" spans="2:10">
      <c r="B19" s="87"/>
      <c r="C19" s="87"/>
      <c r="D19" s="87"/>
      <c r="E19" s="87"/>
      <c r="F19" s="87"/>
      <c r="G19" s="87"/>
      <c r="H19" s="87"/>
      <c r="I19" s="87"/>
      <c r="J19" s="87"/>
    </row>
    <row r="20" spans="2:10">
      <c r="B20" s="87"/>
      <c r="C20" s="87"/>
      <c r="D20" s="87"/>
      <c r="E20" s="87"/>
      <c r="F20" s="87"/>
      <c r="G20" s="87"/>
      <c r="H20" s="87"/>
      <c r="I20" s="87"/>
      <c r="J20" s="87"/>
    </row>
    <row r="21" spans="2:10">
      <c r="B21" s="87"/>
      <c r="C21" s="87"/>
      <c r="D21" s="87"/>
      <c r="E21" s="87"/>
      <c r="F21" s="87"/>
      <c r="G21" s="87"/>
      <c r="H21" s="87"/>
      <c r="I21" s="87"/>
      <c r="J21" s="87"/>
    </row>
    <row r="22" spans="2:10">
      <c r="B22" s="87"/>
      <c r="C22" s="87"/>
      <c r="D22" s="87"/>
      <c r="E22" s="87"/>
      <c r="F22" s="87"/>
      <c r="G22" s="87"/>
      <c r="H22" s="87"/>
      <c r="I22" s="87"/>
      <c r="J22" s="87"/>
    </row>
    <row r="23" spans="2:10">
      <c r="B23" s="87"/>
      <c r="C23" s="87"/>
      <c r="D23" s="87"/>
      <c r="E23" s="87"/>
      <c r="F23" s="87"/>
      <c r="G23" s="87"/>
      <c r="H23" s="87"/>
      <c r="I23" s="87"/>
      <c r="J23" s="87"/>
    </row>
    <row r="24" spans="2:10">
      <c r="B24" s="87"/>
      <c r="C24" s="87"/>
      <c r="D24" s="87"/>
      <c r="E24" s="87"/>
      <c r="F24" s="87"/>
      <c r="G24" s="87"/>
      <c r="H24" s="87"/>
      <c r="I24" s="87"/>
      <c r="J24" s="87"/>
    </row>
    <row r="25" spans="2:10">
      <c r="B25" s="87"/>
      <c r="C25" s="87"/>
      <c r="D25" s="87"/>
      <c r="E25" s="87"/>
      <c r="F25" s="87"/>
      <c r="G25" s="87"/>
      <c r="H25" s="87"/>
      <c r="I25" s="87"/>
      <c r="J25" s="87"/>
    </row>
    <row r="26" spans="2:10">
      <c r="B26" s="87"/>
      <c r="C26" s="87"/>
      <c r="D26" s="87"/>
      <c r="E26" s="87"/>
      <c r="F26" s="87"/>
      <c r="G26" s="87"/>
      <c r="H26" s="87"/>
      <c r="I26" s="87"/>
      <c r="J26" s="87"/>
    </row>
    <row r="27" spans="2:10">
      <c r="B27" s="87"/>
      <c r="C27" s="87"/>
      <c r="D27" s="87"/>
      <c r="E27" s="87"/>
      <c r="F27" s="87"/>
      <c r="G27" s="87"/>
      <c r="H27" s="87"/>
      <c r="I27" s="87"/>
      <c r="J27" s="87"/>
    </row>
    <row r="28" spans="2:10">
      <c r="B28" s="87"/>
      <c r="C28" s="87"/>
      <c r="D28" s="87"/>
      <c r="E28" s="87"/>
      <c r="F28" s="87"/>
      <c r="G28" s="87"/>
      <c r="H28" s="87"/>
      <c r="I28" s="87"/>
      <c r="J28" s="87"/>
    </row>
    <row r="29" spans="2:10">
      <c r="B29" s="87"/>
      <c r="C29" s="87"/>
      <c r="D29" s="87"/>
      <c r="E29" s="87"/>
      <c r="F29" s="87"/>
      <c r="G29" s="87"/>
      <c r="H29" s="87"/>
      <c r="I29" s="87"/>
      <c r="J29" s="87"/>
    </row>
    <row r="30" spans="2:10">
      <c r="B30" s="87"/>
      <c r="C30" s="87"/>
      <c r="D30" s="87"/>
      <c r="E30" s="87"/>
      <c r="F30" s="87"/>
      <c r="G30" s="87"/>
      <c r="H30" s="87"/>
      <c r="I30" s="87"/>
      <c r="J30" s="87"/>
    </row>
    <row r="31" spans="2:10">
      <c r="B31" s="87"/>
      <c r="C31" s="87"/>
      <c r="D31" s="87"/>
      <c r="E31" s="87"/>
      <c r="F31" s="87"/>
      <c r="G31" s="87"/>
      <c r="H31" s="87"/>
      <c r="I31" s="87"/>
      <c r="J31" s="87"/>
    </row>
    <row r="32" spans="2:10">
      <c r="B32" s="87"/>
      <c r="C32" s="87"/>
      <c r="D32" s="87"/>
      <c r="E32" s="87"/>
      <c r="F32" s="87"/>
      <c r="G32" s="87"/>
      <c r="H32" s="87"/>
      <c r="I32" s="87"/>
      <c r="J32" s="87"/>
    </row>
    <row r="33" spans="2:10">
      <c r="B33" s="87"/>
      <c r="C33" s="87"/>
      <c r="D33" s="87"/>
      <c r="E33" s="87"/>
      <c r="F33" s="87"/>
      <c r="G33" s="87"/>
      <c r="H33" s="87"/>
      <c r="I33" s="87"/>
      <c r="J33" s="87"/>
    </row>
    <row r="34" spans="2:10">
      <c r="B34" s="87"/>
      <c r="C34" s="87"/>
      <c r="D34" s="87"/>
      <c r="E34" s="87"/>
      <c r="F34" s="87"/>
      <c r="G34" s="87"/>
      <c r="H34" s="87"/>
      <c r="I34" s="87"/>
      <c r="J34" s="87"/>
    </row>
    <row r="35" spans="2:10">
      <c r="B35" s="87"/>
      <c r="C35" s="87"/>
      <c r="D35" s="87"/>
      <c r="E35" s="87"/>
      <c r="F35" s="87"/>
      <c r="G35" s="87"/>
      <c r="H35" s="87"/>
      <c r="I35" s="87"/>
      <c r="J35" s="87"/>
    </row>
    <row r="36" spans="2:10">
      <c r="B36" s="87"/>
      <c r="C36" s="87"/>
      <c r="D36" s="87"/>
      <c r="E36" s="87"/>
      <c r="F36" s="87"/>
      <c r="G36" s="87"/>
      <c r="H36" s="87"/>
      <c r="I36" s="87"/>
      <c r="J36" s="87"/>
    </row>
    <row r="37" spans="2:10">
      <c r="B37" s="87"/>
      <c r="C37" s="87"/>
      <c r="D37" s="87"/>
      <c r="E37" s="87"/>
      <c r="F37" s="87"/>
      <c r="G37" s="87"/>
      <c r="H37" s="87"/>
      <c r="I37" s="87"/>
      <c r="J37" s="87"/>
    </row>
    <row r="38" spans="2:10">
      <c r="B38" s="87"/>
      <c r="C38" s="87"/>
      <c r="D38" s="87"/>
      <c r="E38" s="87"/>
      <c r="F38" s="87"/>
      <c r="G38" s="87"/>
      <c r="H38" s="87"/>
      <c r="I38" s="87"/>
      <c r="J38" s="87"/>
    </row>
    <row r="39" spans="2:10">
      <c r="B39" s="87"/>
      <c r="C39" s="87"/>
      <c r="D39" s="87"/>
      <c r="E39" s="87"/>
      <c r="F39" s="87"/>
      <c r="G39" s="87"/>
      <c r="H39" s="87"/>
      <c r="I39" s="87"/>
      <c r="J39" s="87"/>
    </row>
    <row r="40" spans="2:10">
      <c r="B40" s="87"/>
      <c r="C40" s="87"/>
      <c r="D40" s="87"/>
      <c r="E40" s="87"/>
      <c r="F40" s="87"/>
      <c r="G40" s="87"/>
      <c r="H40" s="87"/>
      <c r="I40" s="87"/>
      <c r="J40" s="87"/>
    </row>
    <row r="41" spans="2:10">
      <c r="B41" s="87"/>
      <c r="C41" s="87"/>
      <c r="D41" s="87"/>
      <c r="E41" s="87"/>
      <c r="F41" s="87"/>
      <c r="G41" s="87"/>
      <c r="H41" s="87"/>
      <c r="I41" s="87"/>
      <c r="J41" s="87"/>
    </row>
    <row r="42" spans="2:10">
      <c r="B42" s="87"/>
      <c r="C42" s="87"/>
      <c r="D42" s="87"/>
      <c r="E42" s="87"/>
      <c r="F42" s="87"/>
      <c r="G42" s="87"/>
      <c r="H42" s="87"/>
      <c r="I42" s="87"/>
      <c r="J42" s="87"/>
    </row>
    <row r="43" spans="2:10">
      <c r="B43" s="87"/>
      <c r="C43" s="87"/>
      <c r="D43" s="87"/>
      <c r="E43" s="87"/>
      <c r="F43" s="87"/>
      <c r="G43" s="87"/>
      <c r="H43" s="87"/>
      <c r="I43" s="87"/>
      <c r="J43" s="87"/>
    </row>
    <row r="44" spans="2:10">
      <c r="B44" s="87"/>
      <c r="C44" s="87"/>
      <c r="D44" s="87"/>
      <c r="E44" s="87"/>
      <c r="F44" s="87"/>
      <c r="G44" s="87"/>
      <c r="H44" s="87"/>
      <c r="I44" s="87"/>
      <c r="J44" s="87"/>
    </row>
    <row r="45" spans="2:10">
      <c r="B45" s="87"/>
      <c r="C45" s="87"/>
      <c r="D45" s="87"/>
      <c r="E45" s="87"/>
      <c r="F45" s="87"/>
      <c r="G45" s="87"/>
      <c r="H45" s="87"/>
      <c r="I45" s="87"/>
      <c r="J45" s="87"/>
    </row>
    <row r="46" spans="2:10">
      <c r="B46" s="87"/>
      <c r="C46" s="87"/>
      <c r="D46" s="87"/>
      <c r="E46" s="87"/>
      <c r="F46" s="87"/>
      <c r="G46" s="87"/>
      <c r="H46" s="87"/>
      <c r="I46" s="87"/>
      <c r="J46" s="87"/>
    </row>
    <row r="47" spans="2:10">
      <c r="B47" s="87"/>
      <c r="C47" s="87"/>
      <c r="D47" s="87"/>
      <c r="E47" s="87"/>
      <c r="F47" s="87"/>
      <c r="G47" s="87"/>
      <c r="H47" s="87"/>
      <c r="I47" s="87"/>
      <c r="J47" s="87"/>
    </row>
    <row r="48" spans="2:10">
      <c r="B48" s="87"/>
      <c r="C48" s="87"/>
      <c r="D48" s="87"/>
      <c r="E48" s="87"/>
      <c r="F48" s="87"/>
      <c r="G48" s="87"/>
      <c r="H48" s="87"/>
      <c r="I48" s="87"/>
      <c r="J48" s="87"/>
    </row>
    <row r="49" spans="2:10">
      <c r="B49" s="87"/>
      <c r="C49" s="87"/>
      <c r="D49" s="87"/>
      <c r="E49" s="87"/>
      <c r="F49" s="87"/>
      <c r="G49" s="87"/>
      <c r="H49" s="87"/>
      <c r="I49" s="87"/>
      <c r="J49" s="87"/>
    </row>
    <row r="50" spans="2:10">
      <c r="B50" s="87"/>
      <c r="C50" s="87"/>
      <c r="D50" s="87"/>
      <c r="E50" s="87"/>
      <c r="F50" s="87"/>
      <c r="G50" s="87"/>
      <c r="H50" s="87"/>
      <c r="I50" s="87"/>
      <c r="J50" s="87"/>
    </row>
    <row r="51" spans="2:10">
      <c r="B51" s="87"/>
      <c r="C51" s="87"/>
      <c r="D51" s="87"/>
      <c r="E51" s="87"/>
      <c r="F51" s="87"/>
      <c r="G51" s="87"/>
      <c r="H51" s="87"/>
      <c r="I51" s="87"/>
      <c r="J51" s="87"/>
    </row>
    <row r="52" spans="2:10">
      <c r="B52" s="87"/>
      <c r="C52" s="87"/>
      <c r="D52" s="87"/>
      <c r="E52" s="87"/>
      <c r="F52" s="87"/>
      <c r="G52" s="87"/>
      <c r="H52" s="87"/>
      <c r="I52" s="87"/>
      <c r="J52" s="87"/>
    </row>
    <row r="53" spans="2:10">
      <c r="B53" s="87"/>
      <c r="C53" s="87"/>
      <c r="D53" s="87"/>
      <c r="E53" s="87"/>
      <c r="F53" s="87"/>
      <c r="G53" s="87"/>
      <c r="H53" s="87"/>
      <c r="I53" s="87"/>
      <c r="J53" s="87"/>
    </row>
    <row r="54" spans="2:10">
      <c r="B54" s="87"/>
      <c r="C54" s="87"/>
      <c r="D54" s="87"/>
      <c r="E54" s="87"/>
      <c r="F54" s="87"/>
      <c r="G54" s="87"/>
      <c r="H54" s="87"/>
      <c r="I54" s="87"/>
      <c r="J54" s="87"/>
    </row>
    <row r="55" spans="2:10">
      <c r="B55" s="87"/>
      <c r="C55" s="87"/>
      <c r="D55" s="87"/>
      <c r="E55" s="87"/>
      <c r="F55" s="87"/>
      <c r="G55" s="87"/>
      <c r="H55" s="87"/>
      <c r="I55" s="87"/>
      <c r="J55" s="87"/>
    </row>
    <row r="56" spans="2:10">
      <c r="B56" s="87"/>
      <c r="C56" s="87"/>
      <c r="D56" s="87"/>
      <c r="E56" s="87"/>
      <c r="F56" s="87"/>
      <c r="G56" s="87"/>
      <c r="H56" s="87"/>
      <c r="I56" s="87"/>
      <c r="J56" s="87"/>
    </row>
    <row r="57" spans="2:10">
      <c r="B57" s="87"/>
      <c r="C57" s="87"/>
      <c r="D57" s="87"/>
      <c r="E57" s="87"/>
      <c r="F57" s="87"/>
      <c r="G57" s="87"/>
      <c r="H57" s="87"/>
      <c r="I57" s="87"/>
      <c r="J57" s="87"/>
    </row>
    <row r="58" spans="2:10">
      <c r="B58" s="87"/>
      <c r="C58" s="87"/>
      <c r="D58" s="87"/>
      <c r="E58" s="87"/>
      <c r="F58" s="87"/>
      <c r="G58" s="87"/>
      <c r="H58" s="87"/>
      <c r="I58" s="87"/>
      <c r="J58" s="87"/>
    </row>
    <row r="59" spans="2:10">
      <c r="B59" s="87"/>
      <c r="C59" s="87"/>
      <c r="D59" s="87"/>
      <c r="E59" s="87"/>
      <c r="F59" s="87"/>
      <c r="G59" s="87"/>
      <c r="H59" s="87"/>
      <c r="I59" s="87"/>
      <c r="J59" s="87"/>
    </row>
    <row r="60" spans="2:10">
      <c r="B60" s="87"/>
      <c r="C60" s="87"/>
      <c r="D60" s="87"/>
      <c r="E60" s="87"/>
      <c r="F60" s="87"/>
      <c r="G60" s="87"/>
      <c r="H60" s="87"/>
      <c r="I60" s="87"/>
      <c r="J60" s="87"/>
    </row>
    <row r="61" spans="2:10">
      <c r="B61" s="87"/>
      <c r="C61" s="87"/>
      <c r="D61" s="87"/>
      <c r="E61" s="87"/>
      <c r="F61" s="87"/>
      <c r="G61" s="87"/>
      <c r="H61" s="87"/>
      <c r="I61" s="87"/>
      <c r="J61" s="87"/>
    </row>
    <row r="62" spans="2:10">
      <c r="B62" s="87"/>
      <c r="C62" s="87"/>
      <c r="D62" s="87"/>
      <c r="E62" s="87"/>
      <c r="F62" s="87"/>
      <c r="G62" s="87"/>
      <c r="H62" s="87"/>
      <c r="I62" s="87"/>
      <c r="J62" s="87"/>
    </row>
    <row r="63" spans="2:10">
      <c r="B63" s="87"/>
      <c r="C63" s="87"/>
      <c r="D63" s="87"/>
      <c r="E63" s="87"/>
      <c r="F63" s="87"/>
      <c r="G63" s="87"/>
      <c r="H63" s="87"/>
      <c r="I63" s="87"/>
      <c r="J63" s="87"/>
    </row>
    <row r="64" spans="2:10">
      <c r="B64" s="87"/>
      <c r="C64" s="87"/>
      <c r="D64" s="87"/>
      <c r="E64" s="87"/>
      <c r="F64" s="87"/>
      <c r="G64" s="87"/>
      <c r="H64" s="87"/>
      <c r="I64" s="87"/>
      <c r="J64" s="87"/>
    </row>
    <row r="65" spans="2:10">
      <c r="B65" s="87"/>
      <c r="C65" s="87"/>
      <c r="D65" s="87"/>
      <c r="E65" s="87"/>
      <c r="F65" s="87"/>
      <c r="G65" s="87"/>
      <c r="H65" s="87"/>
      <c r="I65" s="87"/>
      <c r="J65" s="87"/>
    </row>
    <row r="66" spans="2:10">
      <c r="B66" s="87"/>
      <c r="C66" s="87"/>
      <c r="D66" s="87"/>
      <c r="E66" s="87"/>
      <c r="F66" s="87"/>
      <c r="G66" s="87"/>
      <c r="H66" s="87"/>
      <c r="I66" s="87"/>
      <c r="J66" s="87"/>
    </row>
    <row r="67" spans="2:10">
      <c r="B67" s="87"/>
      <c r="C67" s="87"/>
      <c r="D67" s="87"/>
      <c r="E67" s="87"/>
      <c r="F67" s="87"/>
      <c r="G67" s="87"/>
      <c r="H67" s="87"/>
      <c r="I67" s="87"/>
      <c r="J67" s="87"/>
    </row>
    <row r="68" spans="2:10">
      <c r="B68" s="87"/>
      <c r="C68" s="87"/>
      <c r="D68" s="87"/>
      <c r="E68" s="87"/>
      <c r="F68" s="87"/>
      <c r="G68" s="87"/>
      <c r="H68" s="87"/>
      <c r="I68" s="87"/>
      <c r="J68" s="87"/>
    </row>
    <row r="69" spans="2:10">
      <c r="B69" s="87"/>
      <c r="C69" s="87"/>
      <c r="D69" s="87"/>
      <c r="E69" s="87"/>
      <c r="F69" s="87"/>
      <c r="G69" s="87"/>
      <c r="H69" s="87"/>
      <c r="I69" s="87"/>
      <c r="J69" s="87"/>
    </row>
    <row r="70" spans="2:10">
      <c r="B70" s="87"/>
      <c r="C70" s="87"/>
      <c r="D70" s="87"/>
      <c r="E70" s="87"/>
      <c r="F70" s="87"/>
      <c r="G70" s="87"/>
      <c r="H70" s="87"/>
      <c r="I70" s="87"/>
      <c r="J70" s="87"/>
    </row>
    <row r="71" spans="2:10">
      <c r="B71" s="87"/>
      <c r="C71" s="87"/>
      <c r="D71" s="87"/>
      <c r="E71" s="87"/>
      <c r="F71" s="87"/>
      <c r="G71" s="87"/>
      <c r="H71" s="87"/>
      <c r="I71" s="87"/>
      <c r="J71" s="87"/>
    </row>
    <row r="72" spans="2:10">
      <c r="B72" s="87"/>
      <c r="C72" s="87"/>
      <c r="D72" s="87"/>
      <c r="E72" s="87"/>
      <c r="F72" s="87"/>
      <c r="G72" s="87"/>
      <c r="H72" s="87"/>
      <c r="I72" s="87"/>
      <c r="J72" s="87"/>
    </row>
    <row r="73" spans="2:10">
      <c r="B73" s="87"/>
      <c r="C73" s="87"/>
      <c r="D73" s="87"/>
      <c r="E73" s="87"/>
      <c r="F73" s="87"/>
      <c r="G73" s="87"/>
      <c r="H73" s="87"/>
      <c r="I73" s="87"/>
      <c r="J73" s="87"/>
    </row>
    <row r="74" spans="2:10">
      <c r="B74" s="87"/>
      <c r="C74" s="87"/>
      <c r="D74" s="87"/>
      <c r="E74" s="87"/>
      <c r="F74" s="87"/>
      <c r="G74" s="87"/>
      <c r="H74" s="87"/>
      <c r="I74" s="87"/>
      <c r="J74" s="87"/>
    </row>
    <row r="75" spans="2:10">
      <c r="B75" s="87"/>
      <c r="C75" s="87"/>
      <c r="D75" s="87"/>
      <c r="E75" s="87"/>
      <c r="F75" s="87"/>
      <c r="G75" s="87"/>
      <c r="H75" s="87"/>
      <c r="I75" s="87"/>
      <c r="J75" s="87"/>
    </row>
    <row r="76" spans="2:10">
      <c r="B76" s="87"/>
      <c r="C76" s="87"/>
      <c r="D76" s="87"/>
      <c r="E76" s="87"/>
      <c r="F76" s="87"/>
      <c r="G76" s="87"/>
      <c r="H76" s="87"/>
      <c r="I76" s="87"/>
      <c r="J76" s="87"/>
    </row>
    <row r="77" spans="2:10">
      <c r="B77" s="87"/>
      <c r="C77" s="87"/>
      <c r="D77" s="87"/>
      <c r="E77" s="87"/>
      <c r="F77" s="87"/>
      <c r="G77" s="87"/>
      <c r="H77" s="87"/>
      <c r="I77" s="87"/>
      <c r="J77" s="87"/>
    </row>
    <row r="78" spans="2:10">
      <c r="B78" s="87"/>
      <c r="C78" s="87"/>
      <c r="D78" s="87"/>
      <c r="E78" s="87"/>
      <c r="F78" s="87"/>
      <c r="G78" s="87"/>
      <c r="H78" s="87"/>
      <c r="I78" s="87"/>
      <c r="J78" s="87"/>
    </row>
    <row r="79" spans="2:10">
      <c r="B79" s="87"/>
      <c r="C79" s="87"/>
      <c r="D79" s="87"/>
      <c r="E79" s="87"/>
      <c r="F79" s="87"/>
      <c r="G79" s="87"/>
      <c r="H79" s="87"/>
      <c r="I79" s="87"/>
      <c r="J79" s="87"/>
    </row>
    <row r="80" spans="2:10">
      <c r="B80" s="87"/>
      <c r="C80" s="87"/>
      <c r="D80" s="87"/>
      <c r="E80" s="87"/>
      <c r="F80" s="87"/>
      <c r="G80" s="87"/>
      <c r="H80" s="87"/>
      <c r="I80" s="87"/>
      <c r="J80" s="87"/>
    </row>
    <row r="81" spans="2:10">
      <c r="B81" s="87"/>
      <c r="C81" s="87"/>
      <c r="D81" s="87"/>
      <c r="E81" s="87"/>
      <c r="F81" s="87"/>
      <c r="G81" s="87"/>
      <c r="H81" s="87"/>
      <c r="I81" s="87"/>
      <c r="J81" s="87"/>
    </row>
    <row r="82" spans="2:10">
      <c r="B82" s="87"/>
      <c r="C82" s="87"/>
      <c r="D82" s="87"/>
      <c r="E82" s="87"/>
      <c r="F82" s="87"/>
      <c r="G82" s="87"/>
      <c r="H82" s="87"/>
      <c r="I82" s="87"/>
      <c r="J82" s="87"/>
    </row>
    <row r="83" spans="2:10">
      <c r="B83" s="87"/>
      <c r="C83" s="87"/>
      <c r="D83" s="87"/>
      <c r="E83" s="87"/>
      <c r="F83" s="87"/>
      <c r="G83" s="87"/>
      <c r="H83" s="87"/>
      <c r="I83" s="87"/>
      <c r="J83" s="87"/>
    </row>
    <row r="84" spans="2:10">
      <c r="B84" s="87"/>
      <c r="C84" s="87"/>
      <c r="D84" s="87"/>
      <c r="E84" s="87"/>
      <c r="F84" s="87"/>
      <c r="G84" s="87"/>
      <c r="H84" s="87"/>
      <c r="I84" s="87"/>
      <c r="J84" s="87"/>
    </row>
    <row r="85" spans="2:10">
      <c r="B85" s="87"/>
      <c r="C85" s="87"/>
      <c r="D85" s="87"/>
      <c r="E85" s="87"/>
      <c r="F85" s="87"/>
      <c r="G85" s="87"/>
      <c r="H85" s="87"/>
      <c r="I85" s="87"/>
      <c r="J85" s="87"/>
    </row>
    <row r="86" spans="2:10">
      <c r="B86" s="87"/>
      <c r="C86" s="87"/>
      <c r="D86" s="87"/>
      <c r="E86" s="87"/>
      <c r="F86" s="87"/>
      <c r="G86" s="87"/>
      <c r="H86" s="87"/>
      <c r="I86" s="87"/>
      <c r="J86" s="87"/>
    </row>
    <row r="87" spans="2:10">
      <c r="B87" s="87"/>
      <c r="C87" s="87"/>
      <c r="D87" s="87"/>
      <c r="E87" s="87"/>
      <c r="F87" s="87"/>
      <c r="G87" s="87"/>
      <c r="H87" s="87"/>
      <c r="I87" s="87"/>
      <c r="J87" s="87"/>
    </row>
    <row r="88" spans="2:10">
      <c r="B88" s="87"/>
      <c r="C88" s="87"/>
      <c r="D88" s="87"/>
      <c r="E88" s="87"/>
      <c r="F88" s="87"/>
      <c r="G88" s="87"/>
      <c r="H88" s="87"/>
      <c r="I88" s="87"/>
      <c r="J88" s="87"/>
    </row>
    <row r="89" spans="2:10">
      <c r="B89" s="87"/>
      <c r="C89" s="87"/>
      <c r="D89" s="87"/>
      <c r="E89" s="87"/>
      <c r="F89" s="87"/>
      <c r="G89" s="87"/>
      <c r="H89" s="87"/>
      <c r="I89" s="87"/>
      <c r="J89" s="87"/>
    </row>
    <row r="90" spans="2:10">
      <c r="B90" s="87"/>
      <c r="C90" s="87"/>
      <c r="D90" s="87"/>
      <c r="E90" s="87"/>
      <c r="F90" s="87"/>
      <c r="G90" s="87"/>
      <c r="H90" s="87"/>
      <c r="I90" s="87"/>
      <c r="J90" s="87"/>
    </row>
    <row r="91" spans="2:10">
      <c r="B91" s="87"/>
      <c r="C91" s="87"/>
      <c r="D91" s="87"/>
      <c r="E91" s="87"/>
      <c r="F91" s="87"/>
      <c r="G91" s="87"/>
      <c r="H91" s="87"/>
      <c r="I91" s="87"/>
      <c r="J91" s="87"/>
    </row>
    <row r="92" spans="2:10">
      <c r="B92" s="87"/>
      <c r="C92" s="87"/>
      <c r="D92" s="87"/>
      <c r="E92" s="87"/>
      <c r="F92" s="87"/>
      <c r="G92" s="87"/>
      <c r="H92" s="87"/>
      <c r="I92" s="87"/>
      <c r="J92" s="87"/>
    </row>
    <row r="93" spans="2:10">
      <c r="B93" s="87"/>
      <c r="C93" s="87"/>
      <c r="D93" s="87"/>
      <c r="E93" s="87"/>
      <c r="F93" s="87"/>
      <c r="G93" s="87"/>
      <c r="H93" s="87"/>
      <c r="I93" s="87"/>
      <c r="J93" s="87"/>
    </row>
    <row r="94" spans="2:10">
      <c r="B94" s="87"/>
      <c r="C94" s="87"/>
      <c r="D94" s="87"/>
      <c r="E94" s="87"/>
      <c r="F94" s="87"/>
      <c r="G94" s="87"/>
      <c r="H94" s="87"/>
      <c r="I94" s="87"/>
      <c r="J94" s="87"/>
    </row>
    <row r="95" spans="2:10">
      <c r="B95" s="87"/>
      <c r="C95" s="87"/>
      <c r="D95" s="87"/>
      <c r="E95" s="87"/>
      <c r="F95" s="87"/>
      <c r="G95" s="87"/>
      <c r="H95" s="87"/>
      <c r="I95" s="87"/>
      <c r="J95" s="87"/>
    </row>
    <row r="96" spans="2:10">
      <c r="B96" s="87"/>
      <c r="C96" s="87"/>
      <c r="D96" s="87"/>
      <c r="E96" s="87"/>
      <c r="F96" s="87"/>
      <c r="G96" s="87"/>
      <c r="H96" s="87"/>
      <c r="I96" s="87"/>
      <c r="J96" s="87"/>
    </row>
    <row r="97" spans="2:10">
      <c r="B97" s="87"/>
      <c r="C97" s="87"/>
      <c r="D97" s="87"/>
      <c r="E97" s="87"/>
      <c r="F97" s="87"/>
      <c r="G97" s="87"/>
      <c r="H97" s="87"/>
      <c r="I97" s="87"/>
      <c r="J97" s="87"/>
    </row>
    <row r="98" spans="2:10">
      <c r="B98" s="87"/>
      <c r="C98" s="87"/>
      <c r="D98" s="87"/>
      <c r="E98" s="87"/>
      <c r="F98" s="87"/>
      <c r="G98" s="87"/>
      <c r="H98" s="87"/>
      <c r="I98" s="87"/>
      <c r="J98" s="87"/>
    </row>
    <row r="99" spans="2:10">
      <c r="B99" s="87"/>
      <c r="C99" s="87"/>
      <c r="D99" s="87"/>
      <c r="E99" s="87"/>
      <c r="F99" s="87"/>
      <c r="G99" s="87"/>
      <c r="H99" s="87"/>
      <c r="I99" s="87"/>
      <c r="J99" s="87"/>
    </row>
    <row r="100" spans="2:10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3"/>
      <c r="G110" s="113"/>
      <c r="H110" s="113"/>
      <c r="I110" s="113"/>
      <c r="J110" s="94"/>
    </row>
    <row r="111" spans="2:10">
      <c r="B111" s="93"/>
      <c r="C111" s="93"/>
      <c r="D111" s="94"/>
      <c r="E111" s="94"/>
      <c r="F111" s="113"/>
      <c r="G111" s="113"/>
      <c r="H111" s="113"/>
      <c r="I111" s="113"/>
      <c r="J111" s="94"/>
    </row>
    <row r="112" spans="2:10">
      <c r="B112" s="93"/>
      <c r="C112" s="93"/>
      <c r="D112" s="94"/>
      <c r="E112" s="94"/>
      <c r="F112" s="113"/>
      <c r="G112" s="113"/>
      <c r="H112" s="113"/>
      <c r="I112" s="113"/>
      <c r="J112" s="94"/>
    </row>
    <row r="113" spans="2:10">
      <c r="B113" s="93"/>
      <c r="C113" s="93"/>
      <c r="D113" s="94"/>
      <c r="E113" s="94"/>
      <c r="F113" s="113"/>
      <c r="G113" s="113"/>
      <c r="H113" s="113"/>
      <c r="I113" s="113"/>
      <c r="J113" s="94"/>
    </row>
    <row r="114" spans="2:10">
      <c r="B114" s="93"/>
      <c r="C114" s="93"/>
      <c r="D114" s="94"/>
      <c r="E114" s="94"/>
      <c r="F114" s="113"/>
      <c r="G114" s="113"/>
      <c r="H114" s="113"/>
      <c r="I114" s="113"/>
      <c r="J114" s="94"/>
    </row>
    <row r="115" spans="2:10">
      <c r="B115" s="93"/>
      <c r="C115" s="93"/>
      <c r="D115" s="94"/>
      <c r="E115" s="94"/>
      <c r="F115" s="113"/>
      <c r="G115" s="113"/>
      <c r="H115" s="113"/>
      <c r="I115" s="113"/>
      <c r="J115" s="94"/>
    </row>
    <row r="116" spans="2:10">
      <c r="B116" s="93"/>
      <c r="C116" s="93"/>
      <c r="D116" s="94"/>
      <c r="E116" s="94"/>
      <c r="F116" s="113"/>
      <c r="G116" s="113"/>
      <c r="H116" s="113"/>
      <c r="I116" s="113"/>
      <c r="J116" s="94"/>
    </row>
    <row r="117" spans="2:10">
      <c r="B117" s="93"/>
      <c r="C117" s="93"/>
      <c r="D117" s="94"/>
      <c r="E117" s="94"/>
      <c r="F117" s="113"/>
      <c r="G117" s="113"/>
      <c r="H117" s="113"/>
      <c r="I117" s="113"/>
      <c r="J117" s="94"/>
    </row>
    <row r="118" spans="2:10">
      <c r="B118" s="93"/>
      <c r="C118" s="93"/>
      <c r="D118" s="94"/>
      <c r="E118" s="94"/>
      <c r="F118" s="113"/>
      <c r="G118" s="113"/>
      <c r="H118" s="113"/>
      <c r="I118" s="113"/>
      <c r="J118" s="94"/>
    </row>
    <row r="119" spans="2:10">
      <c r="B119" s="93"/>
      <c r="C119" s="93"/>
      <c r="D119" s="94"/>
      <c r="E119" s="94"/>
      <c r="F119" s="113"/>
      <c r="G119" s="113"/>
      <c r="H119" s="113"/>
      <c r="I119" s="113"/>
      <c r="J119" s="94"/>
    </row>
    <row r="120" spans="2:10">
      <c r="B120" s="93"/>
      <c r="C120" s="93"/>
      <c r="D120" s="94"/>
      <c r="E120" s="94"/>
      <c r="F120" s="113"/>
      <c r="G120" s="113"/>
      <c r="H120" s="113"/>
      <c r="I120" s="113"/>
      <c r="J120" s="94"/>
    </row>
    <row r="121" spans="2:10">
      <c r="B121" s="93"/>
      <c r="C121" s="93"/>
      <c r="D121" s="94"/>
      <c r="E121" s="94"/>
      <c r="F121" s="113"/>
      <c r="G121" s="113"/>
      <c r="H121" s="113"/>
      <c r="I121" s="113"/>
      <c r="J121" s="94"/>
    </row>
    <row r="122" spans="2:10">
      <c r="B122" s="93"/>
      <c r="C122" s="93"/>
      <c r="D122" s="94"/>
      <c r="E122" s="94"/>
      <c r="F122" s="113"/>
      <c r="G122" s="113"/>
      <c r="H122" s="113"/>
      <c r="I122" s="113"/>
      <c r="J122" s="94"/>
    </row>
    <row r="123" spans="2:10">
      <c r="B123" s="93"/>
      <c r="C123" s="93"/>
      <c r="D123" s="94"/>
      <c r="E123" s="94"/>
      <c r="F123" s="113"/>
      <c r="G123" s="113"/>
      <c r="H123" s="113"/>
      <c r="I123" s="113"/>
      <c r="J123" s="94"/>
    </row>
    <row r="124" spans="2:10">
      <c r="B124" s="93"/>
      <c r="C124" s="93"/>
      <c r="D124" s="94"/>
      <c r="E124" s="94"/>
      <c r="F124" s="113"/>
      <c r="G124" s="113"/>
      <c r="H124" s="113"/>
      <c r="I124" s="113"/>
      <c r="J124" s="94"/>
    </row>
    <row r="125" spans="2:10">
      <c r="B125" s="93"/>
      <c r="C125" s="93"/>
      <c r="D125" s="94"/>
      <c r="E125" s="94"/>
      <c r="F125" s="113"/>
      <c r="G125" s="113"/>
      <c r="H125" s="113"/>
      <c r="I125" s="113"/>
      <c r="J125" s="94"/>
    </row>
    <row r="126" spans="2:10">
      <c r="B126" s="93"/>
      <c r="C126" s="93"/>
      <c r="D126" s="94"/>
      <c r="E126" s="94"/>
      <c r="F126" s="113"/>
      <c r="G126" s="113"/>
      <c r="H126" s="113"/>
      <c r="I126" s="113"/>
      <c r="J126" s="94"/>
    </row>
    <row r="127" spans="2:10">
      <c r="B127" s="93"/>
      <c r="C127" s="93"/>
      <c r="D127" s="94"/>
      <c r="E127" s="94"/>
      <c r="F127" s="113"/>
      <c r="G127" s="113"/>
      <c r="H127" s="113"/>
      <c r="I127" s="113"/>
      <c r="J127" s="94"/>
    </row>
    <row r="128" spans="2:10">
      <c r="B128" s="93"/>
      <c r="C128" s="93"/>
      <c r="D128" s="94"/>
      <c r="E128" s="94"/>
      <c r="F128" s="113"/>
      <c r="G128" s="113"/>
      <c r="H128" s="113"/>
      <c r="I128" s="113"/>
      <c r="J128" s="94"/>
    </row>
    <row r="129" spans="2:10">
      <c r="B129" s="93"/>
      <c r="C129" s="93"/>
      <c r="D129" s="94"/>
      <c r="E129" s="94"/>
      <c r="F129" s="113"/>
      <c r="G129" s="113"/>
      <c r="H129" s="113"/>
      <c r="I129" s="113"/>
      <c r="J129" s="94"/>
    </row>
    <row r="130" spans="2:10">
      <c r="B130" s="93"/>
      <c r="C130" s="93"/>
      <c r="D130" s="94"/>
      <c r="E130" s="94"/>
      <c r="F130" s="113"/>
      <c r="G130" s="113"/>
      <c r="H130" s="113"/>
      <c r="I130" s="113"/>
      <c r="J130" s="94"/>
    </row>
    <row r="131" spans="2:10">
      <c r="B131" s="93"/>
      <c r="C131" s="93"/>
      <c r="D131" s="94"/>
      <c r="E131" s="94"/>
      <c r="F131" s="113"/>
      <c r="G131" s="113"/>
      <c r="H131" s="113"/>
      <c r="I131" s="113"/>
      <c r="J131" s="94"/>
    </row>
    <row r="132" spans="2:10">
      <c r="B132" s="93"/>
      <c r="C132" s="93"/>
      <c r="D132" s="94"/>
      <c r="E132" s="94"/>
      <c r="F132" s="113"/>
      <c r="G132" s="113"/>
      <c r="H132" s="113"/>
      <c r="I132" s="113"/>
      <c r="J132" s="94"/>
    </row>
    <row r="133" spans="2:10">
      <c r="B133" s="93"/>
      <c r="C133" s="93"/>
      <c r="D133" s="94"/>
      <c r="E133" s="94"/>
      <c r="F133" s="113"/>
      <c r="G133" s="113"/>
      <c r="H133" s="113"/>
      <c r="I133" s="113"/>
      <c r="J133" s="94"/>
    </row>
    <row r="134" spans="2:10">
      <c r="B134" s="93"/>
      <c r="C134" s="93"/>
      <c r="D134" s="94"/>
      <c r="E134" s="94"/>
      <c r="F134" s="113"/>
      <c r="G134" s="113"/>
      <c r="H134" s="113"/>
      <c r="I134" s="113"/>
      <c r="J134" s="94"/>
    </row>
    <row r="135" spans="2:10">
      <c r="B135" s="93"/>
      <c r="C135" s="93"/>
      <c r="D135" s="94"/>
      <c r="E135" s="94"/>
      <c r="F135" s="113"/>
      <c r="G135" s="113"/>
      <c r="H135" s="113"/>
      <c r="I135" s="113"/>
      <c r="J135" s="94"/>
    </row>
    <row r="136" spans="2:10">
      <c r="B136" s="93"/>
      <c r="C136" s="93"/>
      <c r="D136" s="94"/>
      <c r="E136" s="94"/>
      <c r="F136" s="113"/>
      <c r="G136" s="113"/>
      <c r="H136" s="113"/>
      <c r="I136" s="113"/>
      <c r="J136" s="94"/>
    </row>
    <row r="137" spans="2:10">
      <c r="B137" s="93"/>
      <c r="C137" s="93"/>
      <c r="D137" s="94"/>
      <c r="E137" s="94"/>
      <c r="F137" s="113"/>
      <c r="G137" s="113"/>
      <c r="H137" s="113"/>
      <c r="I137" s="113"/>
      <c r="J137" s="94"/>
    </row>
    <row r="138" spans="2:10">
      <c r="B138" s="93"/>
      <c r="C138" s="93"/>
      <c r="D138" s="94"/>
      <c r="E138" s="94"/>
      <c r="F138" s="113"/>
      <c r="G138" s="113"/>
      <c r="H138" s="113"/>
      <c r="I138" s="113"/>
      <c r="J138" s="94"/>
    </row>
    <row r="139" spans="2:10">
      <c r="B139" s="93"/>
      <c r="C139" s="93"/>
      <c r="D139" s="94"/>
      <c r="E139" s="94"/>
      <c r="F139" s="113"/>
      <c r="G139" s="113"/>
      <c r="H139" s="113"/>
      <c r="I139" s="113"/>
      <c r="J139" s="94"/>
    </row>
    <row r="140" spans="2:10">
      <c r="B140" s="93"/>
      <c r="C140" s="93"/>
      <c r="D140" s="94"/>
      <c r="E140" s="94"/>
      <c r="F140" s="113"/>
      <c r="G140" s="113"/>
      <c r="H140" s="113"/>
      <c r="I140" s="113"/>
      <c r="J140" s="94"/>
    </row>
    <row r="141" spans="2:10">
      <c r="B141" s="93"/>
      <c r="C141" s="93"/>
      <c r="D141" s="94"/>
      <c r="E141" s="94"/>
      <c r="F141" s="113"/>
      <c r="G141" s="113"/>
      <c r="H141" s="113"/>
      <c r="I141" s="113"/>
      <c r="J141" s="94"/>
    </row>
    <row r="142" spans="2:10">
      <c r="B142" s="93"/>
      <c r="C142" s="93"/>
      <c r="D142" s="94"/>
      <c r="E142" s="94"/>
      <c r="F142" s="113"/>
      <c r="G142" s="113"/>
      <c r="H142" s="113"/>
      <c r="I142" s="113"/>
      <c r="J142" s="94"/>
    </row>
    <row r="143" spans="2:10">
      <c r="B143" s="93"/>
      <c r="C143" s="93"/>
      <c r="D143" s="94"/>
      <c r="E143" s="94"/>
      <c r="F143" s="113"/>
      <c r="G143" s="113"/>
      <c r="H143" s="113"/>
      <c r="I143" s="113"/>
      <c r="J143" s="94"/>
    </row>
    <row r="144" spans="2:10">
      <c r="B144" s="93"/>
      <c r="C144" s="93"/>
      <c r="D144" s="94"/>
      <c r="E144" s="94"/>
      <c r="F144" s="113"/>
      <c r="G144" s="113"/>
      <c r="H144" s="113"/>
      <c r="I144" s="113"/>
      <c r="J144" s="94"/>
    </row>
    <row r="145" spans="2:10">
      <c r="B145" s="93"/>
      <c r="C145" s="93"/>
      <c r="D145" s="94"/>
      <c r="E145" s="94"/>
      <c r="F145" s="113"/>
      <c r="G145" s="113"/>
      <c r="H145" s="113"/>
      <c r="I145" s="113"/>
      <c r="J145" s="94"/>
    </row>
    <row r="146" spans="2:10">
      <c r="B146" s="93"/>
      <c r="C146" s="93"/>
      <c r="D146" s="94"/>
      <c r="E146" s="94"/>
      <c r="F146" s="113"/>
      <c r="G146" s="113"/>
      <c r="H146" s="113"/>
      <c r="I146" s="113"/>
      <c r="J146" s="94"/>
    </row>
    <row r="147" spans="2:10">
      <c r="B147" s="93"/>
      <c r="C147" s="93"/>
      <c r="D147" s="94"/>
      <c r="E147" s="94"/>
      <c r="F147" s="113"/>
      <c r="G147" s="113"/>
      <c r="H147" s="113"/>
      <c r="I147" s="113"/>
      <c r="J147" s="94"/>
    </row>
    <row r="148" spans="2:10">
      <c r="B148" s="93"/>
      <c r="C148" s="93"/>
      <c r="D148" s="94"/>
      <c r="E148" s="94"/>
      <c r="F148" s="113"/>
      <c r="G148" s="113"/>
      <c r="H148" s="113"/>
      <c r="I148" s="113"/>
      <c r="J148" s="94"/>
    </row>
    <row r="149" spans="2:10">
      <c r="B149" s="93"/>
      <c r="C149" s="93"/>
      <c r="D149" s="94"/>
      <c r="E149" s="94"/>
      <c r="F149" s="113"/>
      <c r="G149" s="113"/>
      <c r="H149" s="113"/>
      <c r="I149" s="113"/>
      <c r="J149" s="94"/>
    </row>
    <row r="150" spans="2:10">
      <c r="B150" s="93"/>
      <c r="C150" s="93"/>
      <c r="D150" s="94"/>
      <c r="E150" s="94"/>
      <c r="F150" s="113"/>
      <c r="G150" s="113"/>
      <c r="H150" s="113"/>
      <c r="I150" s="113"/>
      <c r="J150" s="94"/>
    </row>
    <row r="151" spans="2:10">
      <c r="B151" s="93"/>
      <c r="C151" s="93"/>
      <c r="D151" s="94"/>
      <c r="E151" s="94"/>
      <c r="F151" s="113"/>
      <c r="G151" s="113"/>
      <c r="H151" s="113"/>
      <c r="I151" s="113"/>
      <c r="J151" s="94"/>
    </row>
    <row r="152" spans="2:10">
      <c r="B152" s="93"/>
      <c r="C152" s="93"/>
      <c r="D152" s="94"/>
      <c r="E152" s="94"/>
      <c r="F152" s="113"/>
      <c r="G152" s="113"/>
      <c r="H152" s="113"/>
      <c r="I152" s="113"/>
      <c r="J152" s="94"/>
    </row>
    <row r="153" spans="2:10">
      <c r="B153" s="93"/>
      <c r="C153" s="93"/>
      <c r="D153" s="94"/>
      <c r="E153" s="94"/>
      <c r="F153" s="113"/>
      <c r="G153" s="113"/>
      <c r="H153" s="113"/>
      <c r="I153" s="113"/>
      <c r="J153" s="94"/>
    </row>
    <row r="154" spans="2:10">
      <c r="B154" s="93"/>
      <c r="C154" s="93"/>
      <c r="D154" s="94"/>
      <c r="E154" s="94"/>
      <c r="F154" s="113"/>
      <c r="G154" s="113"/>
      <c r="H154" s="113"/>
      <c r="I154" s="113"/>
      <c r="J154" s="94"/>
    </row>
    <row r="155" spans="2:10">
      <c r="B155" s="93"/>
      <c r="C155" s="93"/>
      <c r="D155" s="94"/>
      <c r="E155" s="94"/>
      <c r="F155" s="113"/>
      <c r="G155" s="113"/>
      <c r="H155" s="113"/>
      <c r="I155" s="113"/>
      <c r="J155" s="94"/>
    </row>
    <row r="156" spans="2:10">
      <c r="B156" s="93"/>
      <c r="C156" s="93"/>
      <c r="D156" s="94"/>
      <c r="E156" s="94"/>
      <c r="F156" s="113"/>
      <c r="G156" s="113"/>
      <c r="H156" s="113"/>
      <c r="I156" s="113"/>
      <c r="J156" s="94"/>
    </row>
    <row r="157" spans="2:10">
      <c r="B157" s="93"/>
      <c r="C157" s="93"/>
      <c r="D157" s="94"/>
      <c r="E157" s="94"/>
      <c r="F157" s="113"/>
      <c r="G157" s="113"/>
      <c r="H157" s="113"/>
      <c r="I157" s="113"/>
      <c r="J157" s="94"/>
    </row>
    <row r="158" spans="2:10">
      <c r="B158" s="93"/>
      <c r="C158" s="93"/>
      <c r="D158" s="94"/>
      <c r="E158" s="94"/>
      <c r="F158" s="113"/>
      <c r="G158" s="113"/>
      <c r="H158" s="113"/>
      <c r="I158" s="113"/>
      <c r="J158" s="94"/>
    </row>
    <row r="159" spans="2:10">
      <c r="B159" s="93"/>
      <c r="C159" s="93"/>
      <c r="D159" s="94"/>
      <c r="E159" s="94"/>
      <c r="F159" s="113"/>
      <c r="G159" s="113"/>
      <c r="H159" s="113"/>
      <c r="I159" s="113"/>
      <c r="J159" s="94"/>
    </row>
    <row r="160" spans="2:10">
      <c r="B160" s="93"/>
      <c r="C160" s="93"/>
      <c r="D160" s="94"/>
      <c r="E160" s="94"/>
      <c r="F160" s="113"/>
      <c r="G160" s="113"/>
      <c r="H160" s="113"/>
      <c r="I160" s="113"/>
      <c r="J160" s="94"/>
    </row>
    <row r="161" spans="2:10">
      <c r="B161" s="93"/>
      <c r="C161" s="93"/>
      <c r="D161" s="94"/>
      <c r="E161" s="94"/>
      <c r="F161" s="113"/>
      <c r="G161" s="113"/>
      <c r="H161" s="113"/>
      <c r="I161" s="113"/>
      <c r="J161" s="94"/>
    </row>
    <row r="162" spans="2:10">
      <c r="B162" s="93"/>
      <c r="C162" s="93"/>
      <c r="D162" s="94"/>
      <c r="E162" s="94"/>
      <c r="F162" s="113"/>
      <c r="G162" s="113"/>
      <c r="H162" s="113"/>
      <c r="I162" s="113"/>
      <c r="J162" s="94"/>
    </row>
    <row r="163" spans="2:10">
      <c r="B163" s="93"/>
      <c r="C163" s="93"/>
      <c r="D163" s="94"/>
      <c r="E163" s="94"/>
      <c r="F163" s="113"/>
      <c r="G163" s="113"/>
      <c r="H163" s="113"/>
      <c r="I163" s="113"/>
      <c r="J163" s="94"/>
    </row>
    <row r="164" spans="2:10">
      <c r="B164" s="93"/>
      <c r="C164" s="93"/>
      <c r="D164" s="94"/>
      <c r="E164" s="94"/>
      <c r="F164" s="113"/>
      <c r="G164" s="113"/>
      <c r="H164" s="113"/>
      <c r="I164" s="113"/>
      <c r="J164" s="94"/>
    </row>
    <row r="165" spans="2:10">
      <c r="B165" s="93"/>
      <c r="C165" s="93"/>
      <c r="D165" s="94"/>
      <c r="E165" s="94"/>
      <c r="F165" s="113"/>
      <c r="G165" s="113"/>
      <c r="H165" s="113"/>
      <c r="I165" s="113"/>
      <c r="J165" s="94"/>
    </row>
    <row r="166" spans="2:10">
      <c r="B166" s="93"/>
      <c r="C166" s="93"/>
      <c r="D166" s="94"/>
      <c r="E166" s="94"/>
      <c r="F166" s="113"/>
      <c r="G166" s="113"/>
      <c r="H166" s="113"/>
      <c r="I166" s="113"/>
      <c r="J166" s="94"/>
    </row>
    <row r="167" spans="2:10">
      <c r="B167" s="93"/>
      <c r="C167" s="93"/>
      <c r="D167" s="94"/>
      <c r="E167" s="94"/>
      <c r="F167" s="113"/>
      <c r="G167" s="113"/>
      <c r="H167" s="113"/>
      <c r="I167" s="113"/>
      <c r="J167" s="94"/>
    </row>
    <row r="168" spans="2:10">
      <c r="B168" s="93"/>
      <c r="C168" s="93"/>
      <c r="D168" s="94"/>
      <c r="E168" s="94"/>
      <c r="F168" s="113"/>
      <c r="G168" s="113"/>
      <c r="H168" s="113"/>
      <c r="I168" s="113"/>
      <c r="J168" s="94"/>
    </row>
    <row r="169" spans="2:10">
      <c r="B169" s="93"/>
      <c r="C169" s="93"/>
      <c r="D169" s="94"/>
      <c r="E169" s="94"/>
      <c r="F169" s="113"/>
      <c r="G169" s="113"/>
      <c r="H169" s="113"/>
      <c r="I169" s="113"/>
      <c r="J169" s="94"/>
    </row>
    <row r="170" spans="2:10">
      <c r="B170" s="93"/>
      <c r="C170" s="93"/>
      <c r="D170" s="94"/>
      <c r="E170" s="94"/>
      <c r="F170" s="113"/>
      <c r="G170" s="113"/>
      <c r="H170" s="113"/>
      <c r="I170" s="113"/>
      <c r="J170" s="94"/>
    </row>
    <row r="171" spans="2:10">
      <c r="B171" s="93"/>
      <c r="C171" s="93"/>
      <c r="D171" s="94"/>
      <c r="E171" s="94"/>
      <c r="F171" s="113"/>
      <c r="G171" s="113"/>
      <c r="H171" s="113"/>
      <c r="I171" s="113"/>
      <c r="J171" s="94"/>
    </row>
    <row r="172" spans="2:10">
      <c r="B172" s="93"/>
      <c r="C172" s="93"/>
      <c r="D172" s="94"/>
      <c r="E172" s="94"/>
      <c r="F172" s="113"/>
      <c r="G172" s="113"/>
      <c r="H172" s="113"/>
      <c r="I172" s="113"/>
      <c r="J172" s="94"/>
    </row>
    <row r="173" spans="2:10">
      <c r="B173" s="93"/>
      <c r="C173" s="93"/>
      <c r="D173" s="94"/>
      <c r="E173" s="94"/>
      <c r="F173" s="113"/>
      <c r="G173" s="113"/>
      <c r="H173" s="113"/>
      <c r="I173" s="113"/>
      <c r="J173" s="94"/>
    </row>
    <row r="174" spans="2:10">
      <c r="B174" s="93"/>
      <c r="C174" s="93"/>
      <c r="D174" s="94"/>
      <c r="E174" s="94"/>
      <c r="F174" s="113"/>
      <c r="G174" s="113"/>
      <c r="H174" s="113"/>
      <c r="I174" s="113"/>
      <c r="J174" s="94"/>
    </row>
    <row r="175" spans="2:10">
      <c r="B175" s="93"/>
      <c r="C175" s="93"/>
      <c r="D175" s="94"/>
      <c r="E175" s="94"/>
      <c r="F175" s="113"/>
      <c r="G175" s="113"/>
      <c r="H175" s="113"/>
      <c r="I175" s="113"/>
      <c r="J175" s="94"/>
    </row>
    <row r="176" spans="2:10">
      <c r="B176" s="93"/>
      <c r="C176" s="93"/>
      <c r="D176" s="94"/>
      <c r="E176" s="94"/>
      <c r="F176" s="113"/>
      <c r="G176" s="113"/>
      <c r="H176" s="113"/>
      <c r="I176" s="113"/>
      <c r="J176" s="94"/>
    </row>
    <row r="177" spans="2:10">
      <c r="B177" s="93"/>
      <c r="C177" s="93"/>
      <c r="D177" s="94"/>
      <c r="E177" s="94"/>
      <c r="F177" s="113"/>
      <c r="G177" s="113"/>
      <c r="H177" s="113"/>
      <c r="I177" s="113"/>
      <c r="J177" s="94"/>
    </row>
    <row r="178" spans="2:10">
      <c r="B178" s="93"/>
      <c r="C178" s="93"/>
      <c r="D178" s="94"/>
      <c r="E178" s="94"/>
      <c r="F178" s="113"/>
      <c r="G178" s="113"/>
      <c r="H178" s="113"/>
      <c r="I178" s="113"/>
      <c r="J178" s="94"/>
    </row>
    <row r="179" spans="2:10">
      <c r="B179" s="93"/>
      <c r="C179" s="93"/>
      <c r="D179" s="94"/>
      <c r="E179" s="94"/>
      <c r="F179" s="113"/>
      <c r="G179" s="113"/>
      <c r="H179" s="113"/>
      <c r="I179" s="113"/>
      <c r="J179" s="94"/>
    </row>
    <row r="180" spans="2:10">
      <c r="B180" s="93"/>
      <c r="C180" s="93"/>
      <c r="D180" s="94"/>
      <c r="E180" s="94"/>
      <c r="F180" s="113"/>
      <c r="G180" s="113"/>
      <c r="H180" s="113"/>
      <c r="I180" s="113"/>
      <c r="J180" s="94"/>
    </row>
    <row r="181" spans="2:10">
      <c r="B181" s="93"/>
      <c r="C181" s="93"/>
      <c r="D181" s="94"/>
      <c r="E181" s="94"/>
      <c r="F181" s="113"/>
      <c r="G181" s="113"/>
      <c r="H181" s="113"/>
      <c r="I181" s="113"/>
      <c r="J181" s="94"/>
    </row>
    <row r="182" spans="2:10">
      <c r="B182" s="93"/>
      <c r="C182" s="93"/>
      <c r="D182" s="94"/>
      <c r="E182" s="94"/>
      <c r="F182" s="113"/>
      <c r="G182" s="113"/>
      <c r="H182" s="113"/>
      <c r="I182" s="113"/>
      <c r="J182" s="94"/>
    </row>
    <row r="183" spans="2:10">
      <c r="B183" s="93"/>
      <c r="C183" s="93"/>
      <c r="D183" s="94"/>
      <c r="E183" s="94"/>
      <c r="F183" s="113"/>
      <c r="G183" s="113"/>
      <c r="H183" s="113"/>
      <c r="I183" s="113"/>
      <c r="J183" s="94"/>
    </row>
    <row r="184" spans="2:10">
      <c r="B184" s="93"/>
      <c r="C184" s="93"/>
      <c r="D184" s="94"/>
      <c r="E184" s="94"/>
      <c r="F184" s="113"/>
      <c r="G184" s="113"/>
      <c r="H184" s="113"/>
      <c r="I184" s="113"/>
      <c r="J184" s="94"/>
    </row>
    <row r="185" spans="2:10">
      <c r="B185" s="93"/>
      <c r="C185" s="93"/>
      <c r="D185" s="94"/>
      <c r="E185" s="94"/>
      <c r="F185" s="113"/>
      <c r="G185" s="113"/>
      <c r="H185" s="113"/>
      <c r="I185" s="113"/>
      <c r="J185" s="94"/>
    </row>
    <row r="186" spans="2:10">
      <c r="B186" s="93"/>
      <c r="C186" s="93"/>
      <c r="D186" s="94"/>
      <c r="E186" s="94"/>
      <c r="F186" s="113"/>
      <c r="G186" s="113"/>
      <c r="H186" s="113"/>
      <c r="I186" s="113"/>
      <c r="J186" s="94"/>
    </row>
    <row r="187" spans="2:10">
      <c r="B187" s="93"/>
      <c r="C187" s="93"/>
      <c r="D187" s="94"/>
      <c r="E187" s="94"/>
      <c r="F187" s="113"/>
      <c r="G187" s="113"/>
      <c r="H187" s="113"/>
      <c r="I187" s="113"/>
      <c r="J187" s="94"/>
    </row>
    <row r="188" spans="2:10">
      <c r="B188" s="93"/>
      <c r="C188" s="93"/>
      <c r="D188" s="94"/>
      <c r="E188" s="94"/>
      <c r="F188" s="113"/>
      <c r="G188" s="113"/>
      <c r="H188" s="113"/>
      <c r="I188" s="113"/>
      <c r="J188" s="94"/>
    </row>
    <row r="189" spans="2:10">
      <c r="B189" s="93"/>
      <c r="C189" s="93"/>
      <c r="D189" s="94"/>
      <c r="E189" s="94"/>
      <c r="F189" s="113"/>
      <c r="G189" s="113"/>
      <c r="H189" s="113"/>
      <c r="I189" s="113"/>
      <c r="J189" s="94"/>
    </row>
    <row r="190" spans="2:10">
      <c r="B190" s="93"/>
      <c r="C190" s="93"/>
      <c r="D190" s="94"/>
      <c r="E190" s="94"/>
      <c r="F190" s="113"/>
      <c r="G190" s="113"/>
      <c r="H190" s="113"/>
      <c r="I190" s="113"/>
      <c r="J190" s="94"/>
    </row>
    <row r="191" spans="2:10">
      <c r="B191" s="93"/>
      <c r="C191" s="93"/>
      <c r="D191" s="94"/>
      <c r="E191" s="94"/>
      <c r="F191" s="113"/>
      <c r="G191" s="113"/>
      <c r="H191" s="113"/>
      <c r="I191" s="113"/>
      <c r="J191" s="94"/>
    </row>
    <row r="192" spans="2:10">
      <c r="B192" s="93"/>
      <c r="C192" s="93"/>
      <c r="D192" s="94"/>
      <c r="E192" s="94"/>
      <c r="F192" s="113"/>
      <c r="G192" s="113"/>
      <c r="H192" s="113"/>
      <c r="I192" s="113"/>
      <c r="J192" s="94"/>
    </row>
    <row r="193" spans="2:10">
      <c r="B193" s="93"/>
      <c r="C193" s="93"/>
      <c r="D193" s="94"/>
      <c r="E193" s="94"/>
      <c r="F193" s="113"/>
      <c r="G193" s="113"/>
      <c r="H193" s="113"/>
      <c r="I193" s="113"/>
      <c r="J193" s="94"/>
    </row>
    <row r="194" spans="2:10">
      <c r="B194" s="93"/>
      <c r="C194" s="93"/>
      <c r="D194" s="94"/>
      <c r="E194" s="94"/>
      <c r="F194" s="113"/>
      <c r="G194" s="113"/>
      <c r="H194" s="113"/>
      <c r="I194" s="113"/>
      <c r="J194" s="94"/>
    </row>
    <row r="195" spans="2:10">
      <c r="B195" s="93"/>
      <c r="C195" s="93"/>
      <c r="D195" s="94"/>
      <c r="E195" s="94"/>
      <c r="F195" s="113"/>
      <c r="G195" s="113"/>
      <c r="H195" s="113"/>
      <c r="I195" s="113"/>
      <c r="J195" s="94"/>
    </row>
    <row r="196" spans="2:10">
      <c r="B196" s="93"/>
      <c r="C196" s="93"/>
      <c r="D196" s="94"/>
      <c r="E196" s="94"/>
      <c r="F196" s="113"/>
      <c r="G196" s="113"/>
      <c r="H196" s="113"/>
      <c r="I196" s="113"/>
      <c r="J196" s="94"/>
    </row>
    <row r="197" spans="2:10">
      <c r="B197" s="93"/>
      <c r="C197" s="93"/>
      <c r="D197" s="94"/>
      <c r="E197" s="94"/>
      <c r="F197" s="113"/>
      <c r="G197" s="113"/>
      <c r="H197" s="113"/>
      <c r="I197" s="113"/>
      <c r="J197" s="94"/>
    </row>
    <row r="198" spans="2:10">
      <c r="B198" s="93"/>
      <c r="C198" s="93"/>
      <c r="D198" s="94"/>
      <c r="E198" s="94"/>
      <c r="F198" s="113"/>
      <c r="G198" s="113"/>
      <c r="H198" s="113"/>
      <c r="I198" s="113"/>
      <c r="J198" s="94"/>
    </row>
    <row r="199" spans="2:10">
      <c r="B199" s="93"/>
      <c r="C199" s="93"/>
      <c r="D199" s="94"/>
      <c r="E199" s="94"/>
      <c r="F199" s="113"/>
      <c r="G199" s="113"/>
      <c r="H199" s="113"/>
      <c r="I199" s="113"/>
      <c r="J199" s="94"/>
    </row>
    <row r="200" spans="2:10">
      <c r="B200" s="93"/>
      <c r="C200" s="93"/>
      <c r="D200" s="94"/>
      <c r="E200" s="94"/>
      <c r="F200" s="113"/>
      <c r="G200" s="113"/>
      <c r="H200" s="113"/>
      <c r="I200" s="113"/>
      <c r="J200" s="94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134</v>
      </c>
      <c r="C1" s="46" t="s" vm="1">
        <v>207</v>
      </c>
    </row>
    <row r="2" spans="2:11">
      <c r="B2" s="46" t="s">
        <v>133</v>
      </c>
      <c r="C2" s="46" t="s">
        <v>208</v>
      </c>
    </row>
    <row r="3" spans="2:11">
      <c r="B3" s="46" t="s">
        <v>135</v>
      </c>
      <c r="C3" s="46" t="s">
        <v>209</v>
      </c>
    </row>
    <row r="4" spans="2:11">
      <c r="B4" s="46" t="s">
        <v>136</v>
      </c>
      <c r="C4" s="46">
        <v>2148</v>
      </c>
    </row>
    <row r="6" spans="2:11" ht="26.25" customHeight="1">
      <c r="B6" s="138" t="s">
        <v>164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1" s="3" customFormat="1" ht="63">
      <c r="B7" s="47" t="s">
        <v>108</v>
      </c>
      <c r="C7" s="49" t="s">
        <v>109</v>
      </c>
      <c r="D7" s="49" t="s">
        <v>14</v>
      </c>
      <c r="E7" s="49" t="s">
        <v>15</v>
      </c>
      <c r="F7" s="49" t="s">
        <v>53</v>
      </c>
      <c r="G7" s="49" t="s">
        <v>95</v>
      </c>
      <c r="H7" s="49" t="s">
        <v>50</v>
      </c>
      <c r="I7" s="49" t="s">
        <v>103</v>
      </c>
      <c r="J7" s="49" t="s">
        <v>137</v>
      </c>
      <c r="K7" s="64" t="s">
        <v>138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1709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1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1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3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3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3"/>
      <c r="C113" s="93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3"/>
      <c r="C114" s="93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3"/>
      <c r="C115" s="93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3"/>
      <c r="C116" s="93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3"/>
      <c r="C117" s="93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3"/>
      <c r="C118" s="93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3"/>
      <c r="C119" s="93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3"/>
      <c r="C120" s="93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3"/>
      <c r="C121" s="93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3"/>
      <c r="C122" s="93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3"/>
      <c r="C123" s="93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3"/>
      <c r="C124" s="93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3"/>
      <c r="C125" s="93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3"/>
      <c r="C126" s="93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3"/>
      <c r="C127" s="93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3"/>
      <c r="C128" s="93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3"/>
      <c r="C129" s="93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3"/>
      <c r="C130" s="93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3"/>
      <c r="C131" s="93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3"/>
      <c r="C132" s="93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3"/>
      <c r="C133" s="93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3"/>
      <c r="C134" s="93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3"/>
      <c r="C135" s="93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3"/>
      <c r="C136" s="93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3"/>
      <c r="C137" s="93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3"/>
      <c r="C138" s="93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3"/>
      <c r="C139" s="93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3"/>
      <c r="C140" s="93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3"/>
      <c r="C141" s="93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3"/>
      <c r="C142" s="93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3"/>
      <c r="C143" s="93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3"/>
      <c r="C144" s="93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3"/>
      <c r="C145" s="93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3"/>
      <c r="C146" s="93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3"/>
      <c r="C147" s="93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3"/>
      <c r="C148" s="93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3"/>
      <c r="C149" s="93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3"/>
      <c r="C150" s="93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3"/>
      <c r="C151" s="93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3"/>
      <c r="C152" s="93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3"/>
      <c r="C153" s="93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3"/>
      <c r="C154" s="93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3"/>
      <c r="C155" s="93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3"/>
      <c r="C156" s="93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3"/>
      <c r="C157" s="93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3"/>
      <c r="C158" s="93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3"/>
      <c r="C159" s="93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3"/>
      <c r="C160" s="93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3"/>
      <c r="C161" s="93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3"/>
      <c r="C162" s="93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3"/>
      <c r="C163" s="93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3"/>
      <c r="C164" s="93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3"/>
      <c r="C165" s="93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3"/>
      <c r="C166" s="93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3"/>
      <c r="C167" s="93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3"/>
      <c r="C168" s="93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3"/>
      <c r="C169" s="93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3"/>
      <c r="C170" s="93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3"/>
      <c r="C171" s="93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3"/>
      <c r="C172" s="93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3"/>
      <c r="C173" s="93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3"/>
      <c r="C174" s="93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3"/>
      <c r="C175" s="93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3"/>
      <c r="C176" s="93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3"/>
      <c r="C177" s="93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3"/>
      <c r="C178" s="93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3"/>
      <c r="C179" s="93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3"/>
      <c r="C180" s="93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3"/>
      <c r="C181" s="93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3"/>
      <c r="C182" s="93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3"/>
      <c r="C183" s="93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3"/>
      <c r="C184" s="93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3"/>
      <c r="C185" s="93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3"/>
      <c r="C186" s="93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3"/>
      <c r="C187" s="93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3"/>
      <c r="C188" s="93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3"/>
      <c r="C189" s="93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3"/>
      <c r="C190" s="93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3"/>
      <c r="C191" s="93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3"/>
      <c r="C192" s="93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3"/>
      <c r="C193" s="93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3"/>
      <c r="C194" s="93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3"/>
      <c r="C195" s="93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3"/>
      <c r="C196" s="93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3"/>
      <c r="C197" s="93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3"/>
      <c r="C198" s="93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3"/>
      <c r="C199" s="93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3"/>
      <c r="C200" s="93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3"/>
      <c r="C201" s="93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3"/>
      <c r="C202" s="93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3"/>
      <c r="C203" s="93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3"/>
      <c r="C204" s="93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3"/>
      <c r="C205" s="93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3"/>
      <c r="C206" s="93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3"/>
      <c r="C207" s="93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3"/>
      <c r="C208" s="93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3"/>
      <c r="C209" s="93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3"/>
      <c r="C210" s="93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3"/>
      <c r="C211" s="93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3"/>
      <c r="C212" s="93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3"/>
      <c r="C213" s="93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3"/>
      <c r="C214" s="93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3"/>
      <c r="C215" s="93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3"/>
      <c r="C216" s="93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3"/>
      <c r="C217" s="93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3"/>
      <c r="C218" s="93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3"/>
      <c r="C219" s="93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3"/>
      <c r="C220" s="93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3"/>
      <c r="C221" s="93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3"/>
      <c r="C222" s="93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3"/>
      <c r="C223" s="93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3"/>
      <c r="C224" s="93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3"/>
      <c r="C225" s="93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3"/>
      <c r="C226" s="93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3"/>
      <c r="C227" s="93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3"/>
      <c r="C228" s="93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3"/>
      <c r="C229" s="93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3"/>
      <c r="C230" s="93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3"/>
      <c r="C231" s="93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3"/>
      <c r="C232" s="93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3"/>
      <c r="C233" s="93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3"/>
      <c r="C234" s="93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3"/>
      <c r="C235" s="93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3"/>
      <c r="C236" s="93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3"/>
      <c r="C237" s="93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3"/>
      <c r="C238" s="93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3"/>
      <c r="C239" s="93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3"/>
      <c r="C240" s="93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3"/>
      <c r="C241" s="93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3"/>
      <c r="C242" s="93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3"/>
      <c r="C243" s="93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3"/>
      <c r="C244" s="93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3"/>
      <c r="C245" s="93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3"/>
      <c r="C246" s="93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3"/>
      <c r="C247" s="93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3"/>
      <c r="C248" s="93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3"/>
      <c r="C249" s="93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3"/>
      <c r="C250" s="93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3"/>
      <c r="C251" s="93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3"/>
      <c r="C252" s="93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3"/>
      <c r="C253" s="93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3"/>
      <c r="C254" s="93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3"/>
      <c r="C255" s="93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3"/>
      <c r="C256" s="93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3"/>
      <c r="C257" s="93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3"/>
      <c r="C258" s="93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3"/>
      <c r="C259" s="93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3"/>
      <c r="C260" s="93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3"/>
      <c r="C261" s="93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3"/>
      <c r="C262" s="93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3"/>
      <c r="C263" s="93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3"/>
      <c r="C264" s="93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3"/>
      <c r="C265" s="93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3"/>
      <c r="C266" s="93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3"/>
      <c r="C267" s="93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3"/>
      <c r="C268" s="93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3"/>
      <c r="C269" s="93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3"/>
      <c r="C270" s="93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3"/>
      <c r="C271" s="93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3"/>
      <c r="C272" s="93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3"/>
      <c r="C273" s="93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3"/>
      <c r="C274" s="93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3"/>
      <c r="C275" s="93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3"/>
      <c r="C276" s="93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3"/>
      <c r="C277" s="93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3"/>
      <c r="C278" s="93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3"/>
      <c r="C279" s="93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3"/>
      <c r="C280" s="93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3"/>
      <c r="C281" s="93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3"/>
      <c r="C282" s="93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3"/>
      <c r="C283" s="93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3"/>
      <c r="C284" s="93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3"/>
      <c r="C285" s="93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3"/>
      <c r="C286" s="93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3"/>
      <c r="C287" s="93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3"/>
      <c r="C288" s="93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3"/>
      <c r="C289" s="93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3"/>
      <c r="C290" s="93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3"/>
      <c r="C291" s="93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3"/>
      <c r="C292" s="93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3"/>
      <c r="C293" s="93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3"/>
      <c r="C294" s="93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3"/>
      <c r="C295" s="93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3"/>
      <c r="C296" s="93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3"/>
      <c r="C297" s="93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3"/>
      <c r="C298" s="93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3"/>
      <c r="C299" s="93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3"/>
      <c r="C300" s="93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3"/>
      <c r="C301" s="93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3"/>
      <c r="C302" s="93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3"/>
      <c r="C303" s="93"/>
      <c r="D303" s="113"/>
      <c r="E303" s="113"/>
      <c r="F303" s="113"/>
      <c r="G303" s="113"/>
      <c r="H303" s="113"/>
      <c r="I303" s="94"/>
      <c r="J303" s="94"/>
      <c r="K303" s="94"/>
    </row>
    <row r="304" spans="2:11">
      <c r="B304" s="93"/>
      <c r="C304" s="93"/>
      <c r="D304" s="113"/>
      <c r="E304" s="113"/>
      <c r="F304" s="113"/>
      <c r="G304" s="113"/>
      <c r="H304" s="113"/>
      <c r="I304" s="94"/>
      <c r="J304" s="94"/>
      <c r="K304" s="94"/>
    </row>
    <row r="305" spans="2:11">
      <c r="B305" s="93"/>
      <c r="C305" s="93"/>
      <c r="D305" s="113"/>
      <c r="E305" s="113"/>
      <c r="F305" s="113"/>
      <c r="G305" s="113"/>
      <c r="H305" s="113"/>
      <c r="I305" s="94"/>
      <c r="J305" s="94"/>
      <c r="K305" s="94"/>
    </row>
    <row r="306" spans="2:11">
      <c r="B306" s="93"/>
      <c r="C306" s="93"/>
      <c r="D306" s="113"/>
      <c r="E306" s="113"/>
      <c r="F306" s="113"/>
      <c r="G306" s="113"/>
      <c r="H306" s="113"/>
      <c r="I306" s="94"/>
      <c r="J306" s="94"/>
      <c r="K306" s="94"/>
    </row>
    <row r="307" spans="2:11">
      <c r="B307" s="93"/>
      <c r="C307" s="93"/>
      <c r="D307" s="113"/>
      <c r="E307" s="113"/>
      <c r="F307" s="113"/>
      <c r="G307" s="113"/>
      <c r="H307" s="113"/>
      <c r="I307" s="94"/>
      <c r="J307" s="94"/>
      <c r="K307" s="94"/>
    </row>
    <row r="308" spans="2:11">
      <c r="B308" s="93"/>
      <c r="C308" s="93"/>
      <c r="D308" s="113"/>
      <c r="E308" s="113"/>
      <c r="F308" s="113"/>
      <c r="G308" s="113"/>
      <c r="H308" s="113"/>
      <c r="I308" s="94"/>
      <c r="J308" s="94"/>
      <c r="K308" s="94"/>
    </row>
    <row r="309" spans="2:11">
      <c r="B309" s="93"/>
      <c r="C309" s="93"/>
      <c r="D309" s="113"/>
      <c r="E309" s="113"/>
      <c r="F309" s="113"/>
      <c r="G309" s="113"/>
      <c r="H309" s="113"/>
      <c r="I309" s="94"/>
      <c r="J309" s="94"/>
      <c r="K309" s="94"/>
    </row>
    <row r="310" spans="2:11">
      <c r="B310" s="93"/>
      <c r="C310" s="93"/>
      <c r="D310" s="113"/>
      <c r="E310" s="113"/>
      <c r="F310" s="113"/>
      <c r="G310" s="113"/>
      <c r="H310" s="113"/>
      <c r="I310" s="94"/>
      <c r="J310" s="94"/>
      <c r="K310" s="94"/>
    </row>
    <row r="311" spans="2:11">
      <c r="B311" s="93"/>
      <c r="C311" s="93"/>
      <c r="D311" s="113"/>
      <c r="E311" s="113"/>
      <c r="F311" s="113"/>
      <c r="G311" s="113"/>
      <c r="H311" s="113"/>
      <c r="I311" s="94"/>
      <c r="J311" s="94"/>
      <c r="K311" s="94"/>
    </row>
    <row r="312" spans="2:11">
      <c r="B312" s="93"/>
      <c r="C312" s="93"/>
      <c r="D312" s="113"/>
      <c r="E312" s="113"/>
      <c r="F312" s="113"/>
      <c r="G312" s="113"/>
      <c r="H312" s="113"/>
      <c r="I312" s="94"/>
      <c r="J312" s="94"/>
      <c r="K312" s="94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134</v>
      </c>
      <c r="C1" s="46" t="s" vm="1">
        <v>207</v>
      </c>
    </row>
    <row r="2" spans="2:15">
      <c r="B2" s="46" t="s">
        <v>133</v>
      </c>
      <c r="C2" s="46" t="s">
        <v>208</v>
      </c>
    </row>
    <row r="3" spans="2:15">
      <c r="B3" s="46" t="s">
        <v>135</v>
      </c>
      <c r="C3" s="46" t="s">
        <v>209</v>
      </c>
    </row>
    <row r="4" spans="2:15">
      <c r="B4" s="46" t="s">
        <v>136</v>
      </c>
      <c r="C4" s="46">
        <v>2148</v>
      </c>
    </row>
    <row r="6" spans="2:15" ht="26.25" customHeight="1">
      <c r="B6" s="138" t="s">
        <v>165</v>
      </c>
      <c r="C6" s="139"/>
      <c r="D6" s="139"/>
      <c r="E6" s="139"/>
      <c r="F6" s="139"/>
      <c r="G6" s="139"/>
      <c r="H6" s="139"/>
      <c r="I6" s="139"/>
      <c r="J6" s="139"/>
      <c r="K6" s="140"/>
    </row>
    <row r="7" spans="2:15" s="3" customFormat="1" ht="63">
      <c r="B7" s="47" t="s">
        <v>108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95</v>
      </c>
      <c r="H7" s="49" t="s">
        <v>50</v>
      </c>
      <c r="I7" s="49" t="s">
        <v>103</v>
      </c>
      <c r="J7" s="49" t="s">
        <v>137</v>
      </c>
      <c r="K7" s="51" t="s">
        <v>138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1710</v>
      </c>
      <c r="C10" s="87"/>
      <c r="D10" s="87"/>
      <c r="E10" s="87"/>
      <c r="F10" s="87"/>
      <c r="G10" s="87"/>
      <c r="H10" s="87"/>
      <c r="I10" s="107">
        <f>I11</f>
        <v>-0.96558313899999992</v>
      </c>
      <c r="J10" s="108">
        <f>IFERROR(I10/$I$10,0)</f>
        <v>1</v>
      </c>
      <c r="K10" s="108">
        <f>I10/'סכום נכסי הקרן'!$C$42</f>
        <v>-2.1295800489217224E-4</v>
      </c>
      <c r="O10" s="1"/>
    </row>
    <row r="11" spans="2:15" s="4" customFormat="1" ht="18" customHeight="1">
      <c r="B11" s="122" t="s">
        <v>180</v>
      </c>
      <c r="C11" s="122"/>
      <c r="D11" s="122"/>
      <c r="E11" s="122"/>
      <c r="F11" s="122"/>
      <c r="G11" s="122"/>
      <c r="H11" s="123"/>
      <c r="I11" s="124">
        <f>I12</f>
        <v>-0.96558313899999992</v>
      </c>
      <c r="J11" s="108">
        <f t="shared" ref="J11:J12" si="0">IFERROR(I11/$I$10,0)</f>
        <v>1</v>
      </c>
      <c r="K11" s="108">
        <f>I11/'סכום נכסי הקרן'!$C$42</f>
        <v>-2.1295800489217224E-4</v>
      </c>
      <c r="O11" s="1"/>
    </row>
    <row r="12" spans="2:15" ht="21" customHeight="1">
      <c r="B12" s="125" t="s">
        <v>658</v>
      </c>
      <c r="C12" s="125" t="s">
        <v>659</v>
      </c>
      <c r="D12" s="125" t="s">
        <v>661</v>
      </c>
      <c r="E12" s="125"/>
      <c r="F12" s="126">
        <v>0</v>
      </c>
      <c r="G12" s="125" t="s">
        <v>121</v>
      </c>
      <c r="H12" s="126">
        <v>0</v>
      </c>
      <c r="I12" s="90">
        <v>-0.96558313899999992</v>
      </c>
      <c r="J12" s="108">
        <f t="shared" si="0"/>
        <v>1</v>
      </c>
      <c r="K12" s="108">
        <f>I12/'סכום נכסי הקרן'!$C$42</f>
        <v>-2.1295800489217224E-4</v>
      </c>
    </row>
    <row r="13" spans="2:15">
      <c r="B13" s="121"/>
      <c r="C13" s="87"/>
      <c r="D13" s="87"/>
      <c r="E13" s="87"/>
      <c r="F13" s="87"/>
      <c r="G13" s="87"/>
      <c r="H13" s="87"/>
      <c r="I13" s="87"/>
      <c r="J13" s="87"/>
      <c r="K13" s="87"/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4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4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4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3"/>
      <c r="C113" s="94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3"/>
      <c r="C114" s="94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3"/>
      <c r="C115" s="94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3"/>
      <c r="C116" s="94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3"/>
      <c r="C117" s="94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3"/>
      <c r="C118" s="94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3"/>
      <c r="C119" s="94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3"/>
      <c r="C120" s="94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3"/>
      <c r="C121" s="94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3"/>
      <c r="C122" s="94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3"/>
      <c r="C123" s="94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3"/>
      <c r="C124" s="94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3"/>
      <c r="C125" s="94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3"/>
      <c r="C126" s="94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3"/>
      <c r="C127" s="94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3"/>
      <c r="C128" s="94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3"/>
      <c r="C129" s="94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3"/>
      <c r="C130" s="94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3"/>
      <c r="C131" s="94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3"/>
      <c r="C132" s="94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3"/>
      <c r="C133" s="94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3"/>
      <c r="C134" s="94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3"/>
      <c r="C135" s="94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3"/>
      <c r="C136" s="94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3"/>
      <c r="C137" s="94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3"/>
      <c r="C138" s="94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3"/>
      <c r="C139" s="94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3"/>
      <c r="C140" s="94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3"/>
      <c r="C141" s="94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3"/>
      <c r="C142" s="94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3"/>
      <c r="C143" s="94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3"/>
      <c r="C144" s="94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3"/>
      <c r="C145" s="94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3"/>
      <c r="C146" s="94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3"/>
      <c r="C147" s="94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3"/>
      <c r="C148" s="94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3"/>
      <c r="C149" s="94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3"/>
      <c r="C150" s="94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3"/>
      <c r="C151" s="94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3"/>
      <c r="C152" s="94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3"/>
      <c r="C153" s="94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3"/>
      <c r="C154" s="94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3"/>
      <c r="C155" s="94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3"/>
      <c r="C156" s="94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3"/>
      <c r="C157" s="94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3"/>
      <c r="C158" s="94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3"/>
      <c r="C159" s="94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3"/>
      <c r="C160" s="94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3"/>
      <c r="C161" s="94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3"/>
      <c r="C162" s="94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3"/>
      <c r="C163" s="94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3"/>
      <c r="C164" s="94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3"/>
      <c r="C165" s="94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3"/>
      <c r="C166" s="94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3"/>
      <c r="C167" s="94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3"/>
      <c r="C168" s="94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3"/>
      <c r="C169" s="94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3"/>
      <c r="C170" s="94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3"/>
      <c r="C171" s="94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3"/>
      <c r="C172" s="94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3"/>
      <c r="C173" s="94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3"/>
      <c r="C174" s="94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3"/>
      <c r="C175" s="94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3"/>
      <c r="C176" s="94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3"/>
      <c r="C177" s="94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3"/>
      <c r="C178" s="94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3"/>
      <c r="C179" s="94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3"/>
      <c r="C180" s="94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3"/>
      <c r="C181" s="94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3"/>
      <c r="C182" s="94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3"/>
      <c r="C183" s="94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3"/>
      <c r="C184" s="94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3"/>
      <c r="C185" s="94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3"/>
      <c r="C186" s="94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3"/>
      <c r="C187" s="94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3"/>
      <c r="C188" s="94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3"/>
      <c r="C189" s="94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3"/>
      <c r="C190" s="94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3"/>
      <c r="C191" s="94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3"/>
      <c r="C192" s="94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3"/>
      <c r="C193" s="94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3"/>
      <c r="C194" s="94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3"/>
      <c r="C195" s="94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3"/>
      <c r="C196" s="94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3"/>
      <c r="C197" s="94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3"/>
      <c r="C198" s="94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3"/>
      <c r="C199" s="94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3"/>
      <c r="C200" s="94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3"/>
      <c r="C201" s="94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3"/>
      <c r="C202" s="94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3"/>
      <c r="C203" s="94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3"/>
      <c r="C204" s="94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3"/>
      <c r="C205" s="94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3"/>
      <c r="C206" s="94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3"/>
      <c r="C207" s="94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3"/>
      <c r="C208" s="94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3"/>
      <c r="C209" s="94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3"/>
      <c r="C210" s="94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3"/>
      <c r="C211" s="94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3"/>
      <c r="C212" s="94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3"/>
      <c r="C213" s="94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3"/>
      <c r="C214" s="94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3"/>
      <c r="C215" s="94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3"/>
      <c r="C216" s="94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3"/>
      <c r="C217" s="94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3"/>
      <c r="C218" s="94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3"/>
      <c r="C219" s="94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3"/>
      <c r="C220" s="94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3"/>
      <c r="C221" s="94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3"/>
      <c r="C222" s="94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3"/>
      <c r="C223" s="94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3"/>
      <c r="C224" s="94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3"/>
      <c r="C225" s="94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3"/>
      <c r="C226" s="94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3"/>
      <c r="C227" s="94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3"/>
      <c r="C228" s="94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3"/>
      <c r="C229" s="94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3"/>
      <c r="C230" s="94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3"/>
      <c r="C231" s="94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3"/>
      <c r="C232" s="94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3"/>
      <c r="C233" s="94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3"/>
      <c r="C234" s="94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3"/>
      <c r="C235" s="94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3"/>
      <c r="C236" s="94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3"/>
      <c r="C237" s="94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3"/>
      <c r="C238" s="94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3"/>
      <c r="C239" s="94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3"/>
      <c r="C240" s="94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3"/>
      <c r="C241" s="94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3"/>
      <c r="C242" s="94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3"/>
      <c r="C243" s="94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3"/>
      <c r="C244" s="94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3"/>
      <c r="C245" s="94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3"/>
      <c r="C246" s="94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3"/>
      <c r="C247" s="94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3"/>
      <c r="C248" s="94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3"/>
      <c r="C249" s="94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3"/>
      <c r="C250" s="94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3"/>
      <c r="C251" s="94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3"/>
      <c r="C252" s="94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3"/>
      <c r="C253" s="94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3"/>
      <c r="C254" s="94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3"/>
      <c r="C255" s="94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3"/>
      <c r="C256" s="94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3"/>
      <c r="C257" s="94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3"/>
      <c r="C258" s="94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3"/>
      <c r="C259" s="94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3"/>
      <c r="C260" s="94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3"/>
      <c r="C261" s="94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3"/>
      <c r="C262" s="94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3"/>
      <c r="C263" s="94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3"/>
      <c r="C264" s="94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3"/>
      <c r="C265" s="94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3"/>
      <c r="C266" s="94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3"/>
      <c r="C267" s="94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3"/>
      <c r="C268" s="94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3"/>
      <c r="C269" s="94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3"/>
      <c r="C270" s="94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3"/>
      <c r="C271" s="94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3"/>
      <c r="C272" s="94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3"/>
      <c r="C273" s="94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3"/>
      <c r="C274" s="94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3"/>
      <c r="C275" s="94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3"/>
      <c r="C276" s="94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3"/>
      <c r="C277" s="94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3"/>
      <c r="C278" s="94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3"/>
      <c r="C279" s="94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3"/>
      <c r="C280" s="94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3"/>
      <c r="C281" s="94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3"/>
      <c r="C282" s="94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3"/>
      <c r="C283" s="94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3"/>
      <c r="C284" s="94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3"/>
      <c r="C285" s="94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3"/>
      <c r="C286" s="94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3"/>
      <c r="C287" s="94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3"/>
      <c r="C288" s="94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3"/>
      <c r="C289" s="94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3"/>
      <c r="C290" s="94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3"/>
      <c r="C291" s="94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3"/>
      <c r="C292" s="94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3"/>
      <c r="C293" s="94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3"/>
      <c r="C294" s="94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3"/>
      <c r="C295" s="94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3"/>
      <c r="C296" s="94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3"/>
      <c r="C297" s="94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3"/>
      <c r="C298" s="94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3"/>
      <c r="C299" s="94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3"/>
      <c r="C300" s="94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3"/>
      <c r="C301" s="94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3"/>
      <c r="C302" s="94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3"/>
      <c r="C303" s="94"/>
      <c r="D303" s="113"/>
      <c r="E303" s="113"/>
      <c r="F303" s="113"/>
      <c r="G303" s="113"/>
      <c r="H303" s="113"/>
      <c r="I303" s="94"/>
      <c r="J303" s="94"/>
      <c r="K303" s="94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C5:C11 B1:B11 A1:A15 B13:H15 D1:J11 I12:J15 K1:XFD15 A16:XFD1048576"/>
    <dataValidation type="list" allowBlank="1" showInputMessage="1" showErrorMessage="1" sqref="G12">
      <formula1>#REF!</formula1>
    </dataValidation>
    <dataValidation type="list" allowBlank="1" showInputMessage="1" showErrorMessage="1" sqref="E12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6"/>
  <sheetViews>
    <sheetView rightToLeft="1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34.140625" style="1" customWidth="1"/>
    <col min="4" max="4" width="11.85546875" style="1" customWidth="1"/>
    <col min="5" max="16384" width="9.140625" style="1"/>
  </cols>
  <sheetData>
    <row r="1" spans="2:6">
      <c r="B1" s="46" t="s">
        <v>134</v>
      </c>
      <c r="C1" s="46" t="s" vm="1">
        <v>207</v>
      </c>
    </row>
    <row r="2" spans="2:6">
      <c r="B2" s="46" t="s">
        <v>133</v>
      </c>
      <c r="C2" s="46" t="s">
        <v>208</v>
      </c>
    </row>
    <row r="3" spans="2:6">
      <c r="B3" s="46" t="s">
        <v>135</v>
      </c>
      <c r="C3" s="46" t="s">
        <v>209</v>
      </c>
    </row>
    <row r="4" spans="2:6">
      <c r="B4" s="46" t="s">
        <v>136</v>
      </c>
      <c r="C4" s="46">
        <v>2148</v>
      </c>
    </row>
    <row r="6" spans="2:6" ht="26.25" customHeight="1">
      <c r="B6" s="138" t="s">
        <v>166</v>
      </c>
      <c r="C6" s="139"/>
      <c r="D6" s="140"/>
    </row>
    <row r="7" spans="2:6" s="3" customFormat="1" ht="31.5">
      <c r="B7" s="47" t="s">
        <v>108</v>
      </c>
      <c r="C7" s="52" t="s">
        <v>100</v>
      </c>
      <c r="D7" s="53" t="s">
        <v>99</v>
      </c>
    </row>
    <row r="8" spans="2:6" s="3" customFormat="1">
      <c r="B8" s="14"/>
      <c r="C8" s="31" t="s">
        <v>188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27" t="s">
        <v>1711</v>
      </c>
      <c r="C10" s="128">
        <v>67.265566065733196</v>
      </c>
      <c r="D10" s="127"/>
    </row>
    <row r="11" spans="2:6">
      <c r="B11" s="129" t="s">
        <v>1715</v>
      </c>
      <c r="C11" s="128">
        <v>55.876084557892192</v>
      </c>
      <c r="D11" s="130"/>
    </row>
    <row r="12" spans="2:6">
      <c r="B12" s="131" t="s">
        <v>1717</v>
      </c>
      <c r="C12" s="132">
        <v>2.7327922927706001</v>
      </c>
      <c r="D12" s="133">
        <v>46698</v>
      </c>
      <c r="E12" s="3"/>
      <c r="F12" s="3"/>
    </row>
    <row r="13" spans="2:6">
      <c r="B13" s="131" t="s">
        <v>1718</v>
      </c>
      <c r="C13" s="132">
        <v>12.890220000000001</v>
      </c>
      <c r="D13" s="133">
        <v>46022</v>
      </c>
      <c r="E13" s="3"/>
      <c r="F13" s="3"/>
    </row>
    <row r="14" spans="2:6">
      <c r="B14" s="131" t="s">
        <v>1719</v>
      </c>
      <c r="C14" s="132">
        <v>0.23147116995414999</v>
      </c>
      <c r="D14" s="133">
        <v>45016</v>
      </c>
    </row>
    <row r="15" spans="2:6">
      <c r="B15" s="131" t="s">
        <v>1720</v>
      </c>
      <c r="C15" s="132">
        <v>0.53318660988500011</v>
      </c>
      <c r="D15" s="133">
        <v>45981</v>
      </c>
      <c r="E15" s="3"/>
      <c r="F15" s="3"/>
    </row>
    <row r="16" spans="2:6">
      <c r="B16" s="131" t="s">
        <v>1721</v>
      </c>
      <c r="C16" s="132">
        <v>7.6405251468060094</v>
      </c>
      <c r="D16" s="133">
        <v>46871</v>
      </c>
      <c r="E16" s="3"/>
      <c r="F16" s="3"/>
    </row>
    <row r="17" spans="2:4">
      <c r="B17" s="131" t="s">
        <v>1722</v>
      </c>
      <c r="C17" s="132">
        <v>0.21799527079462</v>
      </c>
      <c r="D17" s="133">
        <v>48482</v>
      </c>
    </row>
    <row r="18" spans="2:4">
      <c r="B18" s="131" t="s">
        <v>1723</v>
      </c>
      <c r="C18" s="132">
        <v>0.79754993765023008</v>
      </c>
      <c r="D18" s="133">
        <v>51774</v>
      </c>
    </row>
    <row r="19" spans="2:4">
      <c r="B19" s="131" t="s">
        <v>1724</v>
      </c>
      <c r="C19" s="132">
        <v>1.39510544811455</v>
      </c>
      <c r="D19" s="133">
        <v>46253</v>
      </c>
    </row>
    <row r="20" spans="2:4">
      <c r="B20" s="131" t="s">
        <v>1725</v>
      </c>
      <c r="C20" s="132">
        <v>9.7043688579560001</v>
      </c>
      <c r="D20" s="133">
        <v>46022</v>
      </c>
    </row>
    <row r="21" spans="2:4">
      <c r="B21" s="131" t="s">
        <v>1726</v>
      </c>
      <c r="C21" s="132">
        <v>8.1199023812999996E-2</v>
      </c>
      <c r="D21" s="133">
        <v>48844</v>
      </c>
    </row>
    <row r="22" spans="2:4">
      <c r="B22" s="131" t="s">
        <v>1727</v>
      </c>
      <c r="C22" s="132">
        <v>0.15486833240896999</v>
      </c>
      <c r="D22" s="133">
        <v>45016</v>
      </c>
    </row>
    <row r="23" spans="2:4">
      <c r="B23" s="131" t="s">
        <v>1728</v>
      </c>
      <c r="C23" s="132">
        <v>17.518915350037883</v>
      </c>
      <c r="D23" s="133">
        <v>45935</v>
      </c>
    </row>
    <row r="24" spans="2:4">
      <c r="B24" s="131" t="s">
        <v>1729</v>
      </c>
      <c r="C24" s="132">
        <v>0.32023711770118002</v>
      </c>
      <c r="D24" s="133">
        <v>52047</v>
      </c>
    </row>
    <row r="25" spans="2:4">
      <c r="B25" s="131" t="s">
        <v>1730</v>
      </c>
      <c r="C25" s="132">
        <v>1.6576499999999998</v>
      </c>
      <c r="D25" s="133">
        <v>45363</v>
      </c>
    </row>
    <row r="26" spans="2:4">
      <c r="B26" s="129" t="s">
        <v>1716</v>
      </c>
      <c r="C26" s="128">
        <v>11.389481507840999</v>
      </c>
      <c r="D26" s="130"/>
    </row>
    <row r="27" spans="2:4">
      <c r="B27" s="131" t="s">
        <v>1731</v>
      </c>
      <c r="C27" s="132">
        <v>1.2638742697195999</v>
      </c>
      <c r="D27" s="133">
        <v>45515</v>
      </c>
    </row>
    <row r="28" spans="2:4">
      <c r="B28" s="131" t="s">
        <v>1732</v>
      </c>
      <c r="C28" s="132">
        <v>1.6527799999999999</v>
      </c>
      <c r="D28" s="133">
        <v>45615</v>
      </c>
    </row>
    <row r="29" spans="2:4">
      <c r="B29" s="131" t="s">
        <v>1733</v>
      </c>
      <c r="C29" s="132">
        <v>3.0601405564576001</v>
      </c>
      <c r="D29" s="133">
        <v>46418</v>
      </c>
    </row>
    <row r="30" spans="2:4">
      <c r="B30" s="131" t="s">
        <v>1734</v>
      </c>
      <c r="C30" s="132">
        <v>3.1712217752600004E-2</v>
      </c>
      <c r="D30" s="133">
        <v>45126</v>
      </c>
    </row>
    <row r="31" spans="2:4">
      <c r="B31" s="131" t="s">
        <v>1735</v>
      </c>
      <c r="C31" s="132">
        <v>0.14072116891140002</v>
      </c>
      <c r="D31" s="133">
        <v>45371</v>
      </c>
    </row>
    <row r="32" spans="2:4">
      <c r="B32" s="131" t="s">
        <v>1736</v>
      </c>
      <c r="C32" s="132">
        <v>0.9542833571810001</v>
      </c>
      <c r="D32" s="133">
        <v>45187</v>
      </c>
    </row>
    <row r="33" spans="2:4">
      <c r="B33" s="131" t="s">
        <v>1737</v>
      </c>
      <c r="C33" s="132">
        <v>1.6067903407402002</v>
      </c>
      <c r="D33" s="133">
        <v>45602</v>
      </c>
    </row>
    <row r="34" spans="2:4">
      <c r="B34" s="131" t="s">
        <v>1738</v>
      </c>
      <c r="C34" s="132">
        <v>0.7191271658956</v>
      </c>
      <c r="D34" s="133">
        <v>44986</v>
      </c>
    </row>
    <row r="35" spans="2:4">
      <c r="B35" s="131" t="s">
        <v>1739</v>
      </c>
      <c r="C35" s="132">
        <v>0.83109798810500013</v>
      </c>
      <c r="D35" s="133">
        <v>45025</v>
      </c>
    </row>
    <row r="36" spans="2:4">
      <c r="B36" s="131" t="s">
        <v>1740</v>
      </c>
      <c r="C36" s="132">
        <v>0.46928762848660005</v>
      </c>
      <c r="D36" s="133">
        <v>46014</v>
      </c>
    </row>
    <row r="37" spans="2:4">
      <c r="B37" s="131" t="s">
        <v>1741</v>
      </c>
      <c r="C37" s="132">
        <v>0.65966681459140009</v>
      </c>
      <c r="D37" s="133">
        <v>45830</v>
      </c>
    </row>
    <row r="38" spans="2:4">
      <c r="B38" s="87"/>
      <c r="C38" s="87"/>
      <c r="D38" s="87"/>
    </row>
    <row r="39" spans="2:4">
      <c r="B39" s="87"/>
      <c r="C39" s="87"/>
      <c r="D39" s="87"/>
    </row>
    <row r="40" spans="2:4">
      <c r="B40" s="87"/>
      <c r="C40" s="87"/>
      <c r="D40" s="87"/>
    </row>
    <row r="41" spans="2:4">
      <c r="B41" s="87"/>
      <c r="C41" s="87"/>
      <c r="D41" s="87"/>
    </row>
    <row r="42" spans="2:4">
      <c r="B42" s="87"/>
      <c r="C42" s="87"/>
      <c r="D42" s="87"/>
    </row>
    <row r="43" spans="2:4">
      <c r="B43" s="87"/>
      <c r="C43" s="87"/>
      <c r="D43" s="87"/>
    </row>
    <row r="44" spans="2:4">
      <c r="B44" s="87"/>
      <c r="C44" s="87"/>
      <c r="D44" s="87"/>
    </row>
    <row r="45" spans="2:4">
      <c r="B45" s="87"/>
      <c r="C45" s="87"/>
      <c r="D45" s="87"/>
    </row>
    <row r="46" spans="2:4">
      <c r="B46" s="87"/>
      <c r="C46" s="87"/>
      <c r="D46" s="87"/>
    </row>
    <row r="47" spans="2:4">
      <c r="B47" s="87"/>
      <c r="C47" s="87"/>
      <c r="D47" s="87"/>
    </row>
    <row r="48" spans="2:4">
      <c r="B48" s="87"/>
      <c r="C48" s="87"/>
      <c r="D48" s="87"/>
    </row>
    <row r="49" spans="2:4">
      <c r="B49" s="87"/>
      <c r="C49" s="87"/>
      <c r="D49" s="87"/>
    </row>
    <row r="50" spans="2:4">
      <c r="B50" s="87"/>
      <c r="C50" s="87"/>
      <c r="D50" s="87"/>
    </row>
    <row r="51" spans="2:4">
      <c r="B51" s="87"/>
      <c r="C51" s="87"/>
      <c r="D51" s="87"/>
    </row>
    <row r="52" spans="2:4">
      <c r="B52" s="87"/>
      <c r="C52" s="87"/>
      <c r="D52" s="87"/>
    </row>
    <row r="53" spans="2:4">
      <c r="B53" s="87"/>
      <c r="C53" s="87"/>
      <c r="D53" s="87"/>
    </row>
    <row r="54" spans="2:4">
      <c r="B54" s="87"/>
      <c r="C54" s="87"/>
      <c r="D54" s="87"/>
    </row>
    <row r="55" spans="2:4">
      <c r="B55" s="87"/>
      <c r="C55" s="87"/>
      <c r="D55" s="87"/>
    </row>
    <row r="56" spans="2:4">
      <c r="B56" s="87"/>
      <c r="C56" s="87"/>
      <c r="D56" s="87"/>
    </row>
    <row r="57" spans="2:4">
      <c r="B57" s="87"/>
      <c r="C57" s="87"/>
      <c r="D57" s="87"/>
    </row>
    <row r="58" spans="2:4">
      <c r="B58" s="87"/>
      <c r="C58" s="87"/>
      <c r="D58" s="87"/>
    </row>
    <row r="59" spans="2:4">
      <c r="B59" s="87"/>
      <c r="C59" s="87"/>
      <c r="D59" s="87"/>
    </row>
    <row r="60" spans="2:4">
      <c r="B60" s="87"/>
      <c r="C60" s="87"/>
      <c r="D60" s="87"/>
    </row>
    <row r="61" spans="2:4">
      <c r="B61" s="87"/>
      <c r="C61" s="87"/>
      <c r="D61" s="87"/>
    </row>
    <row r="62" spans="2:4">
      <c r="B62" s="87"/>
      <c r="C62" s="87"/>
      <c r="D62" s="87"/>
    </row>
    <row r="63" spans="2:4">
      <c r="B63" s="87"/>
      <c r="C63" s="87"/>
      <c r="D63" s="87"/>
    </row>
    <row r="64" spans="2:4">
      <c r="B64" s="87"/>
      <c r="C64" s="87"/>
      <c r="D64" s="87"/>
    </row>
    <row r="65" spans="2:4">
      <c r="B65" s="87"/>
      <c r="C65" s="87"/>
      <c r="D65" s="87"/>
    </row>
    <row r="66" spans="2:4">
      <c r="B66" s="87"/>
      <c r="C66" s="87"/>
      <c r="D66" s="87"/>
    </row>
    <row r="67" spans="2:4">
      <c r="B67" s="87"/>
      <c r="C67" s="87"/>
      <c r="D67" s="87"/>
    </row>
    <row r="68" spans="2:4">
      <c r="B68" s="87"/>
      <c r="C68" s="87"/>
      <c r="D68" s="87"/>
    </row>
    <row r="69" spans="2:4">
      <c r="B69" s="87"/>
      <c r="C69" s="87"/>
      <c r="D69" s="87"/>
    </row>
    <row r="70" spans="2:4">
      <c r="B70" s="87"/>
      <c r="C70" s="87"/>
      <c r="D70" s="87"/>
    </row>
    <row r="71" spans="2:4">
      <c r="B71" s="87"/>
      <c r="C71" s="87"/>
      <c r="D71" s="87"/>
    </row>
    <row r="72" spans="2:4">
      <c r="B72" s="87"/>
      <c r="C72" s="87"/>
      <c r="D72" s="87"/>
    </row>
    <row r="73" spans="2:4">
      <c r="B73" s="87"/>
      <c r="C73" s="87"/>
      <c r="D73" s="87"/>
    </row>
    <row r="74" spans="2:4">
      <c r="B74" s="87"/>
      <c r="C74" s="87"/>
      <c r="D74" s="87"/>
    </row>
    <row r="75" spans="2:4">
      <c r="B75" s="87"/>
      <c r="C75" s="87"/>
      <c r="D75" s="87"/>
    </row>
    <row r="76" spans="2:4">
      <c r="B76" s="87"/>
      <c r="C76" s="87"/>
      <c r="D76" s="87"/>
    </row>
    <row r="77" spans="2:4">
      <c r="B77" s="87"/>
      <c r="C77" s="87"/>
      <c r="D77" s="87"/>
    </row>
    <row r="78" spans="2:4">
      <c r="B78" s="87"/>
      <c r="C78" s="87"/>
      <c r="D78" s="87"/>
    </row>
    <row r="79" spans="2:4">
      <c r="B79" s="87"/>
      <c r="C79" s="87"/>
      <c r="D79" s="87"/>
    </row>
    <row r="80" spans="2:4">
      <c r="B80" s="87"/>
      <c r="C80" s="87"/>
      <c r="D80" s="87"/>
    </row>
    <row r="81" spans="2:4">
      <c r="B81" s="87"/>
      <c r="C81" s="87"/>
      <c r="D81" s="87"/>
    </row>
    <row r="82" spans="2:4">
      <c r="B82" s="87"/>
      <c r="C82" s="87"/>
      <c r="D82" s="87"/>
    </row>
    <row r="83" spans="2:4">
      <c r="B83" s="87"/>
      <c r="C83" s="87"/>
      <c r="D83" s="87"/>
    </row>
    <row r="84" spans="2:4">
      <c r="B84" s="87"/>
      <c r="C84" s="87"/>
      <c r="D84" s="87"/>
    </row>
    <row r="85" spans="2:4">
      <c r="B85" s="87"/>
      <c r="C85" s="87"/>
      <c r="D85" s="87"/>
    </row>
    <row r="86" spans="2:4">
      <c r="B86" s="87"/>
      <c r="C86" s="87"/>
      <c r="D86" s="87"/>
    </row>
    <row r="87" spans="2:4">
      <c r="B87" s="87"/>
      <c r="C87" s="87"/>
      <c r="D87" s="87"/>
    </row>
    <row r="88" spans="2:4">
      <c r="B88" s="87"/>
      <c r="C88" s="87"/>
      <c r="D88" s="87"/>
    </row>
    <row r="89" spans="2:4">
      <c r="B89" s="87"/>
      <c r="C89" s="87"/>
      <c r="D89" s="87"/>
    </row>
    <row r="90" spans="2:4">
      <c r="B90" s="87"/>
      <c r="C90" s="87"/>
      <c r="D90" s="87"/>
    </row>
    <row r="91" spans="2:4">
      <c r="B91" s="87"/>
      <c r="C91" s="87"/>
      <c r="D91" s="87"/>
    </row>
    <row r="92" spans="2:4">
      <c r="B92" s="87"/>
      <c r="C92" s="87"/>
      <c r="D92" s="87"/>
    </row>
    <row r="93" spans="2:4">
      <c r="B93" s="87"/>
      <c r="C93" s="87"/>
      <c r="D93" s="87"/>
    </row>
    <row r="94" spans="2:4">
      <c r="B94" s="87"/>
      <c r="C94" s="87"/>
      <c r="D94" s="87"/>
    </row>
    <row r="95" spans="2:4">
      <c r="B95" s="87"/>
      <c r="C95" s="87"/>
      <c r="D95" s="87"/>
    </row>
    <row r="96" spans="2:4">
      <c r="B96" s="87"/>
      <c r="C96" s="87"/>
      <c r="D96" s="87"/>
    </row>
    <row r="97" spans="2:4">
      <c r="B97" s="87"/>
      <c r="C97" s="87"/>
      <c r="D97" s="87"/>
    </row>
    <row r="98" spans="2:4">
      <c r="B98" s="87"/>
      <c r="C98" s="87"/>
      <c r="D98" s="87"/>
    </row>
    <row r="99" spans="2:4">
      <c r="B99" s="87"/>
      <c r="C99" s="87"/>
      <c r="D99" s="87"/>
    </row>
    <row r="100" spans="2:4">
      <c r="B100" s="87"/>
      <c r="C100" s="87"/>
      <c r="D100" s="87"/>
    </row>
    <row r="101" spans="2:4">
      <c r="B101" s="87"/>
      <c r="C101" s="87"/>
      <c r="D101" s="87"/>
    </row>
    <row r="102" spans="2:4">
      <c r="B102" s="87"/>
      <c r="C102" s="87"/>
      <c r="D102" s="87"/>
    </row>
    <row r="103" spans="2:4">
      <c r="B103" s="87"/>
      <c r="C103" s="87"/>
      <c r="D103" s="87"/>
    </row>
    <row r="104" spans="2:4">
      <c r="B104" s="87"/>
      <c r="C104" s="87"/>
      <c r="D104" s="87"/>
    </row>
    <row r="105" spans="2:4">
      <c r="B105" s="87"/>
      <c r="C105" s="87"/>
      <c r="D105" s="87"/>
    </row>
    <row r="106" spans="2:4">
      <c r="B106" s="87"/>
      <c r="C106" s="87"/>
      <c r="D106" s="87"/>
    </row>
    <row r="107" spans="2:4">
      <c r="B107" s="87"/>
      <c r="C107" s="87"/>
      <c r="D107" s="87"/>
    </row>
    <row r="108" spans="2:4">
      <c r="B108" s="87"/>
      <c r="C108" s="87"/>
      <c r="D108" s="87"/>
    </row>
    <row r="109" spans="2:4">
      <c r="B109" s="93"/>
      <c r="C109" s="94"/>
      <c r="D109" s="94"/>
    </row>
    <row r="110" spans="2:4">
      <c r="B110" s="93"/>
      <c r="C110" s="94"/>
      <c r="D110" s="94"/>
    </row>
    <row r="111" spans="2:4">
      <c r="B111" s="93"/>
      <c r="C111" s="94"/>
      <c r="D111" s="94"/>
    </row>
    <row r="112" spans="2:4">
      <c r="B112" s="93"/>
      <c r="C112" s="94"/>
      <c r="D112" s="94"/>
    </row>
    <row r="113" spans="2:4">
      <c r="B113" s="93"/>
      <c r="C113" s="94"/>
      <c r="D113" s="94"/>
    </row>
    <row r="114" spans="2:4">
      <c r="B114" s="93"/>
      <c r="C114" s="94"/>
      <c r="D114" s="94"/>
    </row>
    <row r="115" spans="2:4">
      <c r="B115" s="93"/>
      <c r="C115" s="94"/>
      <c r="D115" s="94"/>
    </row>
    <row r="116" spans="2:4">
      <c r="B116" s="93"/>
      <c r="C116" s="94"/>
      <c r="D116" s="94"/>
    </row>
    <row r="117" spans="2:4">
      <c r="B117" s="93"/>
      <c r="C117" s="94"/>
      <c r="D117" s="94"/>
    </row>
    <row r="118" spans="2:4">
      <c r="B118" s="93"/>
      <c r="C118" s="94"/>
      <c r="D118" s="94"/>
    </row>
    <row r="119" spans="2:4">
      <c r="B119" s="93"/>
      <c r="C119" s="94"/>
      <c r="D119" s="94"/>
    </row>
    <row r="120" spans="2:4">
      <c r="B120" s="93"/>
      <c r="C120" s="94"/>
      <c r="D120" s="94"/>
    </row>
    <row r="121" spans="2:4">
      <c r="B121" s="93"/>
      <c r="C121" s="94"/>
      <c r="D121" s="94"/>
    </row>
    <row r="122" spans="2:4">
      <c r="B122" s="93"/>
      <c r="C122" s="94"/>
      <c r="D122" s="94"/>
    </row>
    <row r="123" spans="2:4">
      <c r="B123" s="93"/>
      <c r="C123" s="94"/>
      <c r="D123" s="94"/>
    </row>
    <row r="124" spans="2:4">
      <c r="B124" s="93"/>
      <c r="C124" s="94"/>
      <c r="D124" s="94"/>
    </row>
    <row r="125" spans="2:4">
      <c r="B125" s="93"/>
      <c r="C125" s="94"/>
      <c r="D125" s="94"/>
    </row>
    <row r="126" spans="2:4">
      <c r="B126" s="93"/>
      <c r="C126" s="94"/>
      <c r="D126" s="94"/>
    </row>
    <row r="127" spans="2:4">
      <c r="B127" s="93"/>
      <c r="C127" s="94"/>
      <c r="D127" s="94"/>
    </row>
    <row r="128" spans="2:4">
      <c r="B128" s="93"/>
      <c r="C128" s="94"/>
      <c r="D128" s="94"/>
    </row>
    <row r="129" spans="2:4">
      <c r="B129" s="93"/>
      <c r="C129" s="94"/>
      <c r="D129" s="94"/>
    </row>
    <row r="130" spans="2:4">
      <c r="B130" s="93"/>
      <c r="C130" s="94"/>
      <c r="D130" s="94"/>
    </row>
    <row r="131" spans="2:4">
      <c r="B131" s="93"/>
      <c r="C131" s="94"/>
      <c r="D131" s="94"/>
    </row>
    <row r="132" spans="2:4">
      <c r="B132" s="93"/>
      <c r="C132" s="94"/>
      <c r="D132" s="94"/>
    </row>
    <row r="133" spans="2:4">
      <c r="B133" s="93"/>
      <c r="C133" s="94"/>
      <c r="D133" s="94"/>
    </row>
    <row r="134" spans="2:4">
      <c r="B134" s="93"/>
      <c r="C134" s="94"/>
      <c r="D134" s="94"/>
    </row>
    <row r="135" spans="2:4">
      <c r="B135" s="93"/>
      <c r="C135" s="94"/>
      <c r="D135" s="94"/>
    </row>
    <row r="136" spans="2:4">
      <c r="B136" s="93"/>
      <c r="C136" s="94"/>
      <c r="D136" s="94"/>
    </row>
    <row r="137" spans="2:4">
      <c r="B137" s="93"/>
      <c r="C137" s="94"/>
      <c r="D137" s="94"/>
    </row>
    <row r="138" spans="2:4">
      <c r="B138" s="93"/>
      <c r="C138" s="94"/>
      <c r="D138" s="94"/>
    </row>
    <row r="139" spans="2:4">
      <c r="B139" s="93"/>
      <c r="C139" s="94"/>
      <c r="D139" s="94"/>
    </row>
    <row r="140" spans="2:4">
      <c r="B140" s="93"/>
      <c r="C140" s="94"/>
      <c r="D140" s="94"/>
    </row>
    <row r="141" spans="2:4">
      <c r="B141" s="93"/>
      <c r="C141" s="94"/>
      <c r="D141" s="94"/>
    </row>
    <row r="142" spans="2:4">
      <c r="B142" s="93"/>
      <c r="C142" s="94"/>
      <c r="D142" s="94"/>
    </row>
    <row r="143" spans="2:4">
      <c r="B143" s="93"/>
      <c r="C143" s="94"/>
      <c r="D143" s="94"/>
    </row>
    <row r="144" spans="2:4">
      <c r="B144" s="93"/>
      <c r="C144" s="94"/>
      <c r="D144" s="94"/>
    </row>
    <row r="145" spans="2:4">
      <c r="B145" s="93"/>
      <c r="C145" s="94"/>
      <c r="D145" s="94"/>
    </row>
    <row r="146" spans="2:4">
      <c r="B146" s="93"/>
      <c r="C146" s="94"/>
      <c r="D146" s="94"/>
    </row>
    <row r="147" spans="2:4">
      <c r="B147" s="93"/>
      <c r="C147" s="94"/>
      <c r="D147" s="94"/>
    </row>
    <row r="148" spans="2:4">
      <c r="B148" s="93"/>
      <c r="C148" s="94"/>
      <c r="D148" s="94"/>
    </row>
    <row r="149" spans="2:4">
      <c r="B149" s="93"/>
      <c r="C149" s="94"/>
      <c r="D149" s="94"/>
    </row>
    <row r="150" spans="2:4">
      <c r="B150" s="93"/>
      <c r="C150" s="94"/>
      <c r="D150" s="94"/>
    </row>
    <row r="151" spans="2:4">
      <c r="B151" s="93"/>
      <c r="C151" s="94"/>
      <c r="D151" s="94"/>
    </row>
    <row r="152" spans="2:4">
      <c r="B152" s="93"/>
      <c r="C152" s="94"/>
      <c r="D152" s="94"/>
    </row>
    <row r="153" spans="2:4">
      <c r="B153" s="93"/>
      <c r="C153" s="94"/>
      <c r="D153" s="94"/>
    </row>
    <row r="154" spans="2:4">
      <c r="B154" s="93"/>
      <c r="C154" s="94"/>
      <c r="D154" s="94"/>
    </row>
    <row r="155" spans="2:4">
      <c r="B155" s="93"/>
      <c r="C155" s="94"/>
      <c r="D155" s="94"/>
    </row>
    <row r="156" spans="2:4">
      <c r="B156" s="93"/>
      <c r="C156" s="94"/>
      <c r="D156" s="94"/>
    </row>
    <row r="157" spans="2:4">
      <c r="B157" s="93"/>
      <c r="C157" s="94"/>
      <c r="D157" s="94"/>
    </row>
    <row r="158" spans="2:4">
      <c r="B158" s="93"/>
      <c r="C158" s="94"/>
      <c r="D158" s="94"/>
    </row>
    <row r="159" spans="2:4">
      <c r="B159" s="93"/>
      <c r="C159" s="94"/>
      <c r="D159" s="94"/>
    </row>
    <row r="160" spans="2:4">
      <c r="B160" s="93"/>
      <c r="C160" s="94"/>
      <c r="D160" s="94"/>
    </row>
    <row r="161" spans="2:4">
      <c r="B161" s="93"/>
      <c r="C161" s="94"/>
      <c r="D161" s="94"/>
    </row>
    <row r="162" spans="2:4">
      <c r="B162" s="93"/>
      <c r="C162" s="94"/>
      <c r="D162" s="94"/>
    </row>
    <row r="163" spans="2:4">
      <c r="B163" s="93"/>
      <c r="C163" s="94"/>
      <c r="D163" s="94"/>
    </row>
    <row r="164" spans="2:4">
      <c r="B164" s="93"/>
      <c r="C164" s="94"/>
      <c r="D164" s="94"/>
    </row>
    <row r="165" spans="2:4">
      <c r="B165" s="93"/>
      <c r="C165" s="94"/>
      <c r="D165" s="94"/>
    </row>
    <row r="166" spans="2:4">
      <c r="B166" s="93"/>
      <c r="C166" s="94"/>
      <c r="D166" s="94"/>
    </row>
    <row r="167" spans="2:4">
      <c r="B167" s="93"/>
      <c r="C167" s="94"/>
      <c r="D167" s="94"/>
    </row>
    <row r="168" spans="2:4">
      <c r="B168" s="93"/>
      <c r="C168" s="94"/>
      <c r="D168" s="94"/>
    </row>
    <row r="169" spans="2:4">
      <c r="B169" s="93"/>
      <c r="C169" s="94"/>
      <c r="D169" s="94"/>
    </row>
    <row r="170" spans="2:4">
      <c r="B170" s="93"/>
      <c r="C170" s="94"/>
      <c r="D170" s="94"/>
    </row>
    <row r="171" spans="2:4">
      <c r="B171" s="93"/>
      <c r="C171" s="94"/>
      <c r="D171" s="94"/>
    </row>
    <row r="172" spans="2:4">
      <c r="B172" s="93"/>
      <c r="C172" s="94"/>
      <c r="D172" s="94"/>
    </row>
    <row r="173" spans="2:4">
      <c r="B173" s="93"/>
      <c r="C173" s="94"/>
      <c r="D173" s="94"/>
    </row>
    <row r="174" spans="2:4">
      <c r="B174" s="93"/>
      <c r="C174" s="94"/>
      <c r="D174" s="94"/>
    </row>
    <row r="175" spans="2:4">
      <c r="B175" s="93"/>
      <c r="C175" s="94"/>
      <c r="D175" s="94"/>
    </row>
    <row r="176" spans="2:4">
      <c r="B176" s="93"/>
      <c r="C176" s="94"/>
      <c r="D176" s="94"/>
    </row>
    <row r="177" spans="2:4">
      <c r="B177" s="93"/>
      <c r="C177" s="94"/>
      <c r="D177" s="94"/>
    </row>
    <row r="178" spans="2:4">
      <c r="B178" s="93"/>
      <c r="C178" s="94"/>
      <c r="D178" s="94"/>
    </row>
    <row r="179" spans="2:4">
      <c r="B179" s="93"/>
      <c r="C179" s="94"/>
      <c r="D179" s="94"/>
    </row>
    <row r="180" spans="2:4">
      <c r="B180" s="93"/>
      <c r="C180" s="94"/>
      <c r="D180" s="94"/>
    </row>
    <row r="181" spans="2:4">
      <c r="B181" s="93"/>
      <c r="C181" s="94"/>
      <c r="D181" s="94"/>
    </row>
    <row r="182" spans="2:4">
      <c r="B182" s="93"/>
      <c r="C182" s="94"/>
      <c r="D182" s="94"/>
    </row>
    <row r="183" spans="2:4">
      <c r="B183" s="93"/>
      <c r="C183" s="94"/>
      <c r="D183" s="94"/>
    </row>
    <row r="184" spans="2:4">
      <c r="B184" s="93"/>
      <c r="C184" s="94"/>
      <c r="D184" s="94"/>
    </row>
    <row r="185" spans="2:4">
      <c r="B185" s="93"/>
      <c r="C185" s="94"/>
      <c r="D185" s="94"/>
    </row>
    <row r="186" spans="2:4">
      <c r="B186" s="93"/>
      <c r="C186" s="94"/>
      <c r="D186" s="94"/>
    </row>
    <row r="187" spans="2:4">
      <c r="B187" s="93"/>
      <c r="C187" s="94"/>
      <c r="D187" s="94"/>
    </row>
    <row r="188" spans="2:4">
      <c r="B188" s="93"/>
      <c r="C188" s="94"/>
      <c r="D188" s="94"/>
    </row>
    <row r="189" spans="2:4">
      <c r="B189" s="93"/>
      <c r="C189" s="94"/>
      <c r="D189" s="94"/>
    </row>
    <row r="190" spans="2:4">
      <c r="B190" s="93"/>
      <c r="C190" s="94"/>
      <c r="D190" s="94"/>
    </row>
    <row r="191" spans="2:4">
      <c r="B191" s="93"/>
      <c r="C191" s="94"/>
      <c r="D191" s="94"/>
    </row>
    <row r="192" spans="2:4">
      <c r="B192" s="93"/>
      <c r="C192" s="94"/>
      <c r="D192" s="94"/>
    </row>
    <row r="193" spans="2:4">
      <c r="B193" s="93"/>
      <c r="C193" s="94"/>
      <c r="D193" s="94"/>
    </row>
    <row r="194" spans="2:4">
      <c r="B194" s="93"/>
      <c r="C194" s="94"/>
      <c r="D194" s="94"/>
    </row>
    <row r="195" spans="2:4">
      <c r="B195" s="93"/>
      <c r="C195" s="94"/>
      <c r="D195" s="94"/>
    </row>
    <row r="196" spans="2:4">
      <c r="B196" s="93"/>
      <c r="C196" s="94"/>
      <c r="D196" s="94"/>
    </row>
    <row r="197" spans="2:4">
      <c r="B197" s="93"/>
      <c r="C197" s="94"/>
      <c r="D197" s="94"/>
    </row>
    <row r="198" spans="2:4">
      <c r="B198" s="93"/>
      <c r="C198" s="94"/>
      <c r="D198" s="94"/>
    </row>
    <row r="199" spans="2:4">
      <c r="B199" s="93"/>
      <c r="C199" s="94"/>
      <c r="D199" s="94"/>
    </row>
    <row r="200" spans="2:4">
      <c r="B200" s="93"/>
      <c r="C200" s="94"/>
      <c r="D200" s="94"/>
    </row>
    <row r="201" spans="2:4">
      <c r="B201" s="93"/>
      <c r="C201" s="94"/>
      <c r="D201" s="94"/>
    </row>
    <row r="202" spans="2:4">
      <c r="B202" s="93"/>
      <c r="C202" s="94"/>
      <c r="D202" s="94"/>
    </row>
    <row r="203" spans="2:4">
      <c r="B203" s="93"/>
      <c r="C203" s="94"/>
      <c r="D203" s="94"/>
    </row>
    <row r="204" spans="2:4">
      <c r="B204" s="93"/>
      <c r="C204" s="94"/>
      <c r="D204" s="94"/>
    </row>
    <row r="205" spans="2:4">
      <c r="B205" s="93"/>
      <c r="C205" s="94"/>
      <c r="D205" s="94"/>
    </row>
    <row r="206" spans="2:4">
      <c r="B206" s="93"/>
      <c r="C206" s="94"/>
      <c r="D206" s="94"/>
    </row>
    <row r="207" spans="2:4">
      <c r="B207" s="93"/>
      <c r="C207" s="94"/>
      <c r="D207" s="94"/>
    </row>
    <row r="208" spans="2:4">
      <c r="B208" s="93"/>
      <c r="C208" s="94"/>
      <c r="D208" s="94"/>
    </row>
    <row r="209" spans="2:4">
      <c r="B209" s="93"/>
      <c r="C209" s="94"/>
      <c r="D209" s="94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3"/>
      <c r="C225" s="94"/>
      <c r="D225" s="94"/>
    </row>
    <row r="226" spans="2:4">
      <c r="B226" s="93"/>
      <c r="C226" s="94"/>
      <c r="D226" s="94"/>
    </row>
    <row r="227" spans="2:4">
      <c r="B227" s="93"/>
      <c r="C227" s="94"/>
      <c r="D227" s="94"/>
    </row>
    <row r="228" spans="2:4">
      <c r="B228" s="93"/>
      <c r="C228" s="94"/>
      <c r="D228" s="94"/>
    </row>
    <row r="229" spans="2:4">
      <c r="B229" s="93"/>
      <c r="C229" s="94"/>
      <c r="D229" s="94"/>
    </row>
    <row r="230" spans="2:4">
      <c r="B230" s="93"/>
      <c r="C230" s="94"/>
      <c r="D230" s="94"/>
    </row>
    <row r="231" spans="2:4">
      <c r="B231" s="93"/>
      <c r="C231" s="94"/>
      <c r="D231" s="94"/>
    </row>
    <row r="232" spans="2:4">
      <c r="B232" s="93"/>
      <c r="C232" s="94"/>
      <c r="D232" s="94"/>
    </row>
    <row r="233" spans="2:4">
      <c r="B233" s="93"/>
      <c r="C233" s="94"/>
      <c r="D233" s="94"/>
    </row>
    <row r="234" spans="2:4">
      <c r="B234" s="93"/>
      <c r="C234" s="94"/>
      <c r="D234" s="94"/>
    </row>
    <row r="235" spans="2:4">
      <c r="B235" s="93"/>
      <c r="C235" s="94"/>
      <c r="D235" s="94"/>
    </row>
    <row r="236" spans="2:4">
      <c r="B236" s="93"/>
      <c r="C236" s="94"/>
      <c r="D236" s="94"/>
    </row>
    <row r="237" spans="2:4">
      <c r="B237" s="93"/>
      <c r="C237" s="94"/>
      <c r="D237" s="94"/>
    </row>
    <row r="238" spans="2:4">
      <c r="B238" s="93"/>
      <c r="C238" s="94"/>
      <c r="D238" s="94"/>
    </row>
    <row r="239" spans="2:4">
      <c r="B239" s="93"/>
      <c r="C239" s="94"/>
      <c r="D239" s="94"/>
    </row>
    <row r="240" spans="2:4">
      <c r="B240" s="93"/>
      <c r="C240" s="94"/>
      <c r="D240" s="94"/>
    </row>
    <row r="241" spans="2:4">
      <c r="B241" s="93"/>
      <c r="C241" s="94"/>
      <c r="D241" s="94"/>
    </row>
    <row r="242" spans="2:4">
      <c r="B242" s="93"/>
      <c r="C242" s="94"/>
      <c r="D242" s="94"/>
    </row>
    <row r="243" spans="2:4">
      <c r="B243" s="93"/>
      <c r="C243" s="94"/>
      <c r="D243" s="94"/>
    </row>
    <row r="244" spans="2:4">
      <c r="B244" s="93"/>
      <c r="C244" s="94"/>
      <c r="D244" s="94"/>
    </row>
    <row r="245" spans="2:4">
      <c r="B245" s="93"/>
      <c r="C245" s="94"/>
      <c r="D245" s="94"/>
    </row>
    <row r="246" spans="2:4">
      <c r="B246" s="93"/>
      <c r="C246" s="94"/>
      <c r="D246" s="94"/>
    </row>
    <row r="247" spans="2:4">
      <c r="B247" s="93"/>
      <c r="C247" s="94"/>
      <c r="D247" s="94"/>
    </row>
    <row r="248" spans="2:4">
      <c r="B248" s="93"/>
      <c r="C248" s="94"/>
      <c r="D248" s="94"/>
    </row>
    <row r="249" spans="2:4">
      <c r="B249" s="93"/>
      <c r="C249" s="94"/>
      <c r="D249" s="94"/>
    </row>
    <row r="250" spans="2:4">
      <c r="B250" s="93"/>
      <c r="C250" s="94"/>
      <c r="D250" s="94"/>
    </row>
    <row r="251" spans="2:4">
      <c r="B251" s="93"/>
      <c r="C251" s="94"/>
      <c r="D251" s="94"/>
    </row>
    <row r="252" spans="2:4">
      <c r="B252" s="93"/>
      <c r="C252" s="94"/>
      <c r="D252" s="94"/>
    </row>
    <row r="253" spans="2:4">
      <c r="B253" s="93"/>
      <c r="C253" s="94"/>
      <c r="D253" s="94"/>
    </row>
    <row r="254" spans="2:4">
      <c r="B254" s="93"/>
      <c r="C254" s="94"/>
      <c r="D254" s="94"/>
    </row>
    <row r="255" spans="2:4">
      <c r="B255" s="93"/>
      <c r="C255" s="94"/>
      <c r="D255" s="94"/>
    </row>
    <row r="256" spans="2:4">
      <c r="B256" s="93"/>
      <c r="C256" s="94"/>
      <c r="D256" s="94"/>
    </row>
    <row r="257" spans="2:4">
      <c r="B257" s="93"/>
      <c r="C257" s="94"/>
      <c r="D257" s="94"/>
    </row>
    <row r="258" spans="2:4">
      <c r="B258" s="93"/>
      <c r="C258" s="94"/>
      <c r="D258" s="94"/>
    </row>
    <row r="259" spans="2:4">
      <c r="B259" s="93"/>
      <c r="C259" s="94"/>
      <c r="D259" s="94"/>
    </row>
    <row r="260" spans="2:4">
      <c r="B260" s="93"/>
      <c r="C260" s="94"/>
      <c r="D260" s="94"/>
    </row>
    <row r="261" spans="2:4">
      <c r="B261" s="93"/>
      <c r="C261" s="94"/>
      <c r="D261" s="94"/>
    </row>
    <row r="262" spans="2:4">
      <c r="B262" s="93"/>
      <c r="C262" s="94"/>
      <c r="D262" s="94"/>
    </row>
    <row r="263" spans="2:4">
      <c r="B263" s="93"/>
      <c r="C263" s="94"/>
      <c r="D263" s="94"/>
    </row>
    <row r="264" spans="2:4">
      <c r="B264" s="93"/>
      <c r="C264" s="94"/>
      <c r="D264" s="94"/>
    </row>
    <row r="265" spans="2:4">
      <c r="B265" s="93"/>
      <c r="C265" s="94"/>
      <c r="D265" s="94"/>
    </row>
    <row r="266" spans="2:4">
      <c r="B266" s="93"/>
      <c r="C266" s="94"/>
      <c r="D266" s="94"/>
    </row>
    <row r="267" spans="2:4">
      <c r="B267" s="93"/>
      <c r="C267" s="94"/>
      <c r="D267" s="94"/>
    </row>
    <row r="268" spans="2:4">
      <c r="B268" s="93"/>
      <c r="C268" s="94"/>
      <c r="D268" s="94"/>
    </row>
    <row r="269" spans="2:4">
      <c r="B269" s="93"/>
      <c r="C269" s="94"/>
      <c r="D269" s="94"/>
    </row>
    <row r="270" spans="2:4">
      <c r="B270" s="93"/>
      <c r="C270" s="94"/>
      <c r="D270" s="94"/>
    </row>
    <row r="271" spans="2:4">
      <c r="B271" s="93"/>
      <c r="C271" s="94"/>
      <c r="D271" s="94"/>
    </row>
    <row r="272" spans="2:4">
      <c r="B272" s="93"/>
      <c r="C272" s="94"/>
      <c r="D272" s="94"/>
    </row>
    <row r="273" spans="2:4">
      <c r="B273" s="93"/>
      <c r="C273" s="94"/>
      <c r="D273" s="94"/>
    </row>
    <row r="274" spans="2:4">
      <c r="B274" s="93"/>
      <c r="C274" s="94"/>
      <c r="D274" s="94"/>
    </row>
    <row r="275" spans="2:4">
      <c r="B275" s="93"/>
      <c r="C275" s="94"/>
      <c r="D275" s="94"/>
    </row>
    <row r="276" spans="2:4">
      <c r="B276" s="93"/>
      <c r="C276" s="94"/>
      <c r="D276" s="94"/>
    </row>
    <row r="277" spans="2:4">
      <c r="B277" s="93"/>
      <c r="C277" s="94"/>
      <c r="D277" s="94"/>
    </row>
    <row r="278" spans="2:4">
      <c r="B278" s="93"/>
      <c r="C278" s="94"/>
      <c r="D278" s="94"/>
    </row>
    <row r="279" spans="2:4">
      <c r="B279" s="93"/>
      <c r="C279" s="94"/>
      <c r="D279" s="94"/>
    </row>
    <row r="280" spans="2:4">
      <c r="B280" s="93"/>
      <c r="C280" s="94"/>
      <c r="D280" s="94"/>
    </row>
    <row r="281" spans="2:4">
      <c r="B281" s="93"/>
      <c r="C281" s="94"/>
      <c r="D281" s="94"/>
    </row>
    <row r="282" spans="2:4">
      <c r="B282" s="93"/>
      <c r="C282" s="94"/>
      <c r="D282" s="94"/>
    </row>
    <row r="283" spans="2:4">
      <c r="B283" s="93"/>
      <c r="C283" s="94"/>
      <c r="D283" s="94"/>
    </row>
    <row r="284" spans="2:4">
      <c r="B284" s="93"/>
      <c r="C284" s="94"/>
      <c r="D284" s="94"/>
    </row>
    <row r="285" spans="2:4">
      <c r="B285" s="93"/>
      <c r="C285" s="94"/>
      <c r="D285" s="94"/>
    </row>
    <row r="286" spans="2:4">
      <c r="B286" s="93"/>
      <c r="C286" s="94"/>
      <c r="D286" s="94"/>
    </row>
    <row r="287" spans="2:4">
      <c r="B287" s="93"/>
      <c r="C287" s="94"/>
      <c r="D287" s="94"/>
    </row>
    <row r="288" spans="2:4">
      <c r="B288" s="93"/>
      <c r="C288" s="94"/>
      <c r="D288" s="94"/>
    </row>
    <row r="289" spans="2:4">
      <c r="B289" s="93"/>
      <c r="C289" s="94"/>
      <c r="D289" s="94"/>
    </row>
    <row r="290" spans="2:4">
      <c r="B290" s="93"/>
      <c r="C290" s="94"/>
      <c r="D290" s="94"/>
    </row>
    <row r="291" spans="2:4">
      <c r="B291" s="93"/>
      <c r="C291" s="94"/>
      <c r="D291" s="94"/>
    </row>
    <row r="292" spans="2:4">
      <c r="B292" s="93"/>
      <c r="C292" s="94"/>
      <c r="D292" s="94"/>
    </row>
    <row r="293" spans="2:4">
      <c r="B293" s="93"/>
      <c r="C293" s="94"/>
      <c r="D293" s="94"/>
    </row>
    <row r="294" spans="2:4">
      <c r="B294" s="93"/>
      <c r="C294" s="94"/>
      <c r="D294" s="94"/>
    </row>
    <row r="295" spans="2:4">
      <c r="B295" s="93"/>
      <c r="C295" s="94"/>
      <c r="D295" s="94"/>
    </row>
    <row r="296" spans="2:4">
      <c r="B296" s="93"/>
      <c r="C296" s="94"/>
      <c r="D296" s="94"/>
    </row>
    <row r="297" spans="2:4">
      <c r="B297" s="93"/>
      <c r="C297" s="94"/>
      <c r="D297" s="94"/>
    </row>
    <row r="298" spans="2:4">
      <c r="B298" s="93"/>
      <c r="C298" s="94"/>
      <c r="D298" s="94"/>
    </row>
    <row r="299" spans="2:4">
      <c r="B299" s="93"/>
      <c r="C299" s="94"/>
      <c r="D299" s="94"/>
    </row>
    <row r="300" spans="2:4">
      <c r="B300" s="93"/>
      <c r="C300" s="94"/>
      <c r="D300" s="94"/>
    </row>
    <row r="301" spans="2:4">
      <c r="B301" s="93"/>
      <c r="C301" s="94"/>
      <c r="D301" s="94"/>
    </row>
    <row r="302" spans="2:4">
      <c r="B302" s="93"/>
      <c r="C302" s="94"/>
      <c r="D302" s="94"/>
    </row>
    <row r="303" spans="2:4">
      <c r="B303" s="93"/>
      <c r="C303" s="94"/>
      <c r="D303" s="94"/>
    </row>
    <row r="304" spans="2:4">
      <c r="B304" s="93"/>
      <c r="C304" s="94"/>
      <c r="D304" s="94"/>
    </row>
    <row r="305" spans="2:4">
      <c r="B305" s="93"/>
      <c r="C305" s="94"/>
      <c r="D305" s="94"/>
    </row>
    <row r="306" spans="2:4">
      <c r="B306" s="93"/>
      <c r="C306" s="94"/>
      <c r="D306" s="94"/>
    </row>
    <row r="307" spans="2:4">
      <c r="B307" s="93"/>
      <c r="C307" s="94"/>
      <c r="D307" s="94"/>
    </row>
    <row r="308" spans="2:4">
      <c r="B308" s="93"/>
      <c r="C308" s="94"/>
      <c r="D308" s="94"/>
    </row>
    <row r="309" spans="2:4">
      <c r="B309" s="93"/>
      <c r="C309" s="94"/>
      <c r="D309" s="94"/>
    </row>
    <row r="310" spans="2:4">
      <c r="B310" s="93"/>
      <c r="C310" s="94"/>
      <c r="D310" s="94"/>
    </row>
    <row r="311" spans="2:4">
      <c r="B311" s="93"/>
      <c r="C311" s="94"/>
      <c r="D311" s="94"/>
    </row>
    <row r="312" spans="2:4">
      <c r="B312" s="93"/>
      <c r="C312" s="94"/>
      <c r="D312" s="94"/>
    </row>
    <row r="313" spans="2:4">
      <c r="B313" s="93"/>
      <c r="C313" s="94"/>
      <c r="D313" s="94"/>
    </row>
    <row r="314" spans="2:4">
      <c r="B314" s="93"/>
      <c r="C314" s="94"/>
      <c r="D314" s="94"/>
    </row>
    <row r="315" spans="2:4">
      <c r="B315" s="93"/>
      <c r="C315" s="94"/>
      <c r="D315" s="94"/>
    </row>
    <row r="316" spans="2:4">
      <c r="B316" s="93"/>
      <c r="C316" s="94"/>
      <c r="D316" s="94"/>
    </row>
    <row r="317" spans="2:4">
      <c r="B317" s="93"/>
      <c r="C317" s="94"/>
      <c r="D317" s="94"/>
    </row>
    <row r="318" spans="2:4">
      <c r="B318" s="93"/>
      <c r="C318" s="94"/>
      <c r="D318" s="94"/>
    </row>
    <row r="319" spans="2:4">
      <c r="B319" s="93"/>
      <c r="C319" s="94"/>
      <c r="D319" s="94"/>
    </row>
    <row r="320" spans="2:4">
      <c r="B320" s="93"/>
      <c r="C320" s="94"/>
      <c r="D320" s="94"/>
    </row>
    <row r="321" spans="2:4">
      <c r="B321" s="93"/>
      <c r="C321" s="94"/>
      <c r="D321" s="94"/>
    </row>
    <row r="322" spans="2:4">
      <c r="B322" s="93"/>
      <c r="C322" s="94"/>
      <c r="D322" s="94"/>
    </row>
    <row r="323" spans="2:4">
      <c r="B323" s="93"/>
      <c r="C323" s="94"/>
      <c r="D323" s="94"/>
    </row>
    <row r="324" spans="2:4">
      <c r="B324" s="93"/>
      <c r="C324" s="94"/>
      <c r="D324" s="94"/>
    </row>
    <row r="325" spans="2:4">
      <c r="B325" s="93"/>
      <c r="C325" s="94"/>
      <c r="D325" s="94"/>
    </row>
    <row r="326" spans="2:4">
      <c r="B326" s="93"/>
      <c r="C326" s="94"/>
      <c r="D326" s="94"/>
    </row>
    <row r="327" spans="2:4">
      <c r="B327" s="93"/>
      <c r="C327" s="94"/>
      <c r="D327" s="94"/>
    </row>
    <row r="328" spans="2:4">
      <c r="B328" s="93"/>
      <c r="C328" s="94"/>
      <c r="D328" s="94"/>
    </row>
    <row r="329" spans="2:4">
      <c r="B329" s="93"/>
      <c r="C329" s="94"/>
      <c r="D329" s="94"/>
    </row>
    <row r="330" spans="2:4">
      <c r="B330" s="93"/>
      <c r="C330" s="94"/>
      <c r="D330" s="94"/>
    </row>
    <row r="331" spans="2:4">
      <c r="B331" s="93"/>
      <c r="C331" s="94"/>
      <c r="D331" s="94"/>
    </row>
    <row r="332" spans="2:4">
      <c r="B332" s="93"/>
      <c r="C332" s="94"/>
      <c r="D332" s="94"/>
    </row>
    <row r="333" spans="2:4">
      <c r="B333" s="93"/>
      <c r="C333" s="94"/>
      <c r="D333" s="94"/>
    </row>
    <row r="334" spans="2:4">
      <c r="B334" s="93"/>
      <c r="C334" s="94"/>
      <c r="D334" s="94"/>
    </row>
    <row r="335" spans="2:4">
      <c r="B335" s="93"/>
      <c r="C335" s="94"/>
      <c r="D335" s="94"/>
    </row>
    <row r="336" spans="2:4">
      <c r="B336" s="93"/>
      <c r="C336" s="94"/>
      <c r="D336" s="94"/>
    </row>
    <row r="337" spans="2:4">
      <c r="B337" s="93"/>
      <c r="C337" s="94"/>
      <c r="D337" s="94"/>
    </row>
    <row r="338" spans="2:4">
      <c r="B338" s="93"/>
      <c r="C338" s="94"/>
      <c r="D338" s="94"/>
    </row>
    <row r="339" spans="2:4">
      <c r="B339" s="93"/>
      <c r="C339" s="94"/>
      <c r="D339" s="94"/>
    </row>
    <row r="340" spans="2:4">
      <c r="B340" s="93"/>
      <c r="C340" s="94"/>
      <c r="D340" s="94"/>
    </row>
    <row r="341" spans="2:4">
      <c r="B341" s="93"/>
      <c r="C341" s="94"/>
      <c r="D341" s="94"/>
    </row>
    <row r="342" spans="2:4">
      <c r="B342" s="93"/>
      <c r="C342" s="94"/>
      <c r="D342" s="94"/>
    </row>
    <row r="343" spans="2:4">
      <c r="B343" s="93"/>
      <c r="C343" s="94"/>
      <c r="D343" s="94"/>
    </row>
    <row r="344" spans="2:4">
      <c r="B344" s="93"/>
      <c r="C344" s="94"/>
      <c r="D344" s="94"/>
    </row>
    <row r="345" spans="2:4">
      <c r="B345" s="93"/>
      <c r="C345" s="94"/>
      <c r="D345" s="94"/>
    </row>
    <row r="346" spans="2:4">
      <c r="B346" s="93"/>
      <c r="C346" s="94"/>
      <c r="D346" s="94"/>
    </row>
    <row r="347" spans="2:4">
      <c r="B347" s="93"/>
      <c r="C347" s="94"/>
      <c r="D347" s="94"/>
    </row>
    <row r="348" spans="2:4">
      <c r="B348" s="93"/>
      <c r="C348" s="94"/>
      <c r="D348" s="94"/>
    </row>
    <row r="349" spans="2:4">
      <c r="B349" s="93"/>
      <c r="C349" s="94"/>
      <c r="D349" s="94"/>
    </row>
    <row r="350" spans="2:4">
      <c r="B350" s="93"/>
      <c r="C350" s="94"/>
      <c r="D350" s="94"/>
    </row>
    <row r="351" spans="2:4">
      <c r="B351" s="93"/>
      <c r="C351" s="94"/>
      <c r="D351" s="94"/>
    </row>
    <row r="352" spans="2:4">
      <c r="B352" s="93"/>
      <c r="C352" s="94"/>
      <c r="D352" s="94"/>
    </row>
    <row r="353" spans="2:4">
      <c r="B353" s="93"/>
      <c r="C353" s="94"/>
      <c r="D353" s="94"/>
    </row>
    <row r="354" spans="2:4">
      <c r="B354" s="93"/>
      <c r="C354" s="94"/>
      <c r="D354" s="94"/>
    </row>
    <row r="355" spans="2:4">
      <c r="B355" s="93"/>
      <c r="C355" s="94"/>
      <c r="D355" s="94"/>
    </row>
    <row r="356" spans="2:4">
      <c r="B356" s="93"/>
      <c r="C356" s="94"/>
      <c r="D356" s="94"/>
    </row>
    <row r="357" spans="2:4">
      <c r="B357" s="93"/>
      <c r="C357" s="94"/>
      <c r="D357" s="94"/>
    </row>
    <row r="358" spans="2:4">
      <c r="B358" s="93"/>
      <c r="C358" s="94"/>
      <c r="D358" s="94"/>
    </row>
    <row r="359" spans="2:4">
      <c r="B359" s="93"/>
      <c r="C359" s="94"/>
      <c r="D359" s="94"/>
    </row>
    <row r="360" spans="2:4">
      <c r="B360" s="93"/>
      <c r="C360" s="94"/>
      <c r="D360" s="94"/>
    </row>
    <row r="361" spans="2:4">
      <c r="B361" s="93"/>
      <c r="C361" s="94"/>
      <c r="D361" s="94"/>
    </row>
    <row r="362" spans="2:4">
      <c r="B362" s="93"/>
      <c r="C362" s="94"/>
      <c r="D362" s="94"/>
    </row>
    <row r="363" spans="2:4">
      <c r="B363" s="93"/>
      <c r="C363" s="94"/>
      <c r="D363" s="94"/>
    </row>
    <row r="364" spans="2:4">
      <c r="B364" s="93"/>
      <c r="C364" s="94"/>
      <c r="D364" s="94"/>
    </row>
    <row r="365" spans="2:4">
      <c r="B365" s="93"/>
      <c r="C365" s="94"/>
      <c r="D365" s="94"/>
    </row>
    <row r="366" spans="2:4">
      <c r="B366" s="93"/>
      <c r="C366" s="94"/>
      <c r="D366" s="94"/>
    </row>
    <row r="367" spans="2:4">
      <c r="B367" s="93"/>
      <c r="C367" s="94"/>
      <c r="D367" s="94"/>
    </row>
    <row r="368" spans="2:4">
      <c r="B368" s="93"/>
      <c r="C368" s="94"/>
      <c r="D368" s="94"/>
    </row>
    <row r="369" spans="2:4">
      <c r="B369" s="93"/>
      <c r="C369" s="94"/>
      <c r="D369" s="94"/>
    </row>
    <row r="370" spans="2:4">
      <c r="B370" s="93"/>
      <c r="C370" s="94"/>
      <c r="D370" s="94"/>
    </row>
    <row r="371" spans="2:4">
      <c r="B371" s="93"/>
      <c r="C371" s="94"/>
      <c r="D371" s="94"/>
    </row>
    <row r="372" spans="2:4">
      <c r="B372" s="93"/>
      <c r="C372" s="94"/>
      <c r="D372" s="94"/>
    </row>
    <row r="373" spans="2:4">
      <c r="B373" s="93"/>
      <c r="C373" s="94"/>
      <c r="D373" s="94"/>
    </row>
    <row r="374" spans="2:4">
      <c r="B374" s="93"/>
      <c r="C374" s="94"/>
      <c r="D374" s="94"/>
    </row>
    <row r="375" spans="2:4">
      <c r="B375" s="93"/>
      <c r="C375" s="94"/>
      <c r="D375" s="94"/>
    </row>
    <row r="376" spans="2:4">
      <c r="B376" s="93"/>
      <c r="C376" s="94"/>
      <c r="D376" s="94"/>
    </row>
    <row r="377" spans="2:4">
      <c r="B377" s="93"/>
      <c r="C377" s="94"/>
      <c r="D377" s="94"/>
    </row>
    <row r="378" spans="2:4">
      <c r="B378" s="93"/>
      <c r="C378" s="94"/>
      <c r="D378" s="94"/>
    </row>
    <row r="379" spans="2:4">
      <c r="B379" s="93"/>
      <c r="C379" s="94"/>
      <c r="D379" s="94"/>
    </row>
    <row r="380" spans="2:4">
      <c r="B380" s="93"/>
      <c r="C380" s="94"/>
      <c r="D380" s="94"/>
    </row>
    <row r="381" spans="2:4">
      <c r="B381" s="93"/>
      <c r="C381" s="94"/>
      <c r="D381" s="94"/>
    </row>
    <row r="382" spans="2:4">
      <c r="B382" s="93"/>
      <c r="C382" s="94"/>
      <c r="D382" s="94"/>
    </row>
    <row r="383" spans="2:4">
      <c r="B383" s="93"/>
      <c r="C383" s="94"/>
      <c r="D383" s="94"/>
    </row>
    <row r="384" spans="2:4">
      <c r="B384" s="93"/>
      <c r="C384" s="94"/>
      <c r="D384" s="94"/>
    </row>
    <row r="385" spans="2:4">
      <c r="B385" s="93"/>
      <c r="C385" s="94"/>
      <c r="D385" s="94"/>
    </row>
    <row r="386" spans="2:4">
      <c r="B386" s="93"/>
      <c r="C386" s="94"/>
      <c r="D386" s="94"/>
    </row>
    <row r="387" spans="2:4">
      <c r="B387" s="93"/>
      <c r="C387" s="94"/>
      <c r="D387" s="94"/>
    </row>
    <row r="388" spans="2:4">
      <c r="B388" s="93"/>
      <c r="C388" s="94"/>
      <c r="D388" s="94"/>
    </row>
    <row r="389" spans="2:4">
      <c r="B389" s="93"/>
      <c r="C389" s="94"/>
      <c r="D389" s="94"/>
    </row>
    <row r="390" spans="2:4">
      <c r="B390" s="93"/>
      <c r="C390" s="94"/>
      <c r="D390" s="94"/>
    </row>
    <row r="391" spans="2:4">
      <c r="B391" s="93"/>
      <c r="C391" s="94"/>
      <c r="D391" s="94"/>
    </row>
    <row r="392" spans="2:4">
      <c r="B392" s="93"/>
      <c r="C392" s="94"/>
      <c r="D392" s="94"/>
    </row>
    <row r="393" spans="2:4">
      <c r="B393" s="93"/>
      <c r="C393" s="94"/>
      <c r="D393" s="94"/>
    </row>
    <row r="394" spans="2:4">
      <c r="B394" s="93"/>
      <c r="C394" s="94"/>
      <c r="D394" s="94"/>
    </row>
    <row r="395" spans="2:4">
      <c r="B395" s="93"/>
      <c r="C395" s="94"/>
      <c r="D395" s="94"/>
    </row>
    <row r="396" spans="2:4">
      <c r="B396" s="93"/>
      <c r="C396" s="94"/>
      <c r="D396" s="94"/>
    </row>
    <row r="397" spans="2:4">
      <c r="B397" s="93"/>
      <c r="C397" s="94"/>
      <c r="D397" s="94"/>
    </row>
    <row r="398" spans="2:4">
      <c r="B398" s="93"/>
      <c r="C398" s="94"/>
      <c r="D398" s="94"/>
    </row>
    <row r="399" spans="2:4">
      <c r="B399" s="93"/>
      <c r="C399" s="94"/>
      <c r="D399" s="94"/>
    </row>
    <row r="400" spans="2:4">
      <c r="B400" s="93"/>
      <c r="C400" s="94"/>
      <c r="D400" s="94"/>
    </row>
    <row r="401" spans="2:4">
      <c r="B401" s="93"/>
      <c r="C401" s="94"/>
      <c r="D401" s="94"/>
    </row>
    <row r="402" spans="2:4">
      <c r="B402" s="93"/>
      <c r="C402" s="94"/>
      <c r="D402" s="94"/>
    </row>
    <row r="403" spans="2:4">
      <c r="B403" s="93"/>
      <c r="C403" s="94"/>
      <c r="D403" s="94"/>
    </row>
    <row r="404" spans="2:4">
      <c r="B404" s="93"/>
      <c r="C404" s="94"/>
      <c r="D404" s="94"/>
    </row>
    <row r="405" spans="2:4">
      <c r="B405" s="93"/>
      <c r="C405" s="94"/>
      <c r="D405" s="94"/>
    </row>
    <row r="406" spans="2:4">
      <c r="B406" s="93"/>
      <c r="C406" s="94"/>
      <c r="D406" s="94"/>
    </row>
    <row r="407" spans="2:4">
      <c r="B407" s="93"/>
      <c r="C407" s="94"/>
      <c r="D407" s="94"/>
    </row>
    <row r="408" spans="2:4">
      <c r="B408" s="93"/>
      <c r="C408" s="94"/>
      <c r="D408" s="94"/>
    </row>
    <row r="409" spans="2:4">
      <c r="B409" s="93"/>
      <c r="C409" s="94"/>
      <c r="D409" s="94"/>
    </row>
    <row r="410" spans="2:4">
      <c r="B410" s="93"/>
      <c r="C410" s="94"/>
      <c r="D410" s="94"/>
    </row>
    <row r="411" spans="2:4">
      <c r="B411" s="93"/>
      <c r="C411" s="94"/>
      <c r="D411" s="94"/>
    </row>
    <row r="412" spans="2:4">
      <c r="B412" s="93"/>
      <c r="C412" s="94"/>
      <c r="D412" s="94"/>
    </row>
    <row r="413" spans="2:4">
      <c r="B413" s="93"/>
      <c r="C413" s="94"/>
      <c r="D413" s="94"/>
    </row>
    <row r="414" spans="2:4">
      <c r="B414" s="93"/>
      <c r="C414" s="94"/>
      <c r="D414" s="94"/>
    </row>
    <row r="415" spans="2:4">
      <c r="B415" s="93"/>
      <c r="C415" s="94"/>
      <c r="D415" s="94"/>
    </row>
    <row r="416" spans="2:4">
      <c r="B416" s="93"/>
      <c r="C416" s="94"/>
      <c r="D416" s="94"/>
    </row>
    <row r="417" spans="2:4">
      <c r="B417" s="93"/>
      <c r="C417" s="94"/>
      <c r="D417" s="94"/>
    </row>
    <row r="418" spans="2:4">
      <c r="B418" s="93"/>
      <c r="C418" s="94"/>
      <c r="D418" s="94"/>
    </row>
    <row r="419" spans="2:4">
      <c r="B419" s="93"/>
      <c r="C419" s="94"/>
      <c r="D419" s="94"/>
    </row>
    <row r="420" spans="2:4">
      <c r="B420" s="93"/>
      <c r="C420" s="94"/>
      <c r="D420" s="94"/>
    </row>
    <row r="421" spans="2:4">
      <c r="B421" s="93"/>
      <c r="C421" s="94"/>
      <c r="D421" s="94"/>
    </row>
    <row r="422" spans="2:4">
      <c r="B422" s="93"/>
      <c r="C422" s="94"/>
      <c r="D422" s="94"/>
    </row>
    <row r="423" spans="2:4">
      <c r="B423" s="93"/>
      <c r="C423" s="94"/>
      <c r="D423" s="94"/>
    </row>
    <row r="424" spans="2:4">
      <c r="B424" s="93"/>
      <c r="C424" s="94"/>
      <c r="D424" s="94"/>
    </row>
    <row r="425" spans="2:4">
      <c r="B425" s="93"/>
      <c r="C425" s="94"/>
      <c r="D425" s="94"/>
    </row>
    <row r="426" spans="2:4">
      <c r="B426" s="93"/>
      <c r="C426" s="94"/>
      <c r="D426" s="94"/>
    </row>
    <row r="427" spans="2:4">
      <c r="B427" s="93"/>
      <c r="C427" s="94"/>
      <c r="D427" s="94"/>
    </row>
    <row r="428" spans="2:4">
      <c r="B428" s="93"/>
      <c r="C428" s="94"/>
      <c r="D428" s="94"/>
    </row>
    <row r="429" spans="2:4">
      <c r="B429" s="93"/>
      <c r="C429" s="94"/>
      <c r="D429" s="94"/>
    </row>
    <row r="430" spans="2:4">
      <c r="B430" s="93"/>
      <c r="C430" s="94"/>
      <c r="D430" s="94"/>
    </row>
    <row r="431" spans="2:4">
      <c r="B431" s="93"/>
      <c r="C431" s="94"/>
      <c r="D431" s="94"/>
    </row>
    <row r="432" spans="2:4">
      <c r="B432" s="93"/>
      <c r="C432" s="94"/>
      <c r="D432" s="94"/>
    </row>
    <row r="433" spans="2:4">
      <c r="B433" s="93"/>
      <c r="C433" s="94"/>
      <c r="D433" s="94"/>
    </row>
    <row r="434" spans="2:4">
      <c r="B434" s="93"/>
      <c r="C434" s="94"/>
      <c r="D434" s="94"/>
    </row>
    <row r="435" spans="2:4">
      <c r="B435" s="93"/>
      <c r="C435" s="94"/>
      <c r="D435" s="94"/>
    </row>
    <row r="436" spans="2:4">
      <c r="B436" s="93"/>
      <c r="C436" s="94"/>
      <c r="D436" s="94"/>
    </row>
    <row r="437" spans="2:4">
      <c r="B437" s="93"/>
      <c r="C437" s="94"/>
      <c r="D437" s="94"/>
    </row>
    <row r="438" spans="2:4">
      <c r="B438" s="93"/>
      <c r="C438" s="94"/>
      <c r="D438" s="94"/>
    </row>
    <row r="439" spans="2:4">
      <c r="B439" s="93"/>
      <c r="C439" s="94"/>
      <c r="D439" s="94"/>
    </row>
    <row r="440" spans="2:4">
      <c r="B440" s="93"/>
      <c r="C440" s="94"/>
      <c r="D440" s="94"/>
    </row>
    <row r="441" spans="2:4">
      <c r="B441" s="93"/>
      <c r="C441" s="94"/>
      <c r="D441" s="94"/>
    </row>
    <row r="442" spans="2:4">
      <c r="B442" s="93"/>
      <c r="C442" s="94"/>
      <c r="D442" s="94"/>
    </row>
    <row r="443" spans="2:4">
      <c r="B443" s="93"/>
      <c r="C443" s="94"/>
      <c r="D443" s="94"/>
    </row>
    <row r="444" spans="2:4">
      <c r="B444" s="93"/>
      <c r="C444" s="94"/>
      <c r="D444" s="94"/>
    </row>
    <row r="445" spans="2:4">
      <c r="B445" s="93"/>
      <c r="C445" s="94"/>
      <c r="D445" s="94"/>
    </row>
    <row r="446" spans="2:4">
      <c r="B446" s="93"/>
      <c r="C446" s="94"/>
      <c r="D446" s="94"/>
    </row>
    <row r="447" spans="2:4">
      <c r="B447" s="93"/>
      <c r="C447" s="94"/>
      <c r="D447" s="94"/>
    </row>
    <row r="448" spans="2:4">
      <c r="B448" s="93"/>
      <c r="C448" s="94"/>
      <c r="D448" s="94"/>
    </row>
    <row r="449" spans="2:4">
      <c r="B449" s="93"/>
      <c r="C449" s="94"/>
      <c r="D449" s="94"/>
    </row>
    <row r="450" spans="2:4">
      <c r="B450" s="93"/>
      <c r="C450" s="94"/>
      <c r="D450" s="94"/>
    </row>
    <row r="451" spans="2:4">
      <c r="B451" s="93"/>
      <c r="C451" s="94"/>
      <c r="D451" s="94"/>
    </row>
    <row r="452" spans="2:4">
      <c r="B452" s="93"/>
      <c r="C452" s="94"/>
      <c r="D452" s="94"/>
    </row>
    <row r="453" spans="2:4">
      <c r="B453" s="93"/>
      <c r="C453" s="94"/>
      <c r="D453" s="94"/>
    </row>
    <row r="454" spans="2:4">
      <c r="B454" s="93"/>
      <c r="C454" s="94"/>
      <c r="D454" s="94"/>
    </row>
    <row r="455" spans="2:4">
      <c r="B455" s="93"/>
      <c r="C455" s="94"/>
      <c r="D455" s="94"/>
    </row>
    <row r="456" spans="2:4">
      <c r="B456" s="93"/>
      <c r="C456" s="94"/>
      <c r="D456" s="94"/>
    </row>
    <row r="457" spans="2:4">
      <c r="B457" s="93"/>
      <c r="C457" s="94"/>
      <c r="D457" s="94"/>
    </row>
    <row r="458" spans="2:4">
      <c r="B458" s="93"/>
      <c r="C458" s="94"/>
      <c r="D458" s="94"/>
    </row>
    <row r="459" spans="2:4">
      <c r="B459" s="93"/>
      <c r="C459" s="94"/>
      <c r="D459" s="94"/>
    </row>
    <row r="460" spans="2:4">
      <c r="B460" s="93"/>
      <c r="C460" s="94"/>
      <c r="D460" s="94"/>
    </row>
    <row r="461" spans="2:4">
      <c r="B461" s="93"/>
      <c r="C461" s="94"/>
      <c r="D461" s="94"/>
    </row>
    <row r="462" spans="2:4">
      <c r="B462" s="93"/>
      <c r="C462" s="94"/>
      <c r="D462" s="94"/>
    </row>
    <row r="463" spans="2:4">
      <c r="B463" s="93"/>
      <c r="C463" s="94"/>
      <c r="D463" s="94"/>
    </row>
    <row r="464" spans="2:4">
      <c r="B464" s="93"/>
      <c r="C464" s="94"/>
      <c r="D464" s="94"/>
    </row>
    <row r="465" spans="2:4">
      <c r="B465" s="93"/>
      <c r="C465" s="94"/>
      <c r="D465" s="94"/>
    </row>
    <row r="466" spans="2:4">
      <c r="B466" s="93"/>
      <c r="C466" s="94"/>
      <c r="D466" s="94"/>
    </row>
    <row r="467" spans="2:4">
      <c r="B467" s="93"/>
      <c r="C467" s="94"/>
      <c r="D467" s="94"/>
    </row>
    <row r="468" spans="2:4">
      <c r="B468" s="93"/>
      <c r="C468" s="94"/>
      <c r="D468" s="94"/>
    </row>
    <row r="469" spans="2:4">
      <c r="B469" s="93"/>
      <c r="C469" s="94"/>
      <c r="D469" s="94"/>
    </row>
    <row r="470" spans="2:4">
      <c r="B470" s="93"/>
      <c r="C470" s="94"/>
      <c r="D470" s="94"/>
    </row>
    <row r="471" spans="2:4">
      <c r="B471" s="93"/>
      <c r="C471" s="94"/>
      <c r="D471" s="94"/>
    </row>
    <row r="472" spans="2:4">
      <c r="B472" s="93"/>
      <c r="C472" s="94"/>
      <c r="D472" s="94"/>
    </row>
    <row r="473" spans="2:4">
      <c r="B473" s="93"/>
      <c r="C473" s="94"/>
      <c r="D473" s="94"/>
    </row>
    <row r="474" spans="2:4">
      <c r="B474" s="93"/>
      <c r="C474" s="94"/>
      <c r="D474" s="94"/>
    </row>
    <row r="475" spans="2:4">
      <c r="B475" s="93"/>
      <c r="C475" s="94"/>
      <c r="D475" s="94"/>
    </row>
    <row r="476" spans="2:4">
      <c r="B476" s="93"/>
      <c r="C476" s="94"/>
      <c r="D476" s="94"/>
    </row>
    <row r="477" spans="2:4">
      <c r="B477" s="93"/>
      <c r="C477" s="94"/>
      <c r="D477" s="94"/>
    </row>
    <row r="478" spans="2:4">
      <c r="B478" s="93"/>
      <c r="C478" s="94"/>
      <c r="D478" s="94"/>
    </row>
    <row r="479" spans="2:4">
      <c r="B479" s="93"/>
      <c r="C479" s="94"/>
      <c r="D479" s="94"/>
    </row>
    <row r="480" spans="2:4">
      <c r="B480" s="93"/>
      <c r="C480" s="94"/>
      <c r="D480" s="94"/>
    </row>
    <row r="481" spans="2:4">
      <c r="B481" s="93"/>
      <c r="C481" s="94"/>
      <c r="D481" s="94"/>
    </row>
    <row r="482" spans="2:4">
      <c r="B482" s="93"/>
      <c r="C482" s="94"/>
      <c r="D482" s="94"/>
    </row>
    <row r="483" spans="2:4">
      <c r="B483" s="93"/>
      <c r="C483" s="94"/>
      <c r="D483" s="94"/>
    </row>
    <row r="484" spans="2:4">
      <c r="B484" s="93"/>
      <c r="C484" s="94"/>
      <c r="D484" s="94"/>
    </row>
    <row r="485" spans="2:4">
      <c r="B485" s="93"/>
      <c r="C485" s="94"/>
      <c r="D485" s="94"/>
    </row>
    <row r="486" spans="2:4">
      <c r="B486" s="93"/>
      <c r="C486" s="94"/>
      <c r="D486" s="94"/>
    </row>
    <row r="487" spans="2:4">
      <c r="B487" s="93"/>
      <c r="C487" s="94"/>
      <c r="D487" s="94"/>
    </row>
    <row r="488" spans="2:4">
      <c r="B488" s="93"/>
      <c r="C488" s="94"/>
      <c r="D488" s="94"/>
    </row>
    <row r="489" spans="2:4">
      <c r="B489" s="93"/>
      <c r="C489" s="94"/>
      <c r="D489" s="94"/>
    </row>
    <row r="490" spans="2:4">
      <c r="B490" s="93"/>
      <c r="C490" s="94"/>
      <c r="D490" s="94"/>
    </row>
    <row r="491" spans="2:4">
      <c r="B491" s="93"/>
      <c r="C491" s="94"/>
      <c r="D491" s="94"/>
    </row>
    <row r="492" spans="2:4">
      <c r="B492" s="93"/>
      <c r="C492" s="94"/>
      <c r="D492" s="94"/>
    </row>
    <row r="493" spans="2:4">
      <c r="B493" s="93"/>
      <c r="C493" s="94"/>
      <c r="D493" s="94"/>
    </row>
    <row r="494" spans="2:4">
      <c r="B494" s="93"/>
      <c r="C494" s="94"/>
      <c r="D494" s="94"/>
    </row>
    <row r="495" spans="2:4">
      <c r="B495" s="93"/>
      <c r="C495" s="94"/>
      <c r="D495" s="94"/>
    </row>
    <row r="496" spans="2:4">
      <c r="B496" s="93"/>
      <c r="C496" s="94"/>
      <c r="D496" s="94"/>
    </row>
    <row r="497" spans="2:4">
      <c r="B497" s="93"/>
      <c r="C497" s="94"/>
      <c r="D497" s="94"/>
    </row>
    <row r="498" spans="2:4">
      <c r="B498" s="93"/>
      <c r="C498" s="94"/>
      <c r="D498" s="94"/>
    </row>
    <row r="499" spans="2:4">
      <c r="B499" s="93"/>
      <c r="C499" s="94"/>
      <c r="D499" s="94"/>
    </row>
    <row r="500" spans="2:4">
      <c r="B500" s="93"/>
      <c r="C500" s="94"/>
      <c r="D500" s="94"/>
    </row>
    <row r="501" spans="2:4">
      <c r="B501" s="93"/>
      <c r="C501" s="94"/>
      <c r="D501" s="94"/>
    </row>
    <row r="502" spans="2:4">
      <c r="B502" s="93"/>
      <c r="C502" s="94"/>
      <c r="D502" s="94"/>
    </row>
    <row r="503" spans="2:4">
      <c r="B503" s="93"/>
      <c r="C503" s="94"/>
      <c r="D503" s="94"/>
    </row>
    <row r="504" spans="2:4">
      <c r="B504" s="93"/>
      <c r="C504" s="94"/>
      <c r="D504" s="94"/>
    </row>
    <row r="505" spans="2:4">
      <c r="B505" s="93"/>
      <c r="C505" s="94"/>
      <c r="D505" s="94"/>
    </row>
    <row r="506" spans="2:4">
      <c r="B506" s="93"/>
      <c r="C506" s="94"/>
      <c r="D506" s="94"/>
    </row>
    <row r="507" spans="2:4">
      <c r="B507" s="93"/>
      <c r="C507" s="94"/>
      <c r="D507" s="94"/>
    </row>
    <row r="508" spans="2:4">
      <c r="B508" s="93"/>
      <c r="C508" s="94"/>
      <c r="D508" s="94"/>
    </row>
    <row r="509" spans="2:4">
      <c r="B509" s="93"/>
      <c r="C509" s="94"/>
      <c r="D509" s="94"/>
    </row>
    <row r="510" spans="2:4">
      <c r="B510" s="93"/>
      <c r="C510" s="94"/>
      <c r="D510" s="94"/>
    </row>
    <row r="511" spans="2:4">
      <c r="B511" s="93"/>
      <c r="C511" s="94"/>
      <c r="D511" s="94"/>
    </row>
    <row r="512" spans="2:4">
      <c r="B512" s="93"/>
      <c r="C512" s="94"/>
      <c r="D512" s="94"/>
    </row>
    <row r="513" spans="2:4">
      <c r="B513" s="93"/>
      <c r="C513" s="94"/>
      <c r="D513" s="94"/>
    </row>
    <row r="514" spans="2:4">
      <c r="B514" s="93"/>
      <c r="C514" s="94"/>
      <c r="D514" s="94"/>
    </row>
    <row r="515" spans="2:4">
      <c r="B515" s="93"/>
      <c r="C515" s="94"/>
      <c r="D515" s="94"/>
    </row>
    <row r="516" spans="2:4">
      <c r="B516" s="93"/>
      <c r="C516" s="94"/>
      <c r="D516" s="94"/>
    </row>
    <row r="517" spans="2:4">
      <c r="B517" s="93"/>
      <c r="C517" s="94"/>
      <c r="D517" s="94"/>
    </row>
    <row r="518" spans="2:4">
      <c r="B518" s="93"/>
      <c r="C518" s="94"/>
      <c r="D518" s="94"/>
    </row>
    <row r="519" spans="2:4">
      <c r="B519" s="93"/>
      <c r="C519" s="94"/>
      <c r="D519" s="94"/>
    </row>
    <row r="520" spans="2:4">
      <c r="B520" s="93"/>
      <c r="C520" s="94"/>
      <c r="D520" s="94"/>
    </row>
    <row r="521" spans="2:4">
      <c r="B521" s="93"/>
      <c r="C521" s="94"/>
      <c r="D521" s="94"/>
    </row>
    <row r="522" spans="2:4">
      <c r="B522" s="93"/>
      <c r="C522" s="94"/>
      <c r="D522" s="94"/>
    </row>
    <row r="523" spans="2:4">
      <c r="B523" s="93"/>
      <c r="C523" s="94"/>
      <c r="D523" s="94"/>
    </row>
    <row r="524" spans="2:4">
      <c r="B524" s="93"/>
      <c r="C524" s="94"/>
      <c r="D524" s="94"/>
    </row>
    <row r="525" spans="2:4">
      <c r="B525" s="93"/>
      <c r="C525" s="94"/>
      <c r="D525" s="94"/>
    </row>
    <row r="526" spans="2:4">
      <c r="B526" s="93"/>
      <c r="C526" s="94"/>
      <c r="D526" s="94"/>
    </row>
    <row r="527" spans="2:4">
      <c r="B527" s="93"/>
      <c r="C527" s="94"/>
      <c r="D527" s="94"/>
    </row>
    <row r="528" spans="2:4">
      <c r="B528" s="93"/>
      <c r="C528" s="94"/>
      <c r="D528" s="94"/>
    </row>
    <row r="529" spans="2:4">
      <c r="B529" s="93"/>
      <c r="C529" s="94"/>
      <c r="D529" s="94"/>
    </row>
    <row r="530" spans="2:4">
      <c r="B530" s="93"/>
      <c r="C530" s="94"/>
      <c r="D530" s="94"/>
    </row>
    <row r="531" spans="2:4">
      <c r="B531" s="93"/>
      <c r="C531" s="94"/>
      <c r="D531" s="94"/>
    </row>
    <row r="532" spans="2:4">
      <c r="B532" s="93"/>
      <c r="C532" s="94"/>
      <c r="D532" s="94"/>
    </row>
    <row r="533" spans="2:4">
      <c r="B533" s="93"/>
      <c r="C533" s="94"/>
      <c r="D533" s="94"/>
    </row>
    <row r="534" spans="2:4">
      <c r="B534" s="93"/>
      <c r="C534" s="94"/>
      <c r="D534" s="94"/>
    </row>
    <row r="535" spans="2:4">
      <c r="B535" s="93"/>
      <c r="C535" s="94"/>
      <c r="D535" s="94"/>
    </row>
    <row r="536" spans="2:4">
      <c r="B536" s="93"/>
      <c r="C536" s="94"/>
      <c r="D536" s="94"/>
    </row>
    <row r="537" spans="2:4">
      <c r="B537" s="93"/>
      <c r="C537" s="94"/>
      <c r="D537" s="94"/>
    </row>
    <row r="538" spans="2:4">
      <c r="B538" s="93"/>
      <c r="C538" s="94"/>
      <c r="D538" s="94"/>
    </row>
    <row r="539" spans="2:4">
      <c r="B539" s="93"/>
      <c r="C539" s="94"/>
      <c r="D539" s="94"/>
    </row>
    <row r="540" spans="2:4">
      <c r="B540" s="93"/>
      <c r="C540" s="94"/>
      <c r="D540" s="94"/>
    </row>
    <row r="541" spans="2:4">
      <c r="B541" s="93"/>
      <c r="C541" s="94"/>
      <c r="D541" s="94"/>
    </row>
    <row r="542" spans="2:4">
      <c r="B542" s="93"/>
      <c r="C542" s="94"/>
      <c r="D542" s="94"/>
    </row>
    <row r="543" spans="2:4">
      <c r="B543" s="93"/>
      <c r="C543" s="94"/>
      <c r="D543" s="94"/>
    </row>
    <row r="544" spans="2:4">
      <c r="B544" s="93"/>
      <c r="C544" s="94"/>
      <c r="D544" s="94"/>
    </row>
    <row r="545" spans="2:4">
      <c r="B545" s="93"/>
      <c r="C545" s="94"/>
      <c r="D545" s="94"/>
    </row>
    <row r="546" spans="2:4">
      <c r="B546" s="93"/>
      <c r="C546" s="94"/>
      <c r="D546" s="94"/>
    </row>
    <row r="547" spans="2:4">
      <c r="B547" s="93"/>
      <c r="C547" s="94"/>
      <c r="D547" s="94"/>
    </row>
    <row r="548" spans="2:4">
      <c r="B548" s="93"/>
      <c r="C548" s="94"/>
      <c r="D548" s="94"/>
    </row>
    <row r="549" spans="2:4">
      <c r="B549" s="93"/>
      <c r="C549" s="94"/>
      <c r="D549" s="94"/>
    </row>
    <row r="550" spans="2:4">
      <c r="B550" s="93"/>
      <c r="C550" s="94"/>
      <c r="D550" s="94"/>
    </row>
    <row r="551" spans="2:4">
      <c r="B551" s="93"/>
      <c r="C551" s="94"/>
      <c r="D551" s="94"/>
    </row>
    <row r="552" spans="2:4">
      <c r="B552" s="93"/>
      <c r="C552" s="94"/>
      <c r="D552" s="94"/>
    </row>
    <row r="553" spans="2:4">
      <c r="B553" s="93"/>
      <c r="C553" s="94"/>
      <c r="D553" s="94"/>
    </row>
    <row r="554" spans="2:4">
      <c r="B554" s="93"/>
      <c r="C554" s="94"/>
      <c r="D554" s="94"/>
    </row>
    <row r="555" spans="2:4">
      <c r="B555" s="93"/>
      <c r="C555" s="94"/>
      <c r="D555" s="94"/>
    </row>
    <row r="556" spans="2:4">
      <c r="B556" s="93"/>
      <c r="C556" s="94"/>
      <c r="D556" s="94"/>
    </row>
    <row r="557" spans="2:4">
      <c r="B557" s="93"/>
      <c r="C557" s="94"/>
      <c r="D557" s="94"/>
    </row>
    <row r="558" spans="2:4">
      <c r="B558" s="93"/>
      <c r="C558" s="94"/>
      <c r="D558" s="94"/>
    </row>
    <row r="559" spans="2:4">
      <c r="B559" s="93"/>
      <c r="C559" s="94"/>
      <c r="D559" s="94"/>
    </row>
    <row r="560" spans="2:4">
      <c r="B560" s="93"/>
      <c r="C560" s="94"/>
      <c r="D560" s="94"/>
    </row>
    <row r="561" spans="2:4">
      <c r="B561" s="93"/>
      <c r="C561" s="94"/>
      <c r="D561" s="94"/>
    </row>
    <row r="562" spans="2:4">
      <c r="B562" s="93"/>
      <c r="C562" s="94"/>
      <c r="D562" s="94"/>
    </row>
    <row r="563" spans="2:4">
      <c r="B563" s="93"/>
      <c r="C563" s="94"/>
      <c r="D563" s="94"/>
    </row>
    <row r="564" spans="2:4">
      <c r="B564" s="93"/>
      <c r="C564" s="94"/>
      <c r="D564" s="94"/>
    </row>
    <row r="565" spans="2:4">
      <c r="B565" s="93"/>
      <c r="C565" s="94"/>
      <c r="D565" s="94"/>
    </row>
    <row r="566" spans="2:4">
      <c r="B566" s="93"/>
      <c r="C566" s="94"/>
      <c r="D566" s="94"/>
    </row>
    <row r="567" spans="2:4">
      <c r="B567" s="93"/>
      <c r="C567" s="94"/>
      <c r="D567" s="94"/>
    </row>
    <row r="568" spans="2:4">
      <c r="B568" s="93"/>
      <c r="C568" s="94"/>
      <c r="D568" s="94"/>
    </row>
    <row r="569" spans="2:4">
      <c r="B569" s="93"/>
      <c r="C569" s="94"/>
      <c r="D569" s="94"/>
    </row>
    <row r="570" spans="2:4">
      <c r="B570" s="93"/>
      <c r="C570" s="94"/>
      <c r="D570" s="94"/>
    </row>
    <row r="571" spans="2:4">
      <c r="B571" s="93"/>
      <c r="C571" s="94"/>
      <c r="D571" s="94"/>
    </row>
    <row r="572" spans="2:4">
      <c r="B572" s="93"/>
      <c r="C572" s="94"/>
      <c r="D572" s="94"/>
    </row>
    <row r="573" spans="2:4">
      <c r="B573" s="93"/>
      <c r="C573" s="94"/>
      <c r="D573" s="94"/>
    </row>
    <row r="574" spans="2:4">
      <c r="B574" s="93"/>
      <c r="C574" s="94"/>
      <c r="D574" s="94"/>
    </row>
    <row r="575" spans="2:4">
      <c r="B575" s="93"/>
      <c r="C575" s="94"/>
      <c r="D575" s="94"/>
    </row>
    <row r="576" spans="2:4">
      <c r="B576" s="93"/>
      <c r="C576" s="94"/>
      <c r="D576" s="94"/>
    </row>
    <row r="577" spans="2:4">
      <c r="B577" s="93"/>
      <c r="C577" s="94"/>
      <c r="D577" s="94"/>
    </row>
    <row r="578" spans="2:4">
      <c r="B578" s="93"/>
      <c r="C578" s="94"/>
      <c r="D578" s="94"/>
    </row>
    <row r="579" spans="2:4">
      <c r="B579" s="93"/>
      <c r="C579" s="94"/>
      <c r="D579" s="94"/>
    </row>
    <row r="580" spans="2:4">
      <c r="B580" s="93"/>
      <c r="C580" s="94"/>
      <c r="D580" s="94"/>
    </row>
    <row r="581" spans="2:4">
      <c r="B581" s="93"/>
      <c r="C581" s="94"/>
      <c r="D581" s="94"/>
    </row>
    <row r="582" spans="2:4">
      <c r="B582" s="93"/>
      <c r="C582" s="94"/>
      <c r="D582" s="94"/>
    </row>
    <row r="583" spans="2:4">
      <c r="B583" s="93"/>
      <c r="C583" s="94"/>
      <c r="D583" s="94"/>
    </row>
    <row r="584" spans="2:4">
      <c r="B584" s="93"/>
      <c r="C584" s="94"/>
      <c r="D584" s="94"/>
    </row>
    <row r="585" spans="2:4">
      <c r="B585" s="93"/>
      <c r="C585" s="94"/>
      <c r="D585" s="94"/>
    </row>
    <row r="586" spans="2:4">
      <c r="B586" s="93"/>
      <c r="C586" s="94"/>
      <c r="D586" s="94"/>
    </row>
    <row r="587" spans="2:4">
      <c r="B587" s="93"/>
      <c r="C587" s="94"/>
      <c r="D587" s="94"/>
    </row>
    <row r="588" spans="2:4">
      <c r="B588" s="93"/>
      <c r="C588" s="94"/>
      <c r="D588" s="94"/>
    </row>
    <row r="589" spans="2:4">
      <c r="B589" s="93"/>
      <c r="C589" s="94"/>
      <c r="D589" s="94"/>
    </row>
    <row r="590" spans="2:4">
      <c r="B590" s="93"/>
      <c r="C590" s="94"/>
      <c r="D590" s="94"/>
    </row>
    <row r="591" spans="2:4">
      <c r="B591" s="93"/>
      <c r="C591" s="94"/>
      <c r="D591" s="94"/>
    </row>
    <row r="592" spans="2:4">
      <c r="B592" s="93"/>
      <c r="C592" s="94"/>
      <c r="D592" s="94"/>
    </row>
    <row r="593" spans="2:4">
      <c r="B593" s="93"/>
      <c r="C593" s="94"/>
      <c r="D593" s="94"/>
    </row>
    <row r="594" spans="2:4">
      <c r="B594" s="93"/>
      <c r="C594" s="94"/>
      <c r="D594" s="94"/>
    </row>
    <row r="595" spans="2:4">
      <c r="B595" s="93"/>
      <c r="C595" s="94"/>
      <c r="D595" s="94"/>
    </row>
    <row r="596" spans="2:4">
      <c r="B596" s="93"/>
      <c r="C596" s="94"/>
      <c r="D596" s="94"/>
    </row>
    <row r="597" spans="2:4">
      <c r="B597" s="93"/>
      <c r="C597" s="94"/>
      <c r="D597" s="94"/>
    </row>
    <row r="598" spans="2:4">
      <c r="B598" s="93"/>
      <c r="C598" s="94"/>
      <c r="D598" s="94"/>
    </row>
    <row r="599" spans="2:4">
      <c r="B599" s="93"/>
      <c r="C599" s="94"/>
      <c r="D599" s="94"/>
    </row>
    <row r="600" spans="2:4">
      <c r="B600" s="93"/>
      <c r="C600" s="94"/>
      <c r="D600" s="94"/>
    </row>
    <row r="601" spans="2:4">
      <c r="B601" s="93"/>
      <c r="C601" s="94"/>
      <c r="D601" s="94"/>
    </row>
    <row r="602" spans="2:4">
      <c r="B602" s="93"/>
      <c r="C602" s="94"/>
      <c r="D602" s="94"/>
    </row>
    <row r="603" spans="2:4">
      <c r="B603" s="93"/>
      <c r="C603" s="94"/>
      <c r="D603" s="94"/>
    </row>
    <row r="604" spans="2:4">
      <c r="B604" s="93"/>
      <c r="C604" s="94"/>
      <c r="D604" s="94"/>
    </row>
    <row r="605" spans="2:4">
      <c r="B605" s="93"/>
      <c r="C605" s="94"/>
      <c r="D605" s="94"/>
    </row>
    <row r="606" spans="2:4">
      <c r="B606" s="93"/>
      <c r="C606" s="94"/>
      <c r="D606" s="94"/>
    </row>
    <row r="607" spans="2:4">
      <c r="B607" s="93"/>
      <c r="C607" s="94"/>
      <c r="D607" s="94"/>
    </row>
    <row r="608" spans="2:4">
      <c r="B608" s="93"/>
      <c r="C608" s="94"/>
      <c r="D608" s="94"/>
    </row>
    <row r="609" spans="2:4">
      <c r="B609" s="93"/>
      <c r="C609" s="94"/>
      <c r="D609" s="94"/>
    </row>
    <row r="610" spans="2:4">
      <c r="B610" s="93"/>
      <c r="C610" s="94"/>
      <c r="D610" s="94"/>
    </row>
    <row r="611" spans="2:4">
      <c r="B611" s="93"/>
      <c r="C611" s="94"/>
      <c r="D611" s="94"/>
    </row>
    <row r="612" spans="2:4">
      <c r="B612" s="93"/>
      <c r="C612" s="94"/>
      <c r="D612" s="94"/>
    </row>
    <row r="613" spans="2:4">
      <c r="B613" s="93"/>
      <c r="C613" s="94"/>
      <c r="D613" s="94"/>
    </row>
    <row r="614" spans="2:4">
      <c r="B614" s="93"/>
      <c r="C614" s="94"/>
      <c r="D614" s="94"/>
    </row>
    <row r="615" spans="2:4">
      <c r="B615" s="93"/>
      <c r="C615" s="94"/>
      <c r="D615" s="94"/>
    </row>
    <row r="616" spans="2:4">
      <c r="B616" s="93"/>
      <c r="C616" s="94"/>
      <c r="D616" s="94"/>
    </row>
    <row r="617" spans="2:4">
      <c r="B617" s="93"/>
      <c r="C617" s="94"/>
      <c r="D617" s="94"/>
    </row>
    <row r="618" spans="2:4">
      <c r="B618" s="93"/>
      <c r="C618" s="94"/>
      <c r="D618" s="94"/>
    </row>
    <row r="619" spans="2:4">
      <c r="B619" s="93"/>
      <c r="C619" s="94"/>
      <c r="D619" s="94"/>
    </row>
    <row r="620" spans="2:4">
      <c r="B620" s="93"/>
      <c r="C620" s="94"/>
      <c r="D620" s="94"/>
    </row>
    <row r="621" spans="2:4">
      <c r="B621" s="93"/>
      <c r="C621" s="94"/>
      <c r="D621" s="94"/>
    </row>
    <row r="622" spans="2:4">
      <c r="B622" s="93"/>
      <c r="C622" s="94"/>
      <c r="D622" s="94"/>
    </row>
    <row r="623" spans="2:4">
      <c r="B623" s="93"/>
      <c r="C623" s="94"/>
      <c r="D623" s="94"/>
    </row>
    <row r="624" spans="2:4">
      <c r="B624" s="93"/>
      <c r="C624" s="94"/>
      <c r="D624" s="94"/>
    </row>
    <row r="625" spans="2:4">
      <c r="B625" s="93"/>
      <c r="C625" s="94"/>
      <c r="D625" s="94"/>
    </row>
    <row r="626" spans="2:4">
      <c r="B626" s="93"/>
      <c r="C626" s="94"/>
      <c r="D626" s="94"/>
    </row>
    <row r="627" spans="2:4">
      <c r="B627" s="93"/>
      <c r="C627" s="94"/>
      <c r="D627" s="94"/>
    </row>
    <row r="628" spans="2:4">
      <c r="B628" s="93"/>
      <c r="C628" s="94"/>
      <c r="D628" s="94"/>
    </row>
    <row r="629" spans="2:4">
      <c r="B629" s="93"/>
      <c r="C629" s="94"/>
      <c r="D629" s="94"/>
    </row>
    <row r="630" spans="2:4">
      <c r="B630" s="93"/>
      <c r="C630" s="94"/>
      <c r="D630" s="94"/>
    </row>
    <row r="631" spans="2:4">
      <c r="B631" s="93"/>
      <c r="C631" s="94"/>
      <c r="D631" s="94"/>
    </row>
    <row r="632" spans="2:4">
      <c r="B632" s="93"/>
      <c r="C632" s="94"/>
      <c r="D632" s="94"/>
    </row>
    <row r="633" spans="2:4">
      <c r="B633" s="93"/>
      <c r="C633" s="94"/>
      <c r="D633" s="94"/>
    </row>
    <row r="634" spans="2:4">
      <c r="B634" s="93"/>
      <c r="C634" s="94"/>
      <c r="D634" s="94"/>
    </row>
    <row r="635" spans="2:4">
      <c r="B635" s="93"/>
      <c r="C635" s="94"/>
      <c r="D635" s="94"/>
    </row>
    <row r="636" spans="2:4">
      <c r="B636" s="93"/>
      <c r="C636" s="94"/>
      <c r="D636" s="94"/>
    </row>
    <row r="637" spans="2:4">
      <c r="B637" s="93"/>
      <c r="C637" s="94"/>
      <c r="D637" s="94"/>
    </row>
    <row r="638" spans="2:4">
      <c r="B638" s="93"/>
      <c r="C638" s="94"/>
      <c r="D638" s="94"/>
    </row>
    <row r="639" spans="2:4">
      <c r="B639" s="93"/>
      <c r="C639" s="94"/>
      <c r="D639" s="94"/>
    </row>
    <row r="640" spans="2:4">
      <c r="B640" s="93"/>
      <c r="C640" s="94"/>
      <c r="D640" s="94"/>
    </row>
    <row r="641" spans="2:4">
      <c r="B641" s="93"/>
      <c r="C641" s="94"/>
      <c r="D641" s="94"/>
    </row>
    <row r="642" spans="2:4">
      <c r="B642" s="93"/>
      <c r="C642" s="94"/>
      <c r="D642" s="94"/>
    </row>
    <row r="643" spans="2:4">
      <c r="B643" s="93"/>
      <c r="C643" s="94"/>
      <c r="D643" s="94"/>
    </row>
    <row r="644" spans="2:4">
      <c r="B644" s="93"/>
      <c r="C644" s="94"/>
      <c r="D644" s="94"/>
    </row>
    <row r="645" spans="2:4">
      <c r="B645" s="93"/>
      <c r="C645" s="94"/>
      <c r="D645" s="94"/>
    </row>
    <row r="646" spans="2:4">
      <c r="B646" s="93"/>
      <c r="C646" s="94"/>
      <c r="D646" s="94"/>
    </row>
    <row r="647" spans="2:4">
      <c r="B647" s="93"/>
      <c r="C647" s="94"/>
      <c r="D647" s="94"/>
    </row>
    <row r="648" spans="2:4">
      <c r="B648" s="93"/>
      <c r="C648" s="94"/>
      <c r="D648" s="94"/>
    </row>
    <row r="649" spans="2:4">
      <c r="B649" s="93"/>
      <c r="C649" s="94"/>
      <c r="D649" s="94"/>
    </row>
    <row r="650" spans="2:4">
      <c r="B650" s="93"/>
      <c r="C650" s="94"/>
      <c r="D650" s="94"/>
    </row>
    <row r="651" spans="2:4">
      <c r="B651" s="93"/>
      <c r="C651" s="94"/>
      <c r="D651" s="94"/>
    </row>
    <row r="652" spans="2:4">
      <c r="B652" s="93"/>
      <c r="C652" s="94"/>
      <c r="D652" s="94"/>
    </row>
    <row r="653" spans="2:4">
      <c r="B653" s="93"/>
      <c r="C653" s="94"/>
      <c r="D653" s="94"/>
    </row>
    <row r="654" spans="2:4">
      <c r="B654" s="93"/>
      <c r="C654" s="94"/>
      <c r="D654" s="94"/>
    </row>
    <row r="655" spans="2:4">
      <c r="B655" s="93"/>
      <c r="C655" s="94"/>
      <c r="D655" s="94"/>
    </row>
    <row r="656" spans="2:4">
      <c r="B656" s="93"/>
      <c r="C656" s="94"/>
      <c r="D656" s="94"/>
    </row>
    <row r="657" spans="2:4">
      <c r="B657" s="93"/>
      <c r="C657" s="94"/>
      <c r="D657" s="94"/>
    </row>
    <row r="658" spans="2:4">
      <c r="B658" s="93"/>
      <c r="C658" s="94"/>
      <c r="D658" s="94"/>
    </row>
    <row r="659" spans="2:4">
      <c r="B659" s="93"/>
      <c r="C659" s="94"/>
      <c r="D659" s="94"/>
    </row>
    <row r="660" spans="2:4">
      <c r="B660" s="93"/>
      <c r="C660" s="94"/>
      <c r="D660" s="94"/>
    </row>
    <row r="661" spans="2:4">
      <c r="B661" s="93"/>
      <c r="C661" s="94"/>
      <c r="D661" s="94"/>
    </row>
    <row r="662" spans="2:4">
      <c r="B662" s="93"/>
      <c r="C662" s="94"/>
      <c r="D662" s="94"/>
    </row>
    <row r="663" spans="2:4">
      <c r="B663" s="93"/>
      <c r="C663" s="94"/>
      <c r="D663" s="94"/>
    </row>
    <row r="664" spans="2:4">
      <c r="B664" s="93"/>
      <c r="C664" s="94"/>
      <c r="D664" s="94"/>
    </row>
    <row r="665" spans="2:4">
      <c r="B665" s="93"/>
      <c r="C665" s="94"/>
      <c r="D665" s="94"/>
    </row>
    <row r="666" spans="2:4">
      <c r="B666" s="93"/>
      <c r="C666" s="94"/>
      <c r="D666" s="94"/>
    </row>
    <row r="667" spans="2:4">
      <c r="B667" s="93"/>
      <c r="C667" s="94"/>
      <c r="D667" s="94"/>
    </row>
    <row r="668" spans="2:4">
      <c r="B668" s="93"/>
      <c r="C668" s="94"/>
      <c r="D668" s="94"/>
    </row>
    <row r="669" spans="2:4">
      <c r="B669" s="93"/>
      <c r="C669" s="94"/>
      <c r="D669" s="94"/>
    </row>
    <row r="670" spans="2:4">
      <c r="B670" s="93"/>
      <c r="C670" s="94"/>
      <c r="D670" s="94"/>
    </row>
    <row r="671" spans="2:4">
      <c r="B671" s="93"/>
      <c r="C671" s="94"/>
      <c r="D671" s="94"/>
    </row>
    <row r="672" spans="2:4">
      <c r="B672" s="93"/>
      <c r="C672" s="94"/>
      <c r="D672" s="94"/>
    </row>
    <row r="673" spans="2:4">
      <c r="B673" s="93"/>
      <c r="C673" s="94"/>
      <c r="D673" s="94"/>
    </row>
    <row r="674" spans="2:4">
      <c r="B674" s="93"/>
      <c r="C674" s="94"/>
      <c r="D674" s="94"/>
    </row>
    <row r="675" spans="2:4">
      <c r="B675" s="93"/>
      <c r="C675" s="94"/>
      <c r="D675" s="94"/>
    </row>
    <row r="676" spans="2:4">
      <c r="B676" s="93"/>
      <c r="C676" s="94"/>
      <c r="D676" s="94"/>
    </row>
    <row r="677" spans="2:4">
      <c r="B677" s="93"/>
      <c r="C677" s="94"/>
      <c r="D677" s="94"/>
    </row>
    <row r="678" spans="2:4">
      <c r="B678" s="93"/>
      <c r="C678" s="94"/>
      <c r="D678" s="94"/>
    </row>
    <row r="679" spans="2:4">
      <c r="B679" s="93"/>
      <c r="C679" s="94"/>
      <c r="D679" s="94"/>
    </row>
    <row r="680" spans="2:4">
      <c r="B680" s="93"/>
      <c r="C680" s="94"/>
      <c r="D680" s="94"/>
    </row>
    <row r="681" spans="2:4">
      <c r="B681" s="93"/>
      <c r="C681" s="94"/>
      <c r="D681" s="94"/>
    </row>
    <row r="682" spans="2:4">
      <c r="B682" s="93"/>
      <c r="C682" s="94"/>
      <c r="D682" s="94"/>
    </row>
    <row r="683" spans="2:4">
      <c r="B683" s="93"/>
      <c r="C683" s="94"/>
      <c r="D683" s="94"/>
    </row>
    <row r="684" spans="2:4">
      <c r="B684" s="93"/>
      <c r="C684" s="94"/>
      <c r="D684" s="94"/>
    </row>
    <row r="685" spans="2:4">
      <c r="B685" s="93"/>
      <c r="C685" s="94"/>
      <c r="D685" s="94"/>
    </row>
    <row r="686" spans="2:4">
      <c r="B686" s="93"/>
      <c r="C686" s="94"/>
      <c r="D686" s="94"/>
    </row>
    <row r="687" spans="2:4">
      <c r="B687" s="93"/>
      <c r="C687" s="94"/>
      <c r="D687" s="94"/>
    </row>
    <row r="688" spans="2:4">
      <c r="B688" s="93"/>
      <c r="C688" s="94"/>
      <c r="D688" s="94"/>
    </row>
    <row r="689" spans="2:4">
      <c r="B689" s="93"/>
      <c r="C689" s="94"/>
      <c r="D689" s="94"/>
    </row>
    <row r="690" spans="2:4">
      <c r="B690" s="93"/>
      <c r="C690" s="94"/>
      <c r="D690" s="94"/>
    </row>
    <row r="691" spans="2:4">
      <c r="B691" s="93"/>
      <c r="C691" s="94"/>
      <c r="D691" s="94"/>
    </row>
    <row r="692" spans="2:4">
      <c r="B692" s="93"/>
      <c r="C692" s="94"/>
      <c r="D692" s="94"/>
    </row>
    <row r="693" spans="2:4">
      <c r="B693" s="93"/>
      <c r="C693" s="94"/>
      <c r="D693" s="94"/>
    </row>
    <row r="694" spans="2:4">
      <c r="B694" s="93"/>
      <c r="C694" s="94"/>
      <c r="D694" s="94"/>
    </row>
    <row r="695" spans="2:4">
      <c r="B695" s="93"/>
      <c r="C695" s="94"/>
      <c r="D695" s="94"/>
    </row>
    <row r="696" spans="2:4">
      <c r="B696" s="93"/>
      <c r="C696" s="94"/>
      <c r="D696" s="94"/>
    </row>
    <row r="697" spans="2:4">
      <c r="B697" s="93"/>
      <c r="C697" s="94"/>
      <c r="D697" s="94"/>
    </row>
    <row r="698" spans="2:4">
      <c r="B698" s="93"/>
      <c r="C698" s="94"/>
      <c r="D698" s="94"/>
    </row>
    <row r="699" spans="2:4">
      <c r="B699" s="93"/>
      <c r="C699" s="94"/>
      <c r="D699" s="94"/>
    </row>
    <row r="700" spans="2:4">
      <c r="B700" s="93"/>
      <c r="C700" s="94"/>
      <c r="D700" s="94"/>
    </row>
    <row r="701" spans="2:4">
      <c r="B701" s="93"/>
      <c r="C701" s="94"/>
      <c r="D701" s="94"/>
    </row>
    <row r="702" spans="2:4">
      <c r="B702" s="93"/>
      <c r="C702" s="94"/>
      <c r="D702" s="94"/>
    </row>
    <row r="703" spans="2:4">
      <c r="B703" s="93"/>
      <c r="C703" s="94"/>
      <c r="D703" s="94"/>
    </row>
    <row r="704" spans="2:4">
      <c r="B704" s="93"/>
      <c r="C704" s="94"/>
      <c r="D704" s="94"/>
    </row>
    <row r="705" spans="2:4">
      <c r="B705" s="93"/>
      <c r="C705" s="94"/>
      <c r="D705" s="94"/>
    </row>
    <row r="706" spans="2:4">
      <c r="B706" s="93"/>
      <c r="C706" s="94"/>
      <c r="D706" s="94"/>
    </row>
    <row r="707" spans="2:4">
      <c r="B707" s="93"/>
      <c r="C707" s="94"/>
      <c r="D707" s="94"/>
    </row>
    <row r="708" spans="2:4">
      <c r="B708" s="93"/>
      <c r="C708" s="94"/>
      <c r="D708" s="94"/>
    </row>
    <row r="709" spans="2:4">
      <c r="B709" s="93"/>
      <c r="C709" s="94"/>
      <c r="D709" s="94"/>
    </row>
    <row r="710" spans="2:4">
      <c r="B710" s="93"/>
      <c r="C710" s="94"/>
      <c r="D710" s="94"/>
    </row>
    <row r="711" spans="2:4">
      <c r="B711" s="93"/>
      <c r="C711" s="94"/>
      <c r="D711" s="94"/>
    </row>
    <row r="712" spans="2:4">
      <c r="B712" s="93"/>
      <c r="C712" s="94"/>
      <c r="D712" s="94"/>
    </row>
    <row r="713" spans="2:4">
      <c r="B713" s="93"/>
      <c r="C713" s="94"/>
      <c r="D713" s="94"/>
    </row>
    <row r="714" spans="2:4">
      <c r="B714" s="93"/>
      <c r="C714" s="94"/>
      <c r="D714" s="94"/>
    </row>
    <row r="715" spans="2:4">
      <c r="B715" s="93"/>
      <c r="C715" s="94"/>
      <c r="D715" s="94"/>
    </row>
    <row r="716" spans="2:4">
      <c r="B716" s="93"/>
      <c r="C716" s="94"/>
      <c r="D716" s="94"/>
    </row>
    <row r="717" spans="2:4">
      <c r="B717" s="93"/>
      <c r="C717" s="94"/>
      <c r="D717" s="94"/>
    </row>
    <row r="718" spans="2:4">
      <c r="B718" s="93"/>
      <c r="C718" s="94"/>
      <c r="D718" s="94"/>
    </row>
    <row r="719" spans="2:4">
      <c r="B719" s="93"/>
      <c r="C719" s="94"/>
      <c r="D719" s="94"/>
    </row>
    <row r="720" spans="2:4">
      <c r="B720" s="93"/>
      <c r="C720" s="94"/>
      <c r="D720" s="94"/>
    </row>
    <row r="721" spans="2:4">
      <c r="B721" s="93"/>
      <c r="C721" s="94"/>
      <c r="D721" s="94"/>
    </row>
    <row r="722" spans="2:4">
      <c r="B722" s="93"/>
      <c r="C722" s="94"/>
      <c r="D722" s="94"/>
    </row>
    <row r="723" spans="2:4">
      <c r="B723" s="93"/>
      <c r="C723" s="94"/>
      <c r="D723" s="94"/>
    </row>
    <row r="724" spans="2:4">
      <c r="B724" s="93"/>
      <c r="C724" s="94"/>
      <c r="D724" s="94"/>
    </row>
    <row r="725" spans="2:4">
      <c r="B725" s="93"/>
      <c r="C725" s="94"/>
      <c r="D725" s="94"/>
    </row>
    <row r="726" spans="2:4">
      <c r="B726" s="93"/>
      <c r="C726" s="94"/>
      <c r="D726" s="94"/>
    </row>
    <row r="727" spans="2:4">
      <c r="B727" s="93"/>
      <c r="C727" s="94"/>
      <c r="D727" s="94"/>
    </row>
    <row r="728" spans="2:4">
      <c r="B728" s="93"/>
      <c r="C728" s="94"/>
      <c r="D728" s="94"/>
    </row>
    <row r="729" spans="2:4">
      <c r="B729" s="93"/>
      <c r="C729" s="94"/>
      <c r="D729" s="94"/>
    </row>
    <row r="730" spans="2:4">
      <c r="B730" s="93"/>
      <c r="C730" s="94"/>
      <c r="D730" s="94"/>
    </row>
    <row r="731" spans="2:4">
      <c r="B731" s="93"/>
      <c r="C731" s="94"/>
      <c r="D731" s="94"/>
    </row>
    <row r="732" spans="2:4">
      <c r="B732" s="93"/>
      <c r="C732" s="94"/>
      <c r="D732" s="94"/>
    </row>
    <row r="733" spans="2:4">
      <c r="B733" s="93"/>
      <c r="C733" s="94"/>
      <c r="D733" s="94"/>
    </row>
    <row r="734" spans="2:4">
      <c r="B734" s="93"/>
      <c r="C734" s="94"/>
      <c r="D734" s="94"/>
    </row>
    <row r="735" spans="2:4">
      <c r="B735" s="93"/>
      <c r="C735" s="94"/>
      <c r="D735" s="94"/>
    </row>
    <row r="736" spans="2:4">
      <c r="B736" s="93"/>
      <c r="C736" s="94"/>
      <c r="D736" s="94"/>
    </row>
    <row r="737" spans="2:4">
      <c r="B737" s="93"/>
      <c r="C737" s="94"/>
      <c r="D737" s="94"/>
    </row>
    <row r="738" spans="2:4">
      <c r="B738" s="93"/>
      <c r="C738" s="94"/>
      <c r="D738" s="94"/>
    </row>
    <row r="739" spans="2:4">
      <c r="B739" s="93"/>
      <c r="C739" s="94"/>
      <c r="D739" s="94"/>
    </row>
    <row r="740" spans="2:4">
      <c r="B740" s="93"/>
      <c r="C740" s="94"/>
      <c r="D740" s="94"/>
    </row>
    <row r="741" spans="2:4">
      <c r="B741" s="93"/>
      <c r="C741" s="94"/>
      <c r="D741" s="94"/>
    </row>
    <row r="742" spans="2:4">
      <c r="B742" s="93"/>
      <c r="C742" s="94"/>
      <c r="D742" s="94"/>
    </row>
    <row r="743" spans="2:4">
      <c r="B743" s="93"/>
      <c r="C743" s="94"/>
      <c r="D743" s="94"/>
    </row>
    <row r="744" spans="2:4">
      <c r="B744" s="93"/>
      <c r="C744" s="94"/>
      <c r="D744" s="94"/>
    </row>
    <row r="745" spans="2:4">
      <c r="B745" s="93"/>
      <c r="C745" s="94"/>
      <c r="D745" s="94"/>
    </row>
    <row r="746" spans="2:4">
      <c r="B746" s="93"/>
      <c r="C746" s="94"/>
      <c r="D746" s="94"/>
    </row>
    <row r="747" spans="2:4">
      <c r="B747" s="93"/>
      <c r="C747" s="94"/>
      <c r="D747" s="94"/>
    </row>
    <row r="748" spans="2:4">
      <c r="B748" s="93"/>
      <c r="C748" s="94"/>
      <c r="D748" s="94"/>
    </row>
    <row r="749" spans="2:4">
      <c r="B749" s="93"/>
      <c r="C749" s="94"/>
      <c r="D749" s="94"/>
    </row>
    <row r="750" spans="2:4">
      <c r="B750" s="93"/>
      <c r="C750" s="94"/>
      <c r="D750" s="94"/>
    </row>
    <row r="751" spans="2:4">
      <c r="B751" s="93"/>
      <c r="C751" s="94"/>
      <c r="D751" s="94"/>
    </row>
    <row r="752" spans="2:4">
      <c r="B752" s="93"/>
      <c r="C752" s="94"/>
      <c r="D752" s="94"/>
    </row>
    <row r="753" spans="2:4">
      <c r="B753" s="93"/>
      <c r="C753" s="94"/>
      <c r="D753" s="94"/>
    </row>
    <row r="754" spans="2:4">
      <c r="B754" s="93"/>
      <c r="C754" s="94"/>
      <c r="D754" s="94"/>
    </row>
    <row r="755" spans="2:4">
      <c r="B755" s="93"/>
      <c r="C755" s="94"/>
      <c r="D755" s="94"/>
    </row>
    <row r="756" spans="2:4">
      <c r="B756" s="93"/>
      <c r="C756" s="94"/>
      <c r="D756" s="94"/>
    </row>
    <row r="757" spans="2:4">
      <c r="B757" s="93"/>
      <c r="C757" s="94"/>
      <c r="D757" s="94"/>
    </row>
    <row r="758" spans="2:4">
      <c r="B758" s="93"/>
      <c r="C758" s="94"/>
      <c r="D758" s="94"/>
    </row>
    <row r="759" spans="2:4">
      <c r="B759" s="93"/>
      <c r="C759" s="94"/>
      <c r="D759" s="94"/>
    </row>
    <row r="760" spans="2:4">
      <c r="B760" s="93"/>
      <c r="C760" s="94"/>
      <c r="D760" s="94"/>
    </row>
    <row r="761" spans="2:4">
      <c r="B761" s="93"/>
      <c r="C761" s="94"/>
      <c r="D761" s="94"/>
    </row>
    <row r="762" spans="2:4">
      <c r="B762" s="93"/>
      <c r="C762" s="94"/>
      <c r="D762" s="94"/>
    </row>
    <row r="763" spans="2:4">
      <c r="B763" s="93"/>
      <c r="C763" s="94"/>
      <c r="D763" s="94"/>
    </row>
    <row r="764" spans="2:4">
      <c r="B764" s="93"/>
      <c r="C764" s="94"/>
      <c r="D764" s="94"/>
    </row>
    <row r="765" spans="2:4">
      <c r="B765" s="93"/>
      <c r="C765" s="94"/>
      <c r="D765" s="94"/>
    </row>
    <row r="766" spans="2:4">
      <c r="B766" s="93"/>
      <c r="C766" s="94"/>
      <c r="D766" s="94"/>
    </row>
    <row r="767" spans="2:4">
      <c r="B767" s="93"/>
      <c r="C767" s="94"/>
      <c r="D767" s="94"/>
    </row>
    <row r="768" spans="2:4">
      <c r="B768" s="93"/>
      <c r="C768" s="94"/>
      <c r="D768" s="94"/>
    </row>
    <row r="769" spans="2:4">
      <c r="B769" s="93"/>
      <c r="C769" s="94"/>
      <c r="D769" s="94"/>
    </row>
    <row r="770" spans="2:4">
      <c r="B770" s="93"/>
      <c r="C770" s="94"/>
      <c r="D770" s="94"/>
    </row>
    <row r="771" spans="2:4">
      <c r="B771" s="93"/>
      <c r="C771" s="94"/>
      <c r="D771" s="94"/>
    </row>
    <row r="772" spans="2:4">
      <c r="B772" s="93"/>
      <c r="C772" s="94"/>
      <c r="D772" s="94"/>
    </row>
    <row r="773" spans="2:4">
      <c r="B773" s="93"/>
      <c r="C773" s="94"/>
      <c r="D773" s="94"/>
    </row>
    <row r="774" spans="2:4">
      <c r="B774" s="93"/>
      <c r="C774" s="94"/>
      <c r="D774" s="94"/>
    </row>
    <row r="775" spans="2:4">
      <c r="B775" s="93"/>
      <c r="C775" s="94"/>
      <c r="D775" s="94"/>
    </row>
    <row r="776" spans="2:4">
      <c r="B776" s="93"/>
      <c r="C776" s="94"/>
      <c r="D776" s="94"/>
    </row>
    <row r="777" spans="2:4">
      <c r="B777" s="93"/>
      <c r="C777" s="94"/>
      <c r="D777" s="94"/>
    </row>
    <row r="778" spans="2:4">
      <c r="B778" s="93"/>
      <c r="C778" s="94"/>
      <c r="D778" s="94"/>
    </row>
    <row r="779" spans="2:4">
      <c r="B779" s="93"/>
      <c r="C779" s="94"/>
      <c r="D779" s="94"/>
    </row>
    <row r="780" spans="2:4">
      <c r="B780" s="93"/>
      <c r="C780" s="94"/>
      <c r="D780" s="94"/>
    </row>
    <row r="781" spans="2:4">
      <c r="B781" s="93"/>
      <c r="C781" s="94"/>
      <c r="D781" s="94"/>
    </row>
    <row r="782" spans="2:4">
      <c r="B782" s="93"/>
      <c r="C782" s="94"/>
      <c r="D782" s="94"/>
    </row>
    <row r="783" spans="2:4">
      <c r="B783" s="93"/>
      <c r="C783" s="94"/>
      <c r="D783" s="94"/>
    </row>
    <row r="784" spans="2:4">
      <c r="B784" s="93"/>
      <c r="C784" s="94"/>
      <c r="D784" s="94"/>
    </row>
    <row r="785" spans="2:4">
      <c r="B785" s="93"/>
      <c r="C785" s="94"/>
      <c r="D785" s="94"/>
    </row>
    <row r="786" spans="2:4">
      <c r="B786" s="93"/>
      <c r="C786" s="94"/>
      <c r="D786" s="94"/>
    </row>
    <row r="787" spans="2:4">
      <c r="B787" s="93"/>
      <c r="C787" s="94"/>
      <c r="D787" s="94"/>
    </row>
    <row r="788" spans="2:4">
      <c r="B788" s="93"/>
      <c r="C788" s="94"/>
      <c r="D788" s="94"/>
    </row>
    <row r="789" spans="2:4">
      <c r="B789" s="93"/>
      <c r="C789" s="94"/>
      <c r="D789" s="94"/>
    </row>
    <row r="790" spans="2:4">
      <c r="B790" s="93"/>
      <c r="C790" s="94"/>
      <c r="D790" s="94"/>
    </row>
    <row r="791" spans="2:4">
      <c r="B791" s="93"/>
      <c r="C791" s="94"/>
      <c r="D791" s="94"/>
    </row>
    <row r="792" spans="2:4">
      <c r="B792" s="93"/>
      <c r="C792" s="94"/>
      <c r="D792" s="94"/>
    </row>
    <row r="793" spans="2:4">
      <c r="B793" s="93"/>
      <c r="C793" s="94"/>
      <c r="D793" s="94"/>
    </row>
    <row r="794" spans="2:4">
      <c r="B794" s="93"/>
      <c r="C794" s="94"/>
      <c r="D794" s="94"/>
    </row>
    <row r="795" spans="2:4">
      <c r="B795" s="93"/>
      <c r="C795" s="94"/>
      <c r="D795" s="94"/>
    </row>
    <row r="796" spans="2:4">
      <c r="B796" s="93"/>
      <c r="C796" s="94"/>
      <c r="D796" s="94"/>
    </row>
    <row r="797" spans="2:4">
      <c r="B797" s="93"/>
      <c r="C797" s="94"/>
      <c r="D797" s="94"/>
    </row>
    <row r="798" spans="2:4">
      <c r="B798" s="93"/>
      <c r="C798" s="94"/>
      <c r="D798" s="94"/>
    </row>
    <row r="799" spans="2:4">
      <c r="B799" s="93"/>
      <c r="C799" s="94"/>
      <c r="D799" s="94"/>
    </row>
    <row r="800" spans="2:4">
      <c r="B800" s="93"/>
      <c r="C800" s="94"/>
      <c r="D800" s="94"/>
    </row>
    <row r="801" spans="2:4">
      <c r="B801" s="93"/>
      <c r="C801" s="94"/>
      <c r="D801" s="94"/>
    </row>
    <row r="802" spans="2:4">
      <c r="B802" s="93"/>
      <c r="C802" s="94"/>
      <c r="D802" s="94"/>
    </row>
    <row r="803" spans="2:4">
      <c r="B803" s="93"/>
      <c r="C803" s="94"/>
      <c r="D803" s="94"/>
    </row>
    <row r="804" spans="2:4">
      <c r="B804" s="93"/>
      <c r="C804" s="94"/>
      <c r="D804" s="94"/>
    </row>
    <row r="805" spans="2:4">
      <c r="B805" s="93"/>
      <c r="C805" s="94"/>
      <c r="D805" s="94"/>
    </row>
    <row r="806" spans="2:4">
      <c r="B806" s="93"/>
      <c r="C806" s="94"/>
      <c r="D806" s="94"/>
    </row>
    <row r="807" spans="2:4">
      <c r="B807" s="93"/>
      <c r="C807" s="94"/>
      <c r="D807" s="94"/>
    </row>
    <row r="808" spans="2:4">
      <c r="B808" s="93"/>
      <c r="C808" s="94"/>
      <c r="D808" s="94"/>
    </row>
    <row r="809" spans="2:4">
      <c r="B809" s="93"/>
      <c r="C809" s="94"/>
      <c r="D809" s="94"/>
    </row>
    <row r="810" spans="2:4">
      <c r="B810" s="93"/>
      <c r="C810" s="94"/>
      <c r="D810" s="94"/>
    </row>
    <row r="811" spans="2:4">
      <c r="B811" s="93"/>
      <c r="C811" s="94"/>
      <c r="D811" s="94"/>
    </row>
    <row r="812" spans="2:4">
      <c r="B812" s="93"/>
      <c r="C812" s="94"/>
      <c r="D812" s="94"/>
    </row>
    <row r="813" spans="2:4">
      <c r="B813" s="93"/>
      <c r="C813" s="94"/>
      <c r="D813" s="94"/>
    </row>
    <row r="814" spans="2:4">
      <c r="B814" s="93"/>
      <c r="C814" s="94"/>
      <c r="D814" s="94"/>
    </row>
    <row r="815" spans="2:4">
      <c r="B815" s="93"/>
      <c r="C815" s="94"/>
      <c r="D815" s="94"/>
    </row>
    <row r="816" spans="2:4">
      <c r="B816" s="93"/>
      <c r="C816" s="94"/>
      <c r="D816" s="94"/>
    </row>
    <row r="817" spans="2:4">
      <c r="B817" s="93"/>
      <c r="C817" s="94"/>
      <c r="D817" s="94"/>
    </row>
    <row r="818" spans="2:4">
      <c r="B818" s="93"/>
      <c r="C818" s="94"/>
      <c r="D818" s="94"/>
    </row>
    <row r="819" spans="2:4">
      <c r="B819" s="93"/>
      <c r="C819" s="94"/>
      <c r="D819" s="94"/>
    </row>
    <row r="820" spans="2:4">
      <c r="B820" s="93"/>
      <c r="C820" s="94"/>
      <c r="D820" s="94"/>
    </row>
    <row r="821" spans="2:4">
      <c r="B821" s="93"/>
      <c r="C821" s="94"/>
      <c r="D821" s="94"/>
    </row>
    <row r="822" spans="2:4">
      <c r="B822" s="93"/>
      <c r="C822" s="94"/>
      <c r="D822" s="94"/>
    </row>
    <row r="823" spans="2:4">
      <c r="B823" s="93"/>
      <c r="C823" s="94"/>
      <c r="D823" s="94"/>
    </row>
    <row r="824" spans="2:4">
      <c r="B824" s="93"/>
      <c r="C824" s="94"/>
      <c r="D824" s="94"/>
    </row>
    <row r="825" spans="2:4">
      <c r="B825" s="93"/>
      <c r="C825" s="94"/>
      <c r="D825" s="94"/>
    </row>
    <row r="826" spans="2:4">
      <c r="B826" s="93"/>
      <c r="C826" s="94"/>
      <c r="D826" s="94"/>
    </row>
    <row r="827" spans="2:4">
      <c r="B827" s="93"/>
      <c r="C827" s="94"/>
      <c r="D827" s="94"/>
    </row>
    <row r="828" spans="2:4">
      <c r="B828" s="93"/>
      <c r="C828" s="94"/>
      <c r="D828" s="94"/>
    </row>
    <row r="829" spans="2:4">
      <c r="B829" s="93"/>
      <c r="C829" s="94"/>
      <c r="D829" s="94"/>
    </row>
    <row r="830" spans="2:4">
      <c r="B830" s="93"/>
      <c r="C830" s="94"/>
      <c r="D830" s="94"/>
    </row>
    <row r="831" spans="2:4">
      <c r="B831" s="93"/>
      <c r="C831" s="94"/>
      <c r="D831" s="94"/>
    </row>
    <row r="832" spans="2:4">
      <c r="B832" s="93"/>
      <c r="C832" s="94"/>
      <c r="D832" s="94"/>
    </row>
    <row r="833" spans="2:4">
      <c r="B833" s="93"/>
      <c r="C833" s="94"/>
      <c r="D833" s="94"/>
    </row>
    <row r="834" spans="2:4">
      <c r="B834" s="93"/>
      <c r="C834" s="94"/>
      <c r="D834" s="94"/>
    </row>
    <row r="835" spans="2:4">
      <c r="B835" s="93"/>
      <c r="C835" s="94"/>
      <c r="D835" s="94"/>
    </row>
    <row r="836" spans="2:4">
      <c r="B836" s="93"/>
      <c r="C836" s="94"/>
      <c r="D836" s="94"/>
    </row>
    <row r="837" spans="2:4">
      <c r="B837" s="93"/>
      <c r="C837" s="94"/>
      <c r="D837" s="94"/>
    </row>
    <row r="838" spans="2:4">
      <c r="B838" s="93"/>
      <c r="C838" s="94"/>
      <c r="D838" s="94"/>
    </row>
    <row r="839" spans="2:4">
      <c r="B839" s="93"/>
      <c r="C839" s="94"/>
      <c r="D839" s="94"/>
    </row>
    <row r="840" spans="2:4">
      <c r="B840" s="93"/>
      <c r="C840" s="94"/>
      <c r="D840" s="94"/>
    </row>
    <row r="841" spans="2:4">
      <c r="B841" s="93"/>
      <c r="C841" s="94"/>
      <c r="D841" s="94"/>
    </row>
    <row r="842" spans="2:4">
      <c r="B842" s="93"/>
      <c r="C842" s="94"/>
      <c r="D842" s="94"/>
    </row>
    <row r="843" spans="2:4">
      <c r="B843" s="93"/>
      <c r="C843" s="94"/>
      <c r="D843" s="94"/>
    </row>
    <row r="844" spans="2:4">
      <c r="B844" s="93"/>
      <c r="C844" s="94"/>
      <c r="D844" s="94"/>
    </row>
    <row r="845" spans="2:4">
      <c r="B845" s="93"/>
      <c r="C845" s="94"/>
      <c r="D845" s="94"/>
    </row>
    <row r="846" spans="2:4">
      <c r="B846" s="93"/>
      <c r="C846" s="94"/>
      <c r="D846" s="94"/>
    </row>
    <row r="847" spans="2:4">
      <c r="B847" s="93"/>
      <c r="C847" s="94"/>
      <c r="D847" s="94"/>
    </row>
    <row r="848" spans="2:4">
      <c r="B848" s="93"/>
      <c r="C848" s="94"/>
      <c r="D848" s="94"/>
    </row>
    <row r="849" spans="2:4">
      <c r="B849" s="93"/>
      <c r="C849" s="94"/>
      <c r="D849" s="94"/>
    </row>
    <row r="850" spans="2:4">
      <c r="B850" s="93"/>
      <c r="C850" s="94"/>
      <c r="D850" s="94"/>
    </row>
    <row r="851" spans="2:4">
      <c r="B851" s="93"/>
      <c r="C851" s="94"/>
      <c r="D851" s="94"/>
    </row>
    <row r="852" spans="2:4">
      <c r="B852" s="93"/>
      <c r="C852" s="94"/>
      <c r="D852" s="94"/>
    </row>
    <row r="853" spans="2:4">
      <c r="B853" s="93"/>
      <c r="C853" s="94"/>
      <c r="D853" s="94"/>
    </row>
    <row r="854" spans="2:4">
      <c r="B854" s="93"/>
      <c r="C854" s="94"/>
      <c r="D854" s="94"/>
    </row>
    <row r="855" spans="2:4">
      <c r="B855" s="93"/>
      <c r="C855" s="94"/>
      <c r="D855" s="94"/>
    </row>
    <row r="856" spans="2:4">
      <c r="B856" s="93"/>
      <c r="C856" s="94"/>
      <c r="D856" s="94"/>
    </row>
    <row r="857" spans="2:4">
      <c r="B857" s="93"/>
      <c r="C857" s="94"/>
      <c r="D857" s="94"/>
    </row>
    <row r="858" spans="2:4">
      <c r="B858" s="93"/>
      <c r="C858" s="94"/>
      <c r="D858" s="94"/>
    </row>
    <row r="859" spans="2:4">
      <c r="B859" s="93"/>
      <c r="C859" s="94"/>
      <c r="D859" s="94"/>
    </row>
    <row r="860" spans="2:4">
      <c r="B860" s="93"/>
      <c r="C860" s="94"/>
      <c r="D860" s="94"/>
    </row>
    <row r="861" spans="2:4">
      <c r="B861" s="93"/>
      <c r="C861" s="94"/>
      <c r="D861" s="94"/>
    </row>
    <row r="862" spans="2:4">
      <c r="B862" s="93"/>
      <c r="C862" s="94"/>
      <c r="D862" s="94"/>
    </row>
    <row r="863" spans="2:4">
      <c r="B863" s="93"/>
      <c r="C863" s="94"/>
      <c r="D863" s="94"/>
    </row>
    <row r="864" spans="2:4">
      <c r="B864" s="93"/>
      <c r="C864" s="94"/>
      <c r="D864" s="94"/>
    </row>
    <row r="865" spans="2:4">
      <c r="B865" s="93"/>
      <c r="C865" s="94"/>
      <c r="D865" s="94"/>
    </row>
    <row r="866" spans="2:4">
      <c r="B866" s="93"/>
      <c r="C866" s="94"/>
      <c r="D866" s="94"/>
    </row>
    <row r="867" spans="2:4">
      <c r="B867" s="93"/>
      <c r="C867" s="94"/>
      <c r="D867" s="94"/>
    </row>
    <row r="868" spans="2:4">
      <c r="B868" s="93"/>
      <c r="C868" s="94"/>
      <c r="D868" s="94"/>
    </row>
    <row r="869" spans="2:4">
      <c r="B869" s="93"/>
      <c r="C869" s="94"/>
      <c r="D869" s="94"/>
    </row>
    <row r="870" spans="2:4">
      <c r="B870" s="93"/>
      <c r="C870" s="94"/>
      <c r="D870" s="94"/>
    </row>
    <row r="871" spans="2:4">
      <c r="B871" s="93"/>
      <c r="C871" s="94"/>
      <c r="D871" s="94"/>
    </row>
    <row r="872" spans="2:4">
      <c r="B872" s="93"/>
      <c r="C872" s="94"/>
      <c r="D872" s="94"/>
    </row>
    <row r="873" spans="2:4">
      <c r="B873" s="93"/>
      <c r="C873" s="94"/>
      <c r="D873" s="94"/>
    </row>
    <row r="874" spans="2:4">
      <c r="B874" s="93"/>
      <c r="C874" s="94"/>
      <c r="D874" s="94"/>
    </row>
    <row r="875" spans="2:4">
      <c r="B875" s="93"/>
      <c r="C875" s="94"/>
      <c r="D875" s="94"/>
    </row>
    <row r="876" spans="2:4">
      <c r="B876" s="93"/>
      <c r="C876" s="94"/>
      <c r="D876" s="94"/>
    </row>
    <row r="877" spans="2:4">
      <c r="B877" s="93"/>
      <c r="C877" s="94"/>
      <c r="D877" s="94"/>
    </row>
    <row r="878" spans="2:4">
      <c r="B878" s="93"/>
      <c r="C878" s="94"/>
      <c r="D878" s="94"/>
    </row>
    <row r="879" spans="2:4">
      <c r="B879" s="93"/>
      <c r="C879" s="94"/>
      <c r="D879" s="94"/>
    </row>
    <row r="880" spans="2:4">
      <c r="B880" s="93"/>
      <c r="C880" s="94"/>
      <c r="D880" s="94"/>
    </row>
    <row r="881" spans="2:4">
      <c r="B881" s="93"/>
      <c r="C881" s="94"/>
      <c r="D881" s="94"/>
    </row>
    <row r="882" spans="2:4">
      <c r="B882" s="93"/>
      <c r="C882" s="94"/>
      <c r="D882" s="94"/>
    </row>
    <row r="883" spans="2:4">
      <c r="B883" s="93"/>
      <c r="C883" s="94"/>
      <c r="D883" s="94"/>
    </row>
    <row r="884" spans="2:4">
      <c r="B884" s="93"/>
      <c r="C884" s="94"/>
      <c r="D884" s="94"/>
    </row>
    <row r="885" spans="2:4">
      <c r="B885" s="93"/>
      <c r="C885" s="94"/>
      <c r="D885" s="94"/>
    </row>
    <row r="886" spans="2:4">
      <c r="B886" s="93"/>
      <c r="C886" s="94"/>
      <c r="D886" s="94"/>
    </row>
    <row r="887" spans="2:4">
      <c r="B887" s="93"/>
      <c r="C887" s="94"/>
      <c r="D887" s="94"/>
    </row>
    <row r="888" spans="2:4">
      <c r="B888" s="93"/>
      <c r="C888" s="94"/>
      <c r="D888" s="94"/>
    </row>
    <row r="889" spans="2:4">
      <c r="B889" s="93"/>
      <c r="C889" s="94"/>
      <c r="D889" s="94"/>
    </row>
    <row r="890" spans="2:4">
      <c r="B890" s="93"/>
      <c r="C890" s="94"/>
      <c r="D890" s="94"/>
    </row>
    <row r="891" spans="2:4">
      <c r="B891" s="93"/>
      <c r="C891" s="94"/>
      <c r="D891" s="94"/>
    </row>
    <row r="892" spans="2:4">
      <c r="B892" s="93"/>
      <c r="C892" s="94"/>
      <c r="D892" s="94"/>
    </row>
    <row r="893" spans="2:4">
      <c r="B893" s="93"/>
      <c r="C893" s="94"/>
      <c r="D893" s="94"/>
    </row>
    <row r="894" spans="2:4">
      <c r="B894" s="93"/>
      <c r="C894" s="94"/>
      <c r="D894" s="94"/>
    </row>
    <row r="895" spans="2:4">
      <c r="B895" s="93"/>
      <c r="C895" s="94"/>
      <c r="D895" s="94"/>
    </row>
    <row r="896" spans="2:4">
      <c r="B896" s="93"/>
      <c r="C896" s="94"/>
      <c r="D896" s="94"/>
    </row>
    <row r="897" spans="2:4">
      <c r="B897" s="93"/>
      <c r="C897" s="94"/>
      <c r="D897" s="94"/>
    </row>
    <row r="898" spans="2:4">
      <c r="B898" s="93"/>
      <c r="C898" s="94"/>
      <c r="D898" s="94"/>
    </row>
    <row r="899" spans="2:4">
      <c r="B899" s="93"/>
      <c r="C899" s="94"/>
      <c r="D899" s="94"/>
    </row>
    <row r="900" spans="2:4">
      <c r="B900" s="93"/>
      <c r="C900" s="94"/>
      <c r="D900" s="94"/>
    </row>
    <row r="901" spans="2:4">
      <c r="B901" s="93"/>
      <c r="C901" s="94"/>
      <c r="D901" s="94"/>
    </row>
    <row r="902" spans="2:4">
      <c r="B902" s="93"/>
      <c r="C902" s="94"/>
      <c r="D902" s="94"/>
    </row>
    <row r="903" spans="2:4">
      <c r="B903" s="93"/>
      <c r="C903" s="94"/>
      <c r="D903" s="94"/>
    </row>
    <row r="904" spans="2:4">
      <c r="B904" s="93"/>
      <c r="C904" s="94"/>
      <c r="D904" s="94"/>
    </row>
    <row r="905" spans="2:4">
      <c r="B905" s="93"/>
      <c r="C905" s="94"/>
      <c r="D905" s="94"/>
    </row>
    <row r="906" spans="2:4">
      <c r="B906" s="93"/>
      <c r="C906" s="94"/>
      <c r="D906" s="94"/>
    </row>
    <row r="907" spans="2:4">
      <c r="B907" s="93"/>
      <c r="C907" s="94"/>
      <c r="D907" s="94"/>
    </row>
    <row r="908" spans="2:4">
      <c r="B908" s="93"/>
      <c r="C908" s="94"/>
      <c r="D908" s="94"/>
    </row>
    <row r="909" spans="2:4">
      <c r="B909" s="93"/>
      <c r="C909" s="94"/>
      <c r="D909" s="94"/>
    </row>
    <row r="910" spans="2:4">
      <c r="B910" s="93"/>
      <c r="C910" s="94"/>
      <c r="D910" s="94"/>
    </row>
    <row r="911" spans="2:4">
      <c r="B911" s="93"/>
      <c r="C911" s="94"/>
      <c r="D911" s="94"/>
    </row>
    <row r="912" spans="2:4">
      <c r="B912" s="93"/>
      <c r="C912" s="94"/>
      <c r="D912" s="94"/>
    </row>
    <row r="913" spans="2:4">
      <c r="B913" s="93"/>
      <c r="C913" s="94"/>
      <c r="D913" s="94"/>
    </row>
    <row r="914" spans="2:4">
      <c r="B914" s="93"/>
      <c r="C914" s="94"/>
      <c r="D914" s="94"/>
    </row>
    <row r="915" spans="2:4">
      <c r="B915" s="93"/>
      <c r="C915" s="94"/>
      <c r="D915" s="94"/>
    </row>
    <row r="916" spans="2:4">
      <c r="B916" s="93"/>
      <c r="C916" s="94"/>
      <c r="D916" s="94"/>
    </row>
    <row r="917" spans="2:4">
      <c r="B917" s="93"/>
      <c r="C917" s="94"/>
      <c r="D917" s="94"/>
    </row>
    <row r="918" spans="2:4">
      <c r="B918" s="93"/>
      <c r="C918" s="94"/>
      <c r="D918" s="94"/>
    </row>
    <row r="919" spans="2:4">
      <c r="B919" s="93"/>
      <c r="C919" s="94"/>
      <c r="D919" s="94"/>
    </row>
    <row r="920" spans="2:4">
      <c r="B920" s="93"/>
      <c r="C920" s="94"/>
      <c r="D920" s="94"/>
    </row>
    <row r="921" spans="2:4">
      <c r="B921" s="93"/>
      <c r="C921" s="94"/>
      <c r="D921" s="94"/>
    </row>
    <row r="922" spans="2:4">
      <c r="B922" s="93"/>
      <c r="C922" s="94"/>
      <c r="D922" s="94"/>
    </row>
    <row r="923" spans="2:4">
      <c r="B923" s="93"/>
      <c r="C923" s="94"/>
      <c r="D923" s="94"/>
    </row>
    <row r="924" spans="2:4">
      <c r="B924" s="93"/>
      <c r="C924" s="94"/>
      <c r="D924" s="94"/>
    </row>
    <row r="925" spans="2:4">
      <c r="B925" s="93"/>
      <c r="C925" s="94"/>
      <c r="D925" s="94"/>
    </row>
    <row r="926" spans="2:4">
      <c r="B926" s="93"/>
      <c r="C926" s="94"/>
      <c r="D926" s="94"/>
    </row>
    <row r="927" spans="2:4">
      <c r="B927" s="93"/>
      <c r="C927" s="94"/>
      <c r="D927" s="94"/>
    </row>
    <row r="928" spans="2:4">
      <c r="B928" s="93"/>
      <c r="C928" s="94"/>
      <c r="D928" s="94"/>
    </row>
    <row r="929" spans="2:4">
      <c r="B929" s="93"/>
      <c r="C929" s="94"/>
      <c r="D929" s="94"/>
    </row>
    <row r="930" spans="2:4">
      <c r="B930" s="93"/>
      <c r="C930" s="94"/>
      <c r="D930" s="94"/>
    </row>
    <row r="931" spans="2:4">
      <c r="B931" s="93"/>
      <c r="C931" s="94"/>
      <c r="D931" s="94"/>
    </row>
    <row r="932" spans="2:4">
      <c r="B932" s="93"/>
      <c r="C932" s="94"/>
      <c r="D932" s="94"/>
    </row>
    <row r="933" spans="2:4">
      <c r="B933" s="93"/>
      <c r="C933" s="94"/>
      <c r="D933" s="94"/>
    </row>
    <row r="934" spans="2:4">
      <c r="B934" s="93"/>
      <c r="C934" s="94"/>
      <c r="D934" s="94"/>
    </row>
    <row r="935" spans="2:4">
      <c r="B935" s="93"/>
      <c r="C935" s="94"/>
      <c r="D935" s="94"/>
    </row>
    <row r="936" spans="2:4">
      <c r="B936" s="93"/>
      <c r="C936" s="94"/>
      <c r="D936" s="94"/>
    </row>
    <row r="937" spans="2:4">
      <c r="B937" s="93"/>
      <c r="C937" s="94"/>
      <c r="D937" s="94"/>
    </row>
    <row r="938" spans="2:4">
      <c r="B938" s="93"/>
      <c r="C938" s="94"/>
      <c r="D938" s="94"/>
    </row>
    <row r="939" spans="2:4">
      <c r="B939" s="93"/>
      <c r="C939" s="94"/>
      <c r="D939" s="94"/>
    </row>
    <row r="940" spans="2:4">
      <c r="B940" s="93"/>
      <c r="C940" s="94"/>
      <c r="D940" s="94"/>
    </row>
    <row r="941" spans="2:4">
      <c r="B941" s="93"/>
      <c r="C941" s="94"/>
      <c r="D941" s="94"/>
    </row>
    <row r="942" spans="2:4">
      <c r="B942" s="93"/>
      <c r="C942" s="94"/>
      <c r="D942" s="94"/>
    </row>
    <row r="943" spans="2:4">
      <c r="B943" s="93"/>
      <c r="C943" s="94"/>
      <c r="D943" s="94"/>
    </row>
    <row r="944" spans="2:4">
      <c r="B944" s="93"/>
      <c r="C944" s="94"/>
      <c r="D944" s="94"/>
    </row>
    <row r="945" spans="2:4">
      <c r="B945" s="93"/>
      <c r="C945" s="94"/>
      <c r="D945" s="94"/>
    </row>
    <row r="946" spans="2:4">
      <c r="B946" s="93"/>
      <c r="C946" s="94"/>
      <c r="D946" s="94"/>
    </row>
    <row r="947" spans="2:4">
      <c r="B947" s="93"/>
      <c r="C947" s="94"/>
      <c r="D947" s="94"/>
    </row>
    <row r="948" spans="2:4">
      <c r="B948" s="93"/>
      <c r="C948" s="94"/>
      <c r="D948" s="94"/>
    </row>
    <row r="949" spans="2:4">
      <c r="B949" s="93"/>
      <c r="C949" s="94"/>
      <c r="D949" s="94"/>
    </row>
    <row r="950" spans="2:4">
      <c r="B950" s="93"/>
      <c r="C950" s="94"/>
      <c r="D950" s="94"/>
    </row>
    <row r="951" spans="2:4">
      <c r="B951" s="93"/>
      <c r="C951" s="94"/>
      <c r="D951" s="94"/>
    </row>
    <row r="952" spans="2:4">
      <c r="B952" s="93"/>
      <c r="C952" s="94"/>
      <c r="D952" s="94"/>
    </row>
    <row r="953" spans="2:4">
      <c r="B953" s="93"/>
      <c r="C953" s="94"/>
      <c r="D953" s="94"/>
    </row>
    <row r="954" spans="2:4">
      <c r="B954" s="93"/>
      <c r="C954" s="94"/>
      <c r="D954" s="94"/>
    </row>
    <row r="955" spans="2:4">
      <c r="B955" s="93"/>
      <c r="C955" s="94"/>
      <c r="D955" s="94"/>
    </row>
    <row r="956" spans="2:4">
      <c r="B956" s="93"/>
      <c r="C956" s="94"/>
      <c r="D956" s="94"/>
    </row>
    <row r="957" spans="2:4">
      <c r="B957" s="93"/>
      <c r="C957" s="94"/>
      <c r="D957" s="94"/>
    </row>
    <row r="958" spans="2:4">
      <c r="B958" s="93"/>
      <c r="C958" s="94"/>
      <c r="D958" s="94"/>
    </row>
    <row r="959" spans="2:4">
      <c r="B959" s="93"/>
      <c r="C959" s="94"/>
      <c r="D959" s="94"/>
    </row>
    <row r="960" spans="2:4">
      <c r="B960" s="93"/>
      <c r="C960" s="94"/>
      <c r="D960" s="94"/>
    </row>
    <row r="961" spans="2:4">
      <c r="B961" s="93"/>
      <c r="C961" s="94"/>
      <c r="D961" s="94"/>
    </row>
    <row r="962" spans="2:4">
      <c r="B962" s="93"/>
      <c r="C962" s="94"/>
      <c r="D962" s="94"/>
    </row>
    <row r="963" spans="2:4">
      <c r="B963" s="93"/>
      <c r="C963" s="94"/>
      <c r="D963" s="94"/>
    </row>
    <row r="964" spans="2:4">
      <c r="B964" s="93"/>
      <c r="C964" s="94"/>
      <c r="D964" s="94"/>
    </row>
    <row r="965" spans="2:4">
      <c r="B965" s="93"/>
      <c r="C965" s="94"/>
      <c r="D965" s="94"/>
    </row>
    <row r="966" spans="2:4">
      <c r="B966" s="93"/>
      <c r="C966" s="94"/>
      <c r="D966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134</v>
      </c>
      <c r="C1" s="46" t="s" vm="1">
        <v>207</v>
      </c>
    </row>
    <row r="2" spans="2:16">
      <c r="B2" s="46" t="s">
        <v>133</v>
      </c>
      <c r="C2" s="46" t="s">
        <v>208</v>
      </c>
    </row>
    <row r="3" spans="2:16">
      <c r="B3" s="46" t="s">
        <v>135</v>
      </c>
      <c r="C3" s="46" t="s">
        <v>209</v>
      </c>
    </row>
    <row r="4" spans="2:16">
      <c r="B4" s="46" t="s">
        <v>136</v>
      </c>
      <c r="C4" s="46">
        <v>2148</v>
      </c>
    </row>
    <row r="6" spans="2:16" ht="26.25" customHeight="1">
      <c r="B6" s="138" t="s">
        <v>169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108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167</v>
      </c>
      <c r="L7" s="29" t="s">
        <v>190</v>
      </c>
      <c r="M7" s="29" t="s">
        <v>168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1712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200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191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134</v>
      </c>
      <c r="C1" s="46" t="s" vm="1">
        <v>207</v>
      </c>
    </row>
    <row r="2" spans="2:16">
      <c r="B2" s="46" t="s">
        <v>133</v>
      </c>
      <c r="C2" s="46" t="s">
        <v>208</v>
      </c>
    </row>
    <row r="3" spans="2:16">
      <c r="B3" s="46" t="s">
        <v>135</v>
      </c>
      <c r="C3" s="46" t="s">
        <v>209</v>
      </c>
    </row>
    <row r="4" spans="2:16">
      <c r="B4" s="46" t="s">
        <v>136</v>
      </c>
      <c r="C4" s="46">
        <v>2148</v>
      </c>
    </row>
    <row r="6" spans="2:16" ht="26.25" customHeight="1">
      <c r="B6" s="138" t="s">
        <v>170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108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1713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200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191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134</v>
      </c>
      <c r="C1" s="46" t="s" vm="1">
        <v>207</v>
      </c>
    </row>
    <row r="2" spans="2:16">
      <c r="B2" s="46" t="s">
        <v>133</v>
      </c>
      <c r="C2" s="46" t="s">
        <v>208</v>
      </c>
    </row>
    <row r="3" spans="2:16">
      <c r="B3" s="46" t="s">
        <v>135</v>
      </c>
      <c r="C3" s="46" t="s">
        <v>209</v>
      </c>
    </row>
    <row r="4" spans="2:16">
      <c r="B4" s="46" t="s">
        <v>136</v>
      </c>
      <c r="C4" s="46">
        <v>2148</v>
      </c>
    </row>
    <row r="6" spans="2:16" ht="26.25" customHeight="1">
      <c r="B6" s="138" t="s">
        <v>172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40"/>
    </row>
    <row r="7" spans="2:16" s="3" customFormat="1" ht="63">
      <c r="B7" s="21" t="s">
        <v>108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96</v>
      </c>
      <c r="H7" s="29" t="s">
        <v>17</v>
      </c>
      <c r="I7" s="29" t="s">
        <v>95</v>
      </c>
      <c r="J7" s="29" t="s">
        <v>16</v>
      </c>
      <c r="K7" s="29" t="s">
        <v>167</v>
      </c>
      <c r="L7" s="29" t="s">
        <v>185</v>
      </c>
      <c r="M7" s="29" t="s">
        <v>168</v>
      </c>
      <c r="N7" s="29" t="s">
        <v>54</v>
      </c>
      <c r="O7" s="29" t="s">
        <v>137</v>
      </c>
      <c r="P7" s="30" t="s">
        <v>139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192</v>
      </c>
      <c r="M8" s="31" t="s">
        <v>188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1714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200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104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191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3"/>
      <c r="C113" s="93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3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3"/>
      <c r="C115" s="93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3"/>
      <c r="C116" s="93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3"/>
      <c r="C117" s="93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3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3"/>
      <c r="C119" s="93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3"/>
      <c r="C120" s="93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3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3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3"/>
      <c r="C130" s="93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3"/>
      <c r="C131" s="93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3"/>
      <c r="C132" s="93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3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3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3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3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3"/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3"/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3"/>
      <c r="C139" s="93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3"/>
      <c r="C140" s="93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3"/>
      <c r="C141" s="93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3"/>
      <c r="C142" s="93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3"/>
      <c r="C143" s="93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3"/>
      <c r="C144" s="93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3"/>
      <c r="C145" s="93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3"/>
      <c r="C146" s="93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3"/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3"/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3"/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3"/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3"/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3"/>
      <c r="C152" s="93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3"/>
      <c r="C153" s="93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3"/>
      <c r="C154" s="93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3"/>
      <c r="C155" s="93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3"/>
      <c r="C156" s="93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3"/>
      <c r="C157" s="93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3"/>
      <c r="C158" s="93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3"/>
      <c r="C159" s="93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3"/>
      <c r="C160" s="93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3"/>
      <c r="C161" s="93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3"/>
      <c r="C162" s="93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3"/>
      <c r="C163" s="93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3"/>
      <c r="C164" s="93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3"/>
      <c r="C165" s="93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3"/>
      <c r="C166" s="93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3"/>
      <c r="C167" s="93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3"/>
      <c r="C168" s="93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3"/>
      <c r="C169" s="93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3"/>
      <c r="C170" s="93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3"/>
      <c r="C171" s="93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3"/>
      <c r="C172" s="93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3"/>
      <c r="C173" s="93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3"/>
      <c r="C174" s="93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3"/>
      <c r="C175" s="93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3"/>
      <c r="C176" s="93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3"/>
      <c r="C177" s="93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3"/>
      <c r="C178" s="93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3"/>
      <c r="C179" s="93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3"/>
      <c r="C180" s="93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3"/>
      <c r="C181" s="93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3"/>
      <c r="C182" s="93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3"/>
      <c r="C183" s="93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3"/>
      <c r="C184" s="93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3"/>
      <c r="C185" s="93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3"/>
      <c r="C186" s="93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3"/>
      <c r="C187" s="93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3"/>
      <c r="C188" s="93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3"/>
      <c r="C189" s="93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3"/>
      <c r="C190" s="93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3"/>
      <c r="C191" s="93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3"/>
      <c r="C192" s="93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3"/>
      <c r="C193" s="93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3"/>
      <c r="C194" s="93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3"/>
      <c r="C195" s="93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3"/>
      <c r="C196" s="93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3"/>
      <c r="C197" s="93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3"/>
      <c r="C198" s="93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3"/>
      <c r="C199" s="93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3"/>
      <c r="C200" s="93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3"/>
      <c r="C209" s="93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3"/>
      <c r="C210" s="93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3"/>
      <c r="C211" s="93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3"/>
      <c r="C212" s="93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3"/>
      <c r="C213" s="93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3"/>
      <c r="C214" s="93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3"/>
      <c r="C215" s="93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3"/>
      <c r="C216" s="93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3"/>
      <c r="C217" s="93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3"/>
      <c r="C218" s="93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3"/>
      <c r="C219" s="93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3"/>
      <c r="C220" s="93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3"/>
      <c r="C221" s="93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3"/>
      <c r="C222" s="93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3"/>
      <c r="C223" s="93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3"/>
      <c r="C224" s="93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3"/>
      <c r="C225" s="93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3"/>
      <c r="C226" s="93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3"/>
      <c r="C227" s="93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3"/>
      <c r="C228" s="93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3"/>
      <c r="C229" s="93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3"/>
      <c r="C230" s="93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3"/>
      <c r="C231" s="93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3"/>
      <c r="C232" s="93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3"/>
      <c r="C233" s="93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3"/>
      <c r="C234" s="93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3"/>
      <c r="C235" s="93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3"/>
      <c r="C236" s="93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3"/>
      <c r="C237" s="93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3"/>
      <c r="C238" s="93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3"/>
      <c r="C239" s="93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3"/>
      <c r="C240" s="93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3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3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3"/>
      <c r="C256" s="93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3"/>
      <c r="C257" s="93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3"/>
      <c r="C258" s="93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3"/>
      <c r="C259" s="93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3"/>
      <c r="C260" s="93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3"/>
      <c r="C261" s="93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3"/>
      <c r="C262" s="93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3"/>
      <c r="C263" s="93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3"/>
      <c r="C264" s="93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3"/>
      <c r="C265" s="93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3"/>
      <c r="C266" s="93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3"/>
      <c r="C267" s="93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3"/>
      <c r="C268" s="93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3"/>
      <c r="C269" s="93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3"/>
      <c r="C270" s="93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3"/>
      <c r="C271" s="93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3"/>
      <c r="C272" s="93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3"/>
      <c r="C273" s="93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3"/>
      <c r="C274" s="93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3"/>
      <c r="C275" s="93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3"/>
      <c r="C276" s="93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3"/>
      <c r="C277" s="93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3"/>
      <c r="C278" s="93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3"/>
      <c r="C279" s="93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3"/>
      <c r="C280" s="93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3"/>
      <c r="C281" s="93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3"/>
      <c r="C282" s="93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3"/>
      <c r="C283" s="93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3"/>
      <c r="C284" s="93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3"/>
      <c r="C285" s="93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3"/>
      <c r="C286" s="93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3"/>
      <c r="C287" s="93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3"/>
      <c r="C288" s="93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3"/>
      <c r="C289" s="93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3"/>
      <c r="C290" s="93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3"/>
      <c r="C291" s="93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3"/>
      <c r="C292" s="93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3"/>
      <c r="C293" s="93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3"/>
      <c r="C294" s="93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3"/>
      <c r="C295" s="93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3"/>
      <c r="C296" s="93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3"/>
      <c r="C297" s="93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3"/>
      <c r="C298" s="93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3"/>
      <c r="C299" s="93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3"/>
      <c r="C300" s="93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3"/>
      <c r="C301" s="93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3"/>
      <c r="C302" s="93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3"/>
      <c r="C303" s="93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3"/>
      <c r="C304" s="93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3"/>
      <c r="C305" s="9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3"/>
      <c r="C306" s="9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3"/>
      <c r="C307" s="9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3"/>
      <c r="C308" s="9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3"/>
      <c r="C309" s="93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3"/>
      <c r="C310" s="93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3"/>
      <c r="C311" s="93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3"/>
      <c r="C312" s="93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3"/>
      <c r="C313" s="93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3"/>
      <c r="C314" s="93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3"/>
      <c r="C315" s="93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3"/>
      <c r="C316" s="93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3"/>
      <c r="C317" s="93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3"/>
      <c r="C318" s="93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3"/>
      <c r="C319" s="93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3"/>
      <c r="C320" s="93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3"/>
      <c r="C321" s="93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3"/>
      <c r="C322" s="93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3"/>
      <c r="C323" s="93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3"/>
      <c r="C324" s="93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3"/>
      <c r="C325" s="93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3"/>
      <c r="C326" s="93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3"/>
      <c r="C327" s="93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3"/>
      <c r="C328" s="93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3"/>
      <c r="C329" s="93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3"/>
      <c r="C330" s="93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3"/>
      <c r="C331" s="93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3"/>
      <c r="C332" s="93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3"/>
      <c r="C333" s="93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3"/>
      <c r="C334" s="93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3"/>
      <c r="C335" s="93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3"/>
      <c r="C336" s="93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3"/>
      <c r="C337" s="93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3"/>
      <c r="C338" s="93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3"/>
      <c r="C339" s="93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3"/>
      <c r="C340" s="93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3"/>
      <c r="C341" s="93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3"/>
      <c r="C342" s="93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3"/>
      <c r="C343" s="93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3"/>
      <c r="C344" s="93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3"/>
      <c r="C345" s="93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3"/>
      <c r="C346" s="93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3"/>
      <c r="C347" s="93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3"/>
      <c r="C348" s="93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3"/>
      <c r="C349" s="93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3"/>
      <c r="C350" s="93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3"/>
      <c r="C351" s="93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3"/>
      <c r="C352" s="93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3"/>
      <c r="C353" s="93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3"/>
      <c r="C354" s="93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3"/>
      <c r="C355" s="93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3"/>
      <c r="C356" s="93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3"/>
      <c r="C357" s="93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3"/>
      <c r="C358" s="93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3"/>
      <c r="C359" s="93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3"/>
      <c r="C360" s="93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3"/>
      <c r="C361" s="93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3"/>
      <c r="C362" s="93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3"/>
      <c r="C363" s="93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3"/>
      <c r="C364" s="93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3"/>
      <c r="C365" s="93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3"/>
      <c r="C366" s="93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3"/>
      <c r="C367" s="93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3"/>
      <c r="C368" s="93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3"/>
      <c r="C369" s="93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3"/>
      <c r="C370" s="93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3"/>
      <c r="C371" s="93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3"/>
      <c r="C372" s="93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3"/>
      <c r="C373" s="93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3"/>
      <c r="C374" s="93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3"/>
      <c r="C375" s="93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3"/>
      <c r="C376" s="93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3"/>
      <c r="C377" s="93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3"/>
      <c r="C378" s="93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3"/>
      <c r="C379" s="93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3"/>
      <c r="C380" s="93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3"/>
      <c r="C381" s="93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3"/>
      <c r="C382" s="93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3"/>
      <c r="C383" s="93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3"/>
      <c r="C384" s="93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3"/>
      <c r="C401" s="93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3"/>
      <c r="C402" s="93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3"/>
      <c r="C403" s="93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3"/>
      <c r="C404" s="93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3"/>
      <c r="C405" s="93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3"/>
      <c r="C406" s="93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3"/>
      <c r="C407" s="93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3"/>
      <c r="C408" s="93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3"/>
      <c r="C409" s="93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3"/>
      <c r="C410" s="93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3"/>
      <c r="C411" s="93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3"/>
      <c r="C412" s="93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3"/>
      <c r="C413" s="93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3"/>
      <c r="C414" s="93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3"/>
      <c r="C415" s="93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3"/>
      <c r="C416" s="93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3"/>
      <c r="C417" s="93"/>
      <c r="D417" s="93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3"/>
      <c r="C418" s="93"/>
      <c r="D418" s="93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3"/>
      <c r="C419" s="93"/>
      <c r="D419" s="93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3"/>
      <c r="C420" s="93"/>
      <c r="D420" s="93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3"/>
      <c r="C421" s="93"/>
      <c r="D421" s="93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3"/>
      <c r="C422" s="93"/>
      <c r="D422" s="93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3"/>
      <c r="C423" s="93"/>
      <c r="D423" s="93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3"/>
      <c r="C424" s="93"/>
      <c r="D424" s="93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3"/>
      <c r="C425" s="93"/>
      <c r="D425" s="93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3"/>
      <c r="C426" s="93"/>
      <c r="D426" s="93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3"/>
      <c r="C427" s="93"/>
      <c r="D427" s="93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3"/>
      <c r="C428" s="93"/>
      <c r="D428" s="93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3"/>
      <c r="C429" s="93"/>
      <c r="D429" s="93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3"/>
      <c r="C430" s="93"/>
      <c r="D430" s="93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3"/>
      <c r="C431" s="93"/>
      <c r="D431" s="93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3"/>
      <c r="C432" s="93"/>
      <c r="D432" s="93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3"/>
      <c r="C433" s="93"/>
      <c r="D433" s="93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3"/>
      <c r="C434" s="93"/>
      <c r="D434" s="93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3"/>
      <c r="C435" s="93"/>
      <c r="D435" s="93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3"/>
      <c r="C436" s="93"/>
      <c r="D436" s="93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3"/>
      <c r="C437" s="93"/>
      <c r="D437" s="93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3"/>
      <c r="C438" s="93"/>
      <c r="D438" s="93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3"/>
      <c r="C439" s="93"/>
      <c r="D439" s="93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3"/>
      <c r="C440" s="93"/>
      <c r="D440" s="93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3"/>
      <c r="C441" s="93"/>
      <c r="D441" s="93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3"/>
      <c r="C442" s="93"/>
      <c r="D442" s="93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3"/>
      <c r="C443" s="93"/>
      <c r="D443" s="93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3"/>
      <c r="C444" s="93"/>
      <c r="D444" s="93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3"/>
      <c r="C445" s="93"/>
      <c r="D445" s="93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3"/>
      <c r="C446" s="93"/>
      <c r="D446" s="93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3"/>
      <c r="C447" s="93"/>
      <c r="D447" s="93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3"/>
      <c r="C448" s="93"/>
      <c r="D448" s="93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3"/>
      <c r="C449" s="93"/>
      <c r="D449" s="93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3"/>
      <c r="C450" s="93"/>
      <c r="D450" s="93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3"/>
      <c r="C451" s="93"/>
      <c r="D451" s="93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3"/>
      <c r="C452" s="93"/>
      <c r="D452" s="93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3"/>
      <c r="C453" s="93"/>
      <c r="D453" s="93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3"/>
      <c r="C454" s="93"/>
      <c r="D454" s="93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3"/>
      <c r="C455" s="93"/>
      <c r="D455" s="93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3"/>
      <c r="C456" s="93"/>
      <c r="D456" s="93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3"/>
      <c r="C457" s="93"/>
      <c r="D457" s="93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3"/>
      <c r="C458" s="93"/>
      <c r="D458" s="93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3"/>
      <c r="C459" s="93"/>
      <c r="D459" s="93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3"/>
      <c r="C460" s="93"/>
      <c r="D460" s="93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3"/>
      <c r="C461" s="93"/>
      <c r="D461" s="93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3"/>
      <c r="C462" s="93"/>
      <c r="D462" s="93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3"/>
      <c r="C463" s="93"/>
      <c r="D463" s="93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