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-120" yWindow="-120" windowWidth="21840" windowHeight="13200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קונצרני'!$B$13:$U$13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'!$B$7:$K$612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השקעה'!$B$13:$K$13</definedName>
    <definedName name="_xlnm._FilterDatabase" localSheetId="1" hidden="1">מזומנים!$B$7:$L$200</definedName>
    <definedName name="_xlnm._FilterDatabase" localSheetId="5" hidden="1">מניות!$B$8:$O$500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'!$B$6:$K$16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השקעה'!$B$6:$K$36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81" l="1"/>
  <c r="J156" i="73"/>
  <c r="J157" i="73"/>
  <c r="J158" i="73"/>
  <c r="J159" i="73"/>
  <c r="J160" i="73"/>
  <c r="J161" i="73"/>
  <c r="J162" i="73"/>
  <c r="J163" i="73"/>
  <c r="J164" i="73"/>
  <c r="J165" i="73"/>
  <c r="C43" i="88"/>
  <c r="O28" i="78"/>
  <c r="I10" i="81" l="1"/>
  <c r="P33" i="78"/>
  <c r="P12" i="78"/>
  <c r="P11" i="78" l="1"/>
  <c r="P10" i="78" s="1"/>
  <c r="C33" i="88" s="1"/>
  <c r="J12" i="81"/>
  <c r="J13" i="81"/>
  <c r="J10" i="81"/>
  <c r="J11" i="81"/>
  <c r="L14" i="72"/>
  <c r="L15" i="72"/>
  <c r="L16" i="72"/>
  <c r="L17" i="72"/>
  <c r="L18" i="72"/>
  <c r="L19" i="72"/>
  <c r="L110" i="62"/>
  <c r="L12" i="62" s="1"/>
  <c r="L207" i="62"/>
  <c r="L181" i="62"/>
  <c r="L180" i="62" s="1"/>
  <c r="L11" i="62" s="1"/>
  <c r="C16" i="88" s="1"/>
  <c r="N232" i="62" l="1"/>
  <c r="C37" i="88"/>
  <c r="Q251" i="61"/>
  <c r="R251" i="61"/>
  <c r="Q171" i="61"/>
  <c r="R171" i="61"/>
  <c r="Q13" i="61" l="1"/>
  <c r="Q12" i="61" s="1"/>
  <c r="Q11" i="61" s="1"/>
  <c r="R13" i="61"/>
  <c r="R12" i="61" s="1"/>
  <c r="R11" i="61" s="1"/>
  <c r="T381" i="61" s="1"/>
  <c r="H22" i="80"/>
  <c r="H21" i="80"/>
  <c r="H20" i="80"/>
  <c r="H19" i="80"/>
  <c r="H18" i="80"/>
  <c r="H16" i="80"/>
  <c r="H15" i="80"/>
  <c r="H14" i="80"/>
  <c r="H13" i="80"/>
  <c r="H12" i="80"/>
  <c r="H11" i="80"/>
  <c r="H10" i="80"/>
  <c r="Q378" i="78"/>
  <c r="Q377" i="78"/>
  <c r="Q376" i="78"/>
  <c r="Q375" i="78"/>
  <c r="Q374" i="78"/>
  <c r="Q373" i="78"/>
  <c r="Q372" i="78"/>
  <c r="Q371" i="78"/>
  <c r="Q370" i="78"/>
  <c r="Q369" i="78"/>
  <c r="Q368" i="78"/>
  <c r="Q367" i="78"/>
  <c r="Q366" i="78"/>
  <c r="Q365" i="78"/>
  <c r="Q364" i="78"/>
  <c r="Q363" i="78"/>
  <c r="Q362" i="78"/>
  <c r="Q361" i="78"/>
  <c r="Q360" i="78"/>
  <c r="Q359" i="78"/>
  <c r="Q358" i="78"/>
  <c r="Q357" i="78"/>
  <c r="Q356" i="78"/>
  <c r="Q355" i="78"/>
  <c r="Q354" i="78"/>
  <c r="Q353" i="78"/>
  <c r="Q352" i="78"/>
  <c r="Q351" i="78"/>
  <c r="Q350" i="78"/>
  <c r="Q349" i="78"/>
  <c r="Q348" i="78"/>
  <c r="Q347" i="78"/>
  <c r="Q346" i="78"/>
  <c r="Q345" i="78"/>
  <c r="Q344" i="78"/>
  <c r="Q343" i="78"/>
  <c r="Q342" i="78"/>
  <c r="Q341" i="78"/>
  <c r="Q340" i="78"/>
  <c r="Q339" i="78"/>
  <c r="Q338" i="78"/>
  <c r="Q337" i="78"/>
  <c r="Q336" i="78"/>
  <c r="Q335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5" i="78"/>
  <c r="Q264" i="78"/>
  <c r="Q263" i="78"/>
  <c r="Q262" i="78"/>
  <c r="Q261" i="78"/>
  <c r="Q260" i="78"/>
  <c r="Q259" i="78"/>
  <c r="Q258" i="78"/>
  <c r="Q257" i="78"/>
  <c r="Q256" i="78"/>
  <c r="Q255" i="78"/>
  <c r="Q254" i="78"/>
  <c r="Q253" i="78"/>
  <c r="Q251" i="78"/>
  <c r="Q250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249" i="78"/>
  <c r="Q121" i="78"/>
  <c r="Q120" i="78"/>
  <c r="Q119" i="78"/>
  <c r="Q118" i="78"/>
  <c r="Q117" i="78"/>
  <c r="Q116" i="78"/>
  <c r="Q115" i="78"/>
  <c r="Q114" i="78"/>
  <c r="Q113" i="78"/>
  <c r="Q112" i="78"/>
  <c r="Q248" i="78"/>
  <c r="Q247" i="78"/>
  <c r="Q246" i="78"/>
  <c r="Q245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40" i="78"/>
  <c r="Q39" i="78"/>
  <c r="Q38" i="78"/>
  <c r="Q37" i="78"/>
  <c r="Q36" i="78"/>
  <c r="Q35" i="78"/>
  <c r="Q34" i="78"/>
  <c r="Q33" i="78"/>
  <c r="Q31" i="78"/>
  <c r="Q30" i="78"/>
  <c r="Q29" i="78"/>
  <c r="Q28" i="78"/>
  <c r="Q27" i="78"/>
  <c r="Q26" i="78"/>
  <c r="Q25" i="78"/>
  <c r="Q24" i="78"/>
  <c r="Q23" i="78"/>
  <c r="Q22" i="78"/>
  <c r="Q21" i="78"/>
  <c r="Q20" i="78"/>
  <c r="Q19" i="78"/>
  <c r="Q18" i="78"/>
  <c r="Q17" i="78"/>
  <c r="Q16" i="78"/>
  <c r="Q15" i="78"/>
  <c r="Q14" i="78"/>
  <c r="Q13" i="78"/>
  <c r="Q12" i="78"/>
  <c r="Q11" i="78"/>
  <c r="Q10" i="78"/>
  <c r="J473" i="76"/>
  <c r="J472" i="76"/>
  <c r="J470" i="76"/>
  <c r="J469" i="76"/>
  <c r="J468" i="76"/>
  <c r="J467" i="76"/>
  <c r="J466" i="76"/>
  <c r="J465" i="76"/>
  <c r="J464" i="76"/>
  <c r="J463" i="76"/>
  <c r="J462" i="76"/>
  <c r="J461" i="76"/>
  <c r="J460" i="76"/>
  <c r="J459" i="76"/>
  <c r="J457" i="76"/>
  <c r="J456" i="76"/>
  <c r="J454" i="76"/>
  <c r="J453" i="76"/>
  <c r="J452" i="76"/>
  <c r="J451" i="76"/>
  <c r="J450" i="76"/>
  <c r="J449" i="76"/>
  <c r="J448" i="76"/>
  <c r="J447" i="76"/>
  <c r="J446" i="76"/>
  <c r="J445" i="76"/>
  <c r="J444" i="76"/>
  <c r="J443" i="76"/>
  <c r="J442" i="76"/>
  <c r="J441" i="76"/>
  <c r="J440" i="76"/>
  <c r="J439" i="76"/>
  <c r="J438" i="76"/>
  <c r="J437" i="76"/>
  <c r="J436" i="76"/>
  <c r="J435" i="76"/>
  <c r="J434" i="76"/>
  <c r="J433" i="76"/>
  <c r="J432" i="76"/>
  <c r="J431" i="76"/>
  <c r="J430" i="76"/>
  <c r="J429" i="76"/>
  <c r="J428" i="76"/>
  <c r="J427" i="76"/>
  <c r="J426" i="76"/>
  <c r="J425" i="76"/>
  <c r="J424" i="76"/>
  <c r="J423" i="76"/>
  <c r="J422" i="76"/>
  <c r="J421" i="76"/>
  <c r="J420" i="76"/>
  <c r="J419" i="76"/>
  <c r="J418" i="76"/>
  <c r="J417" i="76"/>
  <c r="J416" i="76"/>
  <c r="J415" i="76"/>
  <c r="J414" i="76"/>
  <c r="J413" i="76"/>
  <c r="J412" i="76"/>
  <c r="J411" i="76"/>
  <c r="J410" i="76"/>
  <c r="J409" i="76"/>
  <c r="J408" i="76"/>
  <c r="J407" i="76"/>
  <c r="J406" i="76"/>
  <c r="J405" i="76"/>
  <c r="J404" i="76"/>
  <c r="J403" i="76"/>
  <c r="J402" i="76"/>
  <c r="J401" i="76"/>
  <c r="J400" i="76"/>
  <c r="J399" i="76"/>
  <c r="J398" i="76"/>
  <c r="J397" i="76"/>
  <c r="J396" i="76"/>
  <c r="J395" i="76"/>
  <c r="J394" i="76"/>
  <c r="J393" i="76"/>
  <c r="J392" i="76"/>
  <c r="J391" i="76"/>
  <c r="J390" i="76"/>
  <c r="J389" i="76"/>
  <c r="J388" i="76"/>
  <c r="J387" i="76"/>
  <c r="J386" i="76"/>
  <c r="J385" i="76"/>
  <c r="J384" i="76"/>
  <c r="J383" i="76"/>
  <c r="J382" i="76"/>
  <c r="J381" i="76"/>
  <c r="J380" i="76"/>
  <c r="J379" i="76"/>
  <c r="J378" i="76"/>
  <c r="J377" i="76"/>
  <c r="J376" i="76"/>
  <c r="J375" i="76"/>
  <c r="J374" i="76"/>
  <c r="J373" i="76"/>
  <c r="J372" i="76"/>
  <c r="J371" i="76"/>
  <c r="J370" i="76"/>
  <c r="J369" i="76"/>
  <c r="J368" i="76"/>
  <c r="J367" i="76"/>
  <c r="J366" i="76"/>
  <c r="J365" i="76"/>
  <c r="J364" i="76"/>
  <c r="J363" i="76"/>
  <c r="J362" i="76"/>
  <c r="J361" i="76"/>
  <c r="J360" i="76"/>
  <c r="J359" i="76"/>
  <c r="J358" i="76"/>
  <c r="J357" i="76"/>
  <c r="J356" i="76"/>
  <c r="J355" i="76"/>
  <c r="J354" i="76"/>
  <c r="J353" i="76"/>
  <c r="J352" i="76"/>
  <c r="J351" i="76"/>
  <c r="J350" i="76"/>
  <c r="J349" i="76"/>
  <c r="J348" i="76"/>
  <c r="J347" i="76"/>
  <c r="J346" i="76"/>
  <c r="J345" i="76"/>
  <c r="J344" i="76"/>
  <c r="J343" i="76"/>
  <c r="J342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1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3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8" i="74"/>
  <c r="K17" i="74"/>
  <c r="K16" i="74"/>
  <c r="K15" i="74"/>
  <c r="K14" i="74"/>
  <c r="K13" i="74"/>
  <c r="K12" i="74"/>
  <c r="K11" i="74"/>
  <c r="J167" i="73"/>
  <c r="J166" i="73"/>
  <c r="J155" i="73"/>
  <c r="J154" i="73"/>
  <c r="J153" i="73"/>
  <c r="J152" i="73"/>
  <c r="J151" i="73"/>
  <c r="J150" i="73"/>
  <c r="J149" i="73"/>
  <c r="J148" i="73"/>
  <c r="J147" i="73"/>
  <c r="J146" i="73"/>
  <c r="J145" i="73"/>
  <c r="J144" i="73"/>
  <c r="J143" i="73"/>
  <c r="J142" i="73"/>
  <c r="J141" i="73"/>
  <c r="J140" i="73"/>
  <c r="J139" i="73"/>
  <c r="J138" i="73"/>
  <c r="J137" i="73"/>
  <c r="J136" i="73"/>
  <c r="J135" i="73"/>
  <c r="J134" i="73"/>
  <c r="J133" i="73"/>
  <c r="J132" i="73"/>
  <c r="J131" i="73"/>
  <c r="J130" i="73"/>
  <c r="J129" i="73"/>
  <c r="J128" i="73"/>
  <c r="J127" i="73"/>
  <c r="J126" i="73"/>
  <c r="J125" i="73"/>
  <c r="J124" i="73"/>
  <c r="J123" i="73"/>
  <c r="J122" i="73"/>
  <c r="J121" i="73"/>
  <c r="J120" i="73"/>
  <c r="J119" i="73"/>
  <c r="J118" i="73"/>
  <c r="J117" i="73"/>
  <c r="J116" i="73"/>
  <c r="J115" i="73"/>
  <c r="J114" i="73"/>
  <c r="J113" i="73"/>
  <c r="J112" i="73"/>
  <c r="J111" i="73"/>
  <c r="J110" i="73"/>
  <c r="J109" i="73"/>
  <c r="J108" i="73"/>
  <c r="J107" i="73"/>
  <c r="J106" i="73"/>
  <c r="J105" i="73"/>
  <c r="J104" i="73"/>
  <c r="J103" i="73"/>
  <c r="J102" i="73"/>
  <c r="J101" i="73"/>
  <c r="J100" i="73"/>
  <c r="J99" i="73"/>
  <c r="J98" i="73"/>
  <c r="J97" i="73"/>
  <c r="J96" i="73"/>
  <c r="J95" i="73"/>
  <c r="J94" i="73"/>
  <c r="J93" i="73"/>
  <c r="J92" i="73"/>
  <c r="J91" i="73"/>
  <c r="J90" i="73"/>
  <c r="J89" i="73"/>
  <c r="J88" i="73"/>
  <c r="J87" i="73"/>
  <c r="J86" i="73"/>
  <c r="J85" i="73"/>
  <c r="J84" i="73"/>
  <c r="J83" i="73"/>
  <c r="J82" i="73"/>
  <c r="J81" i="73"/>
  <c r="J80" i="73"/>
  <c r="J79" i="73"/>
  <c r="J78" i="73"/>
  <c r="J77" i="73"/>
  <c r="J76" i="73"/>
  <c r="J75" i="73"/>
  <c r="J74" i="73"/>
  <c r="J73" i="73"/>
  <c r="J72" i="73"/>
  <c r="J71" i="73"/>
  <c r="J70" i="73"/>
  <c r="J69" i="73"/>
  <c r="J68" i="73"/>
  <c r="J67" i="73"/>
  <c r="J66" i="73"/>
  <c r="J64" i="73"/>
  <c r="J63" i="73"/>
  <c r="J62" i="73"/>
  <c r="J61" i="73"/>
  <c r="J59" i="73"/>
  <c r="J58" i="73"/>
  <c r="J56" i="73"/>
  <c r="J55" i="73"/>
  <c r="J54" i="73"/>
  <c r="J53" i="73"/>
  <c r="J52" i="73"/>
  <c r="J51" i="73"/>
  <c r="J50" i="73"/>
  <c r="J49" i="73"/>
  <c r="J48" i="73"/>
  <c r="J47" i="73"/>
  <c r="J46" i="73"/>
  <c r="J45" i="73"/>
  <c r="J44" i="73"/>
  <c r="J43" i="73"/>
  <c r="J42" i="73"/>
  <c r="J41" i="73"/>
  <c r="J39" i="73"/>
  <c r="J38" i="73"/>
  <c r="J37" i="73"/>
  <c r="J36" i="73"/>
  <c r="J35" i="73"/>
  <c r="J34" i="73"/>
  <c r="J33" i="73"/>
  <c r="J32" i="73"/>
  <c r="J31" i="73"/>
  <c r="J30" i="73"/>
  <c r="J29" i="73"/>
  <c r="J28" i="73"/>
  <c r="J27" i="73"/>
  <c r="J26" i="73"/>
  <c r="J24" i="73"/>
  <c r="J23" i="73"/>
  <c r="J22" i="73"/>
  <c r="J20" i="73"/>
  <c r="J19" i="73"/>
  <c r="J18" i="73"/>
  <c r="J17" i="73"/>
  <c r="J16" i="73"/>
  <c r="J15" i="73"/>
  <c r="J14" i="73"/>
  <c r="J13" i="73"/>
  <c r="J12" i="73"/>
  <c r="J11" i="73"/>
  <c r="L59" i="72"/>
  <c r="L58" i="72"/>
  <c r="L57" i="72"/>
  <c r="L56" i="72"/>
  <c r="L55" i="72"/>
  <c r="L54" i="72"/>
  <c r="L53" i="72"/>
  <c r="L52" i="72"/>
  <c r="L51" i="72"/>
  <c r="L50" i="72"/>
  <c r="L49" i="72"/>
  <c r="L48" i="72"/>
  <c r="L47" i="72"/>
  <c r="L46" i="72"/>
  <c r="L45" i="72"/>
  <c r="L44" i="72"/>
  <c r="L43" i="72"/>
  <c r="L42" i="72"/>
  <c r="L41" i="72"/>
  <c r="L40" i="72"/>
  <c r="L39" i="72"/>
  <c r="L38" i="72"/>
  <c r="L37" i="72"/>
  <c r="L36" i="72"/>
  <c r="L35" i="72"/>
  <c r="L34" i="72"/>
  <c r="L32" i="72"/>
  <c r="L31" i="72"/>
  <c r="L30" i="72"/>
  <c r="L29" i="72"/>
  <c r="L28" i="72"/>
  <c r="L27" i="72"/>
  <c r="L26" i="72"/>
  <c r="L25" i="72"/>
  <c r="L24" i="72"/>
  <c r="L23" i="72"/>
  <c r="L22" i="72"/>
  <c r="L21" i="72"/>
  <c r="L20" i="72"/>
  <c r="L13" i="72"/>
  <c r="L12" i="72"/>
  <c r="L11" i="72"/>
  <c r="R37" i="71"/>
  <c r="R36" i="71"/>
  <c r="R35" i="71"/>
  <c r="R34" i="71"/>
  <c r="R33" i="71"/>
  <c r="R31" i="71"/>
  <c r="R30" i="71"/>
  <c r="R28" i="71"/>
  <c r="R27" i="71"/>
  <c r="R26" i="71"/>
  <c r="R25" i="71"/>
  <c r="R24" i="71"/>
  <c r="R23" i="71"/>
  <c r="R21" i="71"/>
  <c r="R20" i="71"/>
  <c r="R19" i="71"/>
  <c r="R18" i="71"/>
  <c r="R17" i="71"/>
  <c r="R16" i="71"/>
  <c r="R15" i="71"/>
  <c r="R14" i="71"/>
  <c r="R13" i="71"/>
  <c r="R12" i="71"/>
  <c r="R11" i="71"/>
  <c r="J18" i="67"/>
  <c r="J17" i="67"/>
  <c r="J16" i="67"/>
  <c r="J15" i="67"/>
  <c r="J14" i="67"/>
  <c r="J13" i="67"/>
  <c r="J12" i="67"/>
  <c r="J11" i="67"/>
  <c r="K24" i="66"/>
  <c r="K23" i="66"/>
  <c r="K22" i="66"/>
  <c r="K21" i="66"/>
  <c r="K20" i="66"/>
  <c r="K19" i="66"/>
  <c r="K17" i="66"/>
  <c r="K16" i="66"/>
  <c r="K15" i="66"/>
  <c r="K14" i="66"/>
  <c r="K13" i="66"/>
  <c r="K12" i="66"/>
  <c r="K11" i="66"/>
  <c r="K21" i="65"/>
  <c r="K20" i="65"/>
  <c r="K19" i="65"/>
  <c r="K18" i="65"/>
  <c r="K16" i="65"/>
  <c r="K15" i="65"/>
  <c r="K14" i="65"/>
  <c r="K13" i="65"/>
  <c r="K12" i="65"/>
  <c r="K11" i="65"/>
  <c r="N24" i="64"/>
  <c r="N23" i="64"/>
  <c r="N22" i="64"/>
  <c r="N20" i="64"/>
  <c r="N19" i="64"/>
  <c r="N18" i="64"/>
  <c r="N17" i="64"/>
  <c r="N16" i="64"/>
  <c r="N15" i="64"/>
  <c r="N14" i="64"/>
  <c r="N13" i="64"/>
  <c r="N12" i="64"/>
  <c r="N11" i="64"/>
  <c r="M81" i="63"/>
  <c r="M80" i="63"/>
  <c r="M79" i="63"/>
  <c r="M77" i="63"/>
  <c r="M76" i="63"/>
  <c r="M75" i="63"/>
  <c r="M74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5" i="63"/>
  <c r="M33" i="63"/>
  <c r="M32" i="63"/>
  <c r="M31" i="63"/>
  <c r="M30" i="63"/>
  <c r="M29" i="63"/>
  <c r="M28" i="63"/>
  <c r="M26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42" i="62"/>
  <c r="N241" i="62"/>
  <c r="N240" i="62"/>
  <c r="N239" i="62"/>
  <c r="N238" i="62"/>
  <c r="N237" i="62"/>
  <c r="N236" i="62"/>
  <c r="N234" i="62"/>
  <c r="N233" i="62"/>
  <c r="N231" i="62"/>
  <c r="N230" i="62"/>
  <c r="N229" i="62"/>
  <c r="N228" i="62"/>
  <c r="N226" i="62"/>
  <c r="N225" i="62"/>
  <c r="N224" i="62"/>
  <c r="N223" i="62"/>
  <c r="N222" i="62"/>
  <c r="N221" i="62"/>
  <c r="N219" i="62"/>
  <c r="N218" i="62"/>
  <c r="N217" i="62"/>
  <c r="N216" i="62"/>
  <c r="N215" i="62"/>
  <c r="N214" i="62"/>
  <c r="N213" i="62"/>
  <c r="N212" i="62"/>
  <c r="N211" i="62"/>
  <c r="N210" i="62"/>
  <c r="N209" i="62"/>
  <c r="N208" i="62"/>
  <c r="N207" i="62"/>
  <c r="N205" i="62"/>
  <c r="N204" i="62"/>
  <c r="N203" i="62"/>
  <c r="N202" i="62"/>
  <c r="N201" i="62"/>
  <c r="N200" i="62"/>
  <c r="N199" i="62"/>
  <c r="N198" i="62"/>
  <c r="N235" i="62"/>
  <c r="N197" i="62"/>
  <c r="N196" i="62"/>
  <c r="N195" i="62"/>
  <c r="N194" i="62"/>
  <c r="N193" i="62"/>
  <c r="N227" i="62"/>
  <c r="N192" i="62"/>
  <c r="N191" i="62"/>
  <c r="N190" i="62"/>
  <c r="N189" i="62"/>
  <c r="N188" i="62"/>
  <c r="N187" i="62"/>
  <c r="N220" i="62"/>
  <c r="N186" i="62"/>
  <c r="N185" i="62"/>
  <c r="N184" i="62"/>
  <c r="N183" i="62"/>
  <c r="N182" i="62"/>
  <c r="N181" i="62"/>
  <c r="N180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7" i="62"/>
  <c r="N116" i="62"/>
  <c r="N115" i="62"/>
  <c r="N114" i="62"/>
  <c r="N113" i="62"/>
  <c r="N112" i="62"/>
  <c r="N111" i="62"/>
  <c r="N110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8" i="62"/>
  <c r="N47" i="62"/>
  <c r="N46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T375" i="61"/>
  <c r="T371" i="61"/>
  <c r="T339" i="61"/>
  <c r="T335" i="61"/>
  <c r="T303" i="61"/>
  <c r="T299" i="61"/>
  <c r="T266" i="61"/>
  <c r="T262" i="61"/>
  <c r="T228" i="61"/>
  <c r="T224" i="61"/>
  <c r="T192" i="61"/>
  <c r="T188" i="61"/>
  <c r="T155" i="61"/>
  <c r="T151" i="61"/>
  <c r="T119" i="61"/>
  <c r="T116" i="61"/>
  <c r="T91" i="61"/>
  <c r="T90" i="61"/>
  <c r="T65" i="61"/>
  <c r="T62" i="61"/>
  <c r="T37" i="61"/>
  <c r="T36" i="61"/>
  <c r="Q60" i="59"/>
  <c r="Q59" i="59"/>
  <c r="Q58" i="59"/>
  <c r="Q56" i="59"/>
  <c r="Q55" i="59"/>
  <c r="Q54" i="59"/>
  <c r="Q52" i="59"/>
  <c r="Q51" i="59"/>
  <c r="Q50" i="59"/>
  <c r="Q49" i="59"/>
  <c r="Q48" i="59"/>
  <c r="Q47" i="59"/>
  <c r="Q46" i="59"/>
  <c r="Q45" i="59"/>
  <c r="Q44" i="59"/>
  <c r="Q43" i="59"/>
  <c r="Q42" i="59"/>
  <c r="Q41" i="59"/>
  <c r="Q40" i="59"/>
  <c r="Q39" i="59"/>
  <c r="Q38" i="59"/>
  <c r="Q37" i="59"/>
  <c r="Q36" i="59"/>
  <c r="Q35" i="59"/>
  <c r="Q33" i="59"/>
  <c r="Q32" i="59"/>
  <c r="Q31" i="59"/>
  <c r="Q30" i="59"/>
  <c r="Q29" i="59"/>
  <c r="Q28" i="59"/>
  <c r="Q27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J12" i="58"/>
  <c r="J21" i="58"/>
  <c r="J11" i="58" l="1"/>
  <c r="J10" i="58" s="1"/>
  <c r="T18" i="61"/>
  <c r="T72" i="61"/>
  <c r="T127" i="61"/>
  <c r="T163" i="61"/>
  <c r="T200" i="61"/>
  <c r="T274" i="61"/>
  <c r="T311" i="61"/>
  <c r="T347" i="61"/>
  <c r="T383" i="61"/>
  <c r="T108" i="61"/>
  <c r="T44" i="61"/>
  <c r="T98" i="61"/>
  <c r="T236" i="61"/>
  <c r="T19" i="61"/>
  <c r="T47" i="61"/>
  <c r="T73" i="61"/>
  <c r="T101" i="61"/>
  <c r="T131" i="61"/>
  <c r="T167" i="61"/>
  <c r="T204" i="61"/>
  <c r="T240" i="61"/>
  <c r="T279" i="61"/>
  <c r="T315" i="61"/>
  <c r="T351" i="61"/>
  <c r="T387" i="61"/>
  <c r="T26" i="61"/>
  <c r="T54" i="61"/>
  <c r="T80" i="61"/>
  <c r="T139" i="61"/>
  <c r="T176" i="61"/>
  <c r="T212" i="61"/>
  <c r="T248" i="61"/>
  <c r="T287" i="61"/>
  <c r="T323" i="61"/>
  <c r="T359" i="61"/>
  <c r="T29" i="61"/>
  <c r="T55" i="61"/>
  <c r="T83" i="61"/>
  <c r="T109" i="61"/>
  <c r="T143" i="61"/>
  <c r="T180" i="61"/>
  <c r="T216" i="61"/>
  <c r="T253" i="61"/>
  <c r="T291" i="61"/>
  <c r="T327" i="61"/>
  <c r="T363" i="61"/>
  <c r="T12" i="61"/>
  <c r="T31" i="61"/>
  <c r="T49" i="61"/>
  <c r="T67" i="61"/>
  <c r="T95" i="61"/>
  <c r="T121" i="61"/>
  <c r="T145" i="61"/>
  <c r="T169" i="61"/>
  <c r="T206" i="61"/>
  <c r="T242" i="61"/>
  <c r="T268" i="61"/>
  <c r="T293" i="61"/>
  <c r="T317" i="61"/>
  <c r="T329" i="61"/>
  <c r="T353" i="61"/>
  <c r="T377" i="61"/>
  <c r="T32" i="61"/>
  <c r="T68" i="61"/>
  <c r="T114" i="61"/>
  <c r="T161" i="61"/>
  <c r="T198" i="61"/>
  <c r="T222" i="61"/>
  <c r="T259" i="61"/>
  <c r="T297" i="61"/>
  <c r="T321" i="61"/>
  <c r="T345" i="61"/>
  <c r="T369" i="61"/>
  <c r="C15" i="88"/>
  <c r="T386" i="61"/>
  <c r="T380" i="61"/>
  <c r="T374" i="61"/>
  <c r="T368" i="61"/>
  <c r="T362" i="61"/>
  <c r="T356" i="61"/>
  <c r="T350" i="61"/>
  <c r="T344" i="61"/>
  <c r="T338" i="61"/>
  <c r="T332" i="61"/>
  <c r="T326" i="61"/>
  <c r="T320" i="61"/>
  <c r="T314" i="61"/>
  <c r="T308" i="61"/>
  <c r="T302" i="61"/>
  <c r="T296" i="61"/>
  <c r="T290" i="61"/>
  <c r="T284" i="61"/>
  <c r="T278" i="61"/>
  <c r="T271" i="61"/>
  <c r="T265" i="61"/>
  <c r="T258" i="61"/>
  <c r="T252" i="61"/>
  <c r="T245" i="61"/>
  <c r="T239" i="61"/>
  <c r="T233" i="61"/>
  <c r="T227" i="61"/>
  <c r="T221" i="61"/>
  <c r="T215" i="61"/>
  <c r="T209" i="61"/>
  <c r="T203" i="61"/>
  <c r="T197" i="61"/>
  <c r="T191" i="61"/>
  <c r="T185" i="61"/>
  <c r="T179" i="61"/>
  <c r="T173" i="61"/>
  <c r="T166" i="61"/>
  <c r="T160" i="61"/>
  <c r="T154" i="61"/>
  <c r="T148" i="61"/>
  <c r="T142" i="61"/>
  <c r="T136" i="61"/>
  <c r="T130" i="61"/>
  <c r="T124" i="61"/>
  <c r="T118" i="61"/>
  <c r="T112" i="61"/>
  <c r="T106" i="61"/>
  <c r="T100" i="61"/>
  <c r="T94" i="61"/>
  <c r="T88" i="61"/>
  <c r="T82" i="61"/>
  <c r="T76" i="61"/>
  <c r="T70" i="61"/>
  <c r="T64" i="61"/>
  <c r="T58" i="61"/>
  <c r="T52" i="61"/>
  <c r="T46" i="61"/>
  <c r="T40" i="61"/>
  <c r="T34" i="61"/>
  <c r="T28" i="61"/>
  <c r="T22" i="61"/>
  <c r="T16" i="61"/>
  <c r="T384" i="61"/>
  <c r="T378" i="61"/>
  <c r="T366" i="61"/>
  <c r="T360" i="61"/>
  <c r="T348" i="61"/>
  <c r="T336" i="61"/>
  <c r="T324" i="61"/>
  <c r="T312" i="61"/>
  <c r="T300" i="61"/>
  <c r="T288" i="61"/>
  <c r="T275" i="61"/>
  <c r="T256" i="61"/>
  <c r="T243" i="61"/>
  <c r="T225" i="61"/>
  <c r="T213" i="61"/>
  <c r="T201" i="61"/>
  <c r="T189" i="61"/>
  <c r="T183" i="61"/>
  <c r="T171" i="61"/>
  <c r="T158" i="61"/>
  <c r="T146" i="61"/>
  <c r="T140" i="61"/>
  <c r="T128" i="61"/>
  <c r="T385" i="61"/>
  <c r="T379" i="61"/>
  <c r="T373" i="61"/>
  <c r="T367" i="61"/>
  <c r="T361" i="61"/>
  <c r="T355" i="61"/>
  <c r="T349" i="61"/>
  <c r="T343" i="61"/>
  <c r="T337" i="61"/>
  <c r="T331" i="61"/>
  <c r="T325" i="61"/>
  <c r="T319" i="61"/>
  <c r="T313" i="61"/>
  <c r="T307" i="61"/>
  <c r="T301" i="61"/>
  <c r="T295" i="61"/>
  <c r="T289" i="61"/>
  <c r="T283" i="61"/>
  <c r="T276" i="61"/>
  <c r="T270" i="61"/>
  <c r="T264" i="61"/>
  <c r="T257" i="61"/>
  <c r="T251" i="61"/>
  <c r="T244" i="61"/>
  <c r="T238" i="61"/>
  <c r="T232" i="61"/>
  <c r="T226" i="61"/>
  <c r="T220" i="61"/>
  <c r="T214" i="61"/>
  <c r="T208" i="61"/>
  <c r="T202" i="61"/>
  <c r="T196" i="61"/>
  <c r="T190" i="61"/>
  <c r="T184" i="61"/>
  <c r="T178" i="61"/>
  <c r="T172" i="61"/>
  <c r="T165" i="61"/>
  <c r="T159" i="61"/>
  <c r="T153" i="61"/>
  <c r="T147" i="61"/>
  <c r="T141" i="61"/>
  <c r="T135" i="61"/>
  <c r="T129" i="61"/>
  <c r="T123" i="61"/>
  <c r="T117" i="61"/>
  <c r="T111" i="61"/>
  <c r="T105" i="61"/>
  <c r="T99" i="61"/>
  <c r="T93" i="61"/>
  <c r="T87" i="61"/>
  <c r="T81" i="61"/>
  <c r="T75" i="61"/>
  <c r="T69" i="61"/>
  <c r="T63" i="61"/>
  <c r="T57" i="61"/>
  <c r="T51" i="61"/>
  <c r="T45" i="61"/>
  <c r="T39" i="61"/>
  <c r="T33" i="61"/>
  <c r="T27" i="61"/>
  <c r="T21" i="61"/>
  <c r="T15" i="61"/>
  <c r="T390" i="61"/>
  <c r="T372" i="61"/>
  <c r="T354" i="61"/>
  <c r="T342" i="61"/>
  <c r="T330" i="61"/>
  <c r="T318" i="61"/>
  <c r="T306" i="61"/>
  <c r="T294" i="61"/>
  <c r="T282" i="61"/>
  <c r="T269" i="61"/>
  <c r="T263" i="61"/>
  <c r="T249" i="61"/>
  <c r="T237" i="61"/>
  <c r="T231" i="61"/>
  <c r="T219" i="61"/>
  <c r="T207" i="61"/>
  <c r="T195" i="61"/>
  <c r="T177" i="61"/>
  <c r="T164" i="61"/>
  <c r="T152" i="61"/>
  <c r="T134" i="61"/>
  <c r="T122" i="61"/>
  <c r="T11" i="61"/>
  <c r="T20" i="61"/>
  <c r="T30" i="61"/>
  <c r="T38" i="61"/>
  <c r="T48" i="61"/>
  <c r="T56" i="61"/>
  <c r="T66" i="61"/>
  <c r="T74" i="61"/>
  <c r="T84" i="61"/>
  <c r="T92" i="61"/>
  <c r="T102" i="61"/>
  <c r="T110" i="61"/>
  <c r="T120" i="61"/>
  <c r="T132" i="61"/>
  <c r="T144" i="61"/>
  <c r="T156" i="61"/>
  <c r="T168" i="61"/>
  <c r="T181" i="61"/>
  <c r="T193" i="61"/>
  <c r="T205" i="61"/>
  <c r="T217" i="61"/>
  <c r="T229" i="61"/>
  <c r="T241" i="61"/>
  <c r="T254" i="61"/>
  <c r="T267" i="61"/>
  <c r="T280" i="61"/>
  <c r="T292" i="61"/>
  <c r="T304" i="61"/>
  <c r="T316" i="61"/>
  <c r="T328" i="61"/>
  <c r="T340" i="61"/>
  <c r="T352" i="61"/>
  <c r="T364" i="61"/>
  <c r="T376" i="61"/>
  <c r="T388" i="61"/>
  <c r="T23" i="61"/>
  <c r="T41" i="61"/>
  <c r="T59" i="61"/>
  <c r="T77" i="61"/>
  <c r="T85" i="61"/>
  <c r="T103" i="61"/>
  <c r="T113" i="61"/>
  <c r="T133" i="61"/>
  <c r="T157" i="61"/>
  <c r="T182" i="61"/>
  <c r="T194" i="61"/>
  <c r="T218" i="61"/>
  <c r="T230" i="61"/>
  <c r="T255" i="61"/>
  <c r="T281" i="61"/>
  <c r="T305" i="61"/>
  <c r="T341" i="61"/>
  <c r="T365" i="61"/>
  <c r="T389" i="61"/>
  <c r="T14" i="61"/>
  <c r="T24" i="61"/>
  <c r="T42" i="61"/>
  <c r="T50" i="61"/>
  <c r="T60" i="61"/>
  <c r="T78" i="61"/>
  <c r="T86" i="61"/>
  <c r="T96" i="61"/>
  <c r="T104" i="61"/>
  <c r="T125" i="61"/>
  <c r="T137" i="61"/>
  <c r="T149" i="61"/>
  <c r="T174" i="61"/>
  <c r="T186" i="61"/>
  <c r="T210" i="61"/>
  <c r="T234" i="61"/>
  <c r="T246" i="61"/>
  <c r="T272" i="61"/>
  <c r="T285" i="61"/>
  <c r="T309" i="61"/>
  <c r="T333" i="61"/>
  <c r="T357" i="61"/>
  <c r="T17" i="61"/>
  <c r="T25" i="61"/>
  <c r="T35" i="61"/>
  <c r="T43" i="61"/>
  <c r="T53" i="61"/>
  <c r="T61" i="61"/>
  <c r="T71" i="61"/>
  <c r="T79" i="61"/>
  <c r="T89" i="61"/>
  <c r="T97" i="61"/>
  <c r="T107" i="61"/>
  <c r="T115" i="61"/>
  <c r="T126" i="61"/>
  <c r="T138" i="61"/>
  <c r="T150" i="61"/>
  <c r="T162" i="61"/>
  <c r="T175" i="61"/>
  <c r="T187" i="61"/>
  <c r="T199" i="61"/>
  <c r="T211" i="61"/>
  <c r="T223" i="61"/>
  <c r="T235" i="61"/>
  <c r="T247" i="61"/>
  <c r="T261" i="61"/>
  <c r="T273" i="61"/>
  <c r="T286" i="61"/>
  <c r="T298" i="61"/>
  <c r="T310" i="61"/>
  <c r="T322" i="61"/>
  <c r="T334" i="61"/>
  <c r="T346" i="61"/>
  <c r="T358" i="61"/>
  <c r="T370" i="61"/>
  <c r="T382" i="61"/>
  <c r="T13" i="61"/>
  <c r="C11" i="88"/>
  <c r="K51" i="58"/>
  <c r="K47" i="58"/>
  <c r="K40" i="58"/>
  <c r="K33" i="58"/>
  <c r="K29" i="58"/>
  <c r="K22" i="58"/>
  <c r="K15" i="58"/>
  <c r="K25" i="58"/>
  <c r="K18" i="58"/>
  <c r="K57" i="58"/>
  <c r="K39" i="58"/>
  <c r="K17" i="58"/>
  <c r="K10" i="58"/>
  <c r="K54" i="58"/>
  <c r="K50" i="58"/>
  <c r="K43" i="58"/>
  <c r="K36" i="58"/>
  <c r="K32" i="58"/>
  <c r="K14" i="58"/>
  <c r="K53" i="58"/>
  <c r="K46" i="58"/>
  <c r="K35" i="58"/>
  <c r="K28" i="58"/>
  <c r="K21" i="58"/>
  <c r="K24" i="58"/>
  <c r="K19" i="58"/>
  <c r="K55" i="58"/>
  <c r="K27" i="58"/>
  <c r="K41" i="58"/>
  <c r="K13" i="58"/>
  <c r="K42" i="58"/>
  <c r="K56" i="58"/>
  <c r="K30" i="58"/>
  <c r="K37" i="58"/>
  <c r="K44" i="58"/>
  <c r="K31" i="58"/>
  <c r="K38" i="58"/>
  <c r="K12" i="58"/>
  <c r="K26" i="58"/>
  <c r="K48" i="58"/>
  <c r="K34" i="58"/>
  <c r="K49" i="58"/>
  <c r="K11" i="58"/>
  <c r="K16" i="58"/>
  <c r="K23" i="58"/>
  <c r="K45" i="58"/>
  <c r="K52" i="58"/>
  <c r="C12" i="88" l="1"/>
  <c r="C10" i="88" l="1"/>
  <c r="C42" i="88" l="1"/>
  <c r="K11" i="81" l="1"/>
  <c r="K12" i="81"/>
  <c r="K13" i="81"/>
  <c r="K10" i="81"/>
  <c r="K158" i="73"/>
  <c r="K161" i="73"/>
  <c r="K164" i="73"/>
  <c r="K156" i="73"/>
  <c r="K159" i="73"/>
  <c r="K162" i="73"/>
  <c r="K165" i="73"/>
  <c r="K157" i="73"/>
  <c r="K160" i="73"/>
  <c r="K163" i="73"/>
  <c r="D31" i="88"/>
  <c r="D35" i="88"/>
  <c r="D21" i="88"/>
  <c r="D26" i="88"/>
  <c r="M15" i="72"/>
  <c r="D37" i="88"/>
  <c r="R374" i="78"/>
  <c r="R356" i="78"/>
  <c r="R338" i="78"/>
  <c r="R320" i="78"/>
  <c r="R302" i="78"/>
  <c r="R284" i="78"/>
  <c r="R266" i="78"/>
  <c r="R244" i="78"/>
  <c r="R226" i="78"/>
  <c r="R208" i="78"/>
  <c r="R190" i="78"/>
  <c r="R172" i="78"/>
  <c r="R154" i="78"/>
  <c r="R376" i="78"/>
  <c r="R358" i="78"/>
  <c r="R340" i="78"/>
  <c r="R322" i="78"/>
  <c r="R304" i="78"/>
  <c r="R286" i="78"/>
  <c r="R258" i="78"/>
  <c r="R200" i="78"/>
  <c r="R27" i="78"/>
  <c r="K332" i="76"/>
  <c r="K295" i="76"/>
  <c r="K259" i="76"/>
  <c r="K223" i="76"/>
  <c r="K181" i="76"/>
  <c r="K151" i="76"/>
  <c r="I15" i="80"/>
  <c r="R330" i="78"/>
  <c r="R276" i="78"/>
  <c r="R210" i="78"/>
  <c r="R156" i="78"/>
  <c r="R134" i="78"/>
  <c r="R117" i="78"/>
  <c r="R103" i="78"/>
  <c r="R85" i="78"/>
  <c r="R67" i="78"/>
  <c r="R49" i="78"/>
  <c r="R30" i="78"/>
  <c r="K473" i="76"/>
  <c r="K452" i="76"/>
  <c r="K434" i="76"/>
  <c r="K416" i="76"/>
  <c r="K398" i="76"/>
  <c r="K380" i="76"/>
  <c r="K359" i="76"/>
  <c r="K322" i="76"/>
  <c r="K286" i="76"/>
  <c r="K250" i="76"/>
  <c r="K214" i="76"/>
  <c r="K184" i="76"/>
  <c r="K139" i="76"/>
  <c r="R242" i="78"/>
  <c r="R188" i="78"/>
  <c r="R29" i="78"/>
  <c r="K454" i="76"/>
  <c r="K421" i="76"/>
  <c r="K391" i="76"/>
  <c r="R378" i="78"/>
  <c r="R324" i="78"/>
  <c r="R267" i="78"/>
  <c r="R198" i="78"/>
  <c r="R148" i="78"/>
  <c r="R130" i="78"/>
  <c r="R247" i="78"/>
  <c r="R96" i="78"/>
  <c r="R78" i="78"/>
  <c r="R60" i="78"/>
  <c r="R42" i="78"/>
  <c r="R17" i="78"/>
  <c r="K436" i="76"/>
  <c r="K394" i="76"/>
  <c r="R147" i="78"/>
  <c r="M18" i="72"/>
  <c r="I21" i="80"/>
  <c r="R371" i="78"/>
  <c r="R353" i="78"/>
  <c r="R335" i="78"/>
  <c r="R317" i="78"/>
  <c r="R299" i="78"/>
  <c r="R281" i="78"/>
  <c r="R263" i="78"/>
  <c r="R241" i="78"/>
  <c r="R223" i="78"/>
  <c r="R205" i="78"/>
  <c r="R187" i="78"/>
  <c r="R169" i="78"/>
  <c r="R151" i="78"/>
  <c r="R373" i="78"/>
  <c r="R355" i="78"/>
  <c r="R337" i="78"/>
  <c r="R319" i="78"/>
  <c r="R301" i="78"/>
  <c r="R283" i="78"/>
  <c r="R243" i="78"/>
  <c r="R189" i="78"/>
  <c r="K371" i="76"/>
  <c r="K325" i="76"/>
  <c r="K289" i="76"/>
  <c r="K253" i="76"/>
  <c r="K217" i="76"/>
  <c r="K175" i="76"/>
  <c r="K145" i="76"/>
  <c r="R375" i="78"/>
  <c r="R321" i="78"/>
  <c r="R268" i="78"/>
  <c r="R203" i="78"/>
  <c r="R149" i="78"/>
  <c r="R131" i="78"/>
  <c r="R114" i="78"/>
  <c r="R100" i="78"/>
  <c r="R82" i="78"/>
  <c r="R64" i="78"/>
  <c r="R46" i="78"/>
  <c r="R24" i="78"/>
  <c r="K469" i="76"/>
  <c r="K449" i="76"/>
  <c r="K431" i="76"/>
  <c r="K413" i="76"/>
  <c r="K395" i="76"/>
  <c r="K377" i="76"/>
  <c r="K356" i="76"/>
  <c r="K316" i="76"/>
  <c r="K280" i="76"/>
  <c r="K244" i="76"/>
  <c r="K211" i="76"/>
  <c r="K178" i="76"/>
  <c r="K133" i="76"/>
  <c r="R231" i="78"/>
  <c r="R177" i="78"/>
  <c r="R20" i="78"/>
  <c r="K448" i="76"/>
  <c r="K415" i="76"/>
  <c r="K388" i="76"/>
  <c r="R369" i="78"/>
  <c r="R315" i="78"/>
  <c r="R256" i="78"/>
  <c r="R191" i="78"/>
  <c r="R145" i="78"/>
  <c r="R127" i="78"/>
  <c r="R111" i="78"/>
  <c r="R93" i="78"/>
  <c r="R75" i="78"/>
  <c r="R57" i="78"/>
  <c r="R39" i="78"/>
  <c r="R11" i="78"/>
  <c r="K433" i="76"/>
  <c r="K385" i="76"/>
  <c r="R138" i="78"/>
  <c r="R89" i="78"/>
  <c r="R35" i="78"/>
  <c r="K441" i="76"/>
  <c r="K387" i="76"/>
  <c r="K330" i="76"/>
  <c r="K275" i="76"/>
  <c r="K221" i="76"/>
  <c r="K167" i="76"/>
  <c r="R345" i="78"/>
  <c r="M19" i="72"/>
  <c r="I11" i="80"/>
  <c r="R350" i="78"/>
  <c r="R326" i="78"/>
  <c r="R296" i="78"/>
  <c r="R272" i="78"/>
  <c r="R238" i="78"/>
  <c r="R214" i="78"/>
  <c r="R184" i="78"/>
  <c r="R160" i="78"/>
  <c r="R370" i="78"/>
  <c r="R346" i="78"/>
  <c r="R316" i="78"/>
  <c r="R292" i="78"/>
  <c r="R236" i="78"/>
  <c r="R164" i="78"/>
  <c r="K319" i="76"/>
  <c r="K271" i="76"/>
  <c r="K208" i="76"/>
  <c r="K160" i="76"/>
  <c r="R366" i="78"/>
  <c r="R294" i="78"/>
  <c r="R192" i="78"/>
  <c r="R140" i="78"/>
  <c r="R248" i="78"/>
  <c r="R91" i="78"/>
  <c r="R61" i="78"/>
  <c r="R37" i="78"/>
  <c r="K466" i="76"/>
  <c r="K440" i="76"/>
  <c r="K410" i="76"/>
  <c r="K386" i="76"/>
  <c r="K350" i="76"/>
  <c r="K298" i="76"/>
  <c r="K235" i="76"/>
  <c r="K196" i="76"/>
  <c r="K127" i="76"/>
  <c r="R206" i="78"/>
  <c r="R14" i="78"/>
  <c r="K430" i="76"/>
  <c r="K382" i="76"/>
  <c r="R342" i="78"/>
  <c r="R234" i="78"/>
  <c r="R162" i="78"/>
  <c r="R249" i="78"/>
  <c r="R102" i="78"/>
  <c r="R72" i="78"/>
  <c r="R48" i="78"/>
  <c r="K468" i="76"/>
  <c r="K409" i="76"/>
  <c r="R129" i="78"/>
  <c r="R71" i="78"/>
  <c r="K470" i="76"/>
  <c r="K405" i="76"/>
  <c r="K337" i="76"/>
  <c r="K264" i="76"/>
  <c r="K203" i="76"/>
  <c r="K138" i="76"/>
  <c r="R255" i="78"/>
  <c r="K358" i="76"/>
  <c r="K303" i="76"/>
  <c r="K249" i="76"/>
  <c r="K195" i="76"/>
  <c r="K141" i="76"/>
  <c r="K111" i="76"/>
  <c r="K93" i="76"/>
  <c r="K75" i="76"/>
  <c r="K57" i="76"/>
  <c r="K39" i="76"/>
  <c r="K20" i="76"/>
  <c r="K167" i="73"/>
  <c r="K141" i="73"/>
  <c r="K124" i="73"/>
  <c r="K106" i="73"/>
  <c r="K88" i="73"/>
  <c r="K69" i="73"/>
  <c r="K50" i="73"/>
  <c r="R141" i="78"/>
  <c r="R92" i="78"/>
  <c r="R38" i="78"/>
  <c r="K444" i="76"/>
  <c r="K390" i="76"/>
  <c r="K336" i="76"/>
  <c r="K281" i="76"/>
  <c r="K227" i="76"/>
  <c r="O232" i="62"/>
  <c r="R377" i="78"/>
  <c r="R347" i="78"/>
  <c r="R323" i="78"/>
  <c r="R293" i="78"/>
  <c r="R269" i="78"/>
  <c r="R235" i="78"/>
  <c r="R211" i="78"/>
  <c r="R181" i="78"/>
  <c r="R157" i="78"/>
  <c r="R367" i="78"/>
  <c r="R343" i="78"/>
  <c r="R313" i="78"/>
  <c r="R289" i="78"/>
  <c r="R225" i="78"/>
  <c r="R153" i="78"/>
  <c r="K313" i="76"/>
  <c r="K265" i="76"/>
  <c r="K199" i="76"/>
  <c r="K154" i="76"/>
  <c r="R357" i="78"/>
  <c r="R285" i="78"/>
  <c r="R185" i="78"/>
  <c r="R137" i="78"/>
  <c r="R245" i="78"/>
  <c r="R88" i="78"/>
  <c r="R58" i="78"/>
  <c r="R34" i="78"/>
  <c r="K463" i="76"/>
  <c r="K437" i="76"/>
  <c r="K407" i="76"/>
  <c r="K383" i="76"/>
  <c r="K344" i="76"/>
  <c r="K292" i="76"/>
  <c r="K232" i="76"/>
  <c r="K190" i="76"/>
  <c r="R271" i="78"/>
  <c r="R195" i="78"/>
  <c r="K472" i="76"/>
  <c r="K427" i="76"/>
  <c r="K379" i="76"/>
  <c r="R333" i="78"/>
  <c r="R227" i="78"/>
  <c r="R155" i="78"/>
  <c r="R119" i="78"/>
  <c r="R99" i="78"/>
  <c r="R69" i="78"/>
  <c r="R45" i="78"/>
  <c r="K459" i="76"/>
  <c r="K400" i="76"/>
  <c r="R121" i="78"/>
  <c r="R62" i="78"/>
  <c r="K461" i="76"/>
  <c r="K396" i="76"/>
  <c r="K318" i="76"/>
  <c r="K257" i="76"/>
  <c r="K192" i="76"/>
  <c r="K131" i="76"/>
  <c r="R230" i="78"/>
  <c r="K351" i="76"/>
  <c r="K296" i="76"/>
  <c r="K242" i="76"/>
  <c r="K188" i="76"/>
  <c r="K134" i="76"/>
  <c r="K108" i="76"/>
  <c r="K90" i="76"/>
  <c r="K72" i="76"/>
  <c r="K54" i="76"/>
  <c r="K36" i="76"/>
  <c r="K17" i="76"/>
  <c r="K154" i="73"/>
  <c r="K138" i="73"/>
  <c r="K121" i="73"/>
  <c r="K103" i="73"/>
  <c r="K85" i="73"/>
  <c r="K68" i="73"/>
  <c r="R259" i="78"/>
  <c r="R132" i="78"/>
  <c r="R83" i="78"/>
  <c r="R28" i="78"/>
  <c r="K435" i="76"/>
  <c r="K381" i="76"/>
  <c r="K324" i="76"/>
  <c r="K270" i="76"/>
  <c r="K216" i="76"/>
  <c r="K162" i="76"/>
  <c r="R354" i="78"/>
  <c r="D13" i="88"/>
  <c r="R362" i="78"/>
  <c r="R314" i="78"/>
  <c r="R278" i="78"/>
  <c r="R232" i="78"/>
  <c r="R196" i="78"/>
  <c r="I20" i="80"/>
  <c r="R352" i="78"/>
  <c r="R310" i="78"/>
  <c r="R274" i="78"/>
  <c r="K353" i="76"/>
  <c r="K283" i="76"/>
  <c r="K193" i="76"/>
  <c r="K130" i="76"/>
  <c r="R261" i="78"/>
  <c r="R146" i="78"/>
  <c r="R109" i="78"/>
  <c r="R73" i="78"/>
  <c r="R21" i="78"/>
  <c r="K446" i="76"/>
  <c r="K404" i="76"/>
  <c r="K365" i="76"/>
  <c r="K274" i="76"/>
  <c r="K205" i="76"/>
  <c r="R264" i="78"/>
  <c r="R152" i="78"/>
  <c r="K412" i="76"/>
  <c r="R360" i="78"/>
  <c r="R216" i="78"/>
  <c r="R136" i="78"/>
  <c r="R90" i="78"/>
  <c r="R54" i="78"/>
  <c r="K451" i="76"/>
  <c r="R201" i="78"/>
  <c r="R53" i="78"/>
  <c r="K423" i="76"/>
  <c r="K311" i="76"/>
  <c r="K228" i="76"/>
  <c r="R372" i="78"/>
  <c r="R161" i="78"/>
  <c r="K285" i="76"/>
  <c r="K213" i="76"/>
  <c r="K123" i="76"/>
  <c r="K99" i="76"/>
  <c r="K69" i="76"/>
  <c r="K45" i="76"/>
  <c r="K14" i="76"/>
  <c r="K147" i="73"/>
  <c r="K118" i="73"/>
  <c r="K94" i="73"/>
  <c r="K64" i="73"/>
  <c r="R165" i="78"/>
  <c r="R74" i="78"/>
  <c r="K464" i="76"/>
  <c r="K372" i="76"/>
  <c r="K299" i="76"/>
  <c r="K209" i="76"/>
  <c r="K144" i="76"/>
  <c r="R273" i="78"/>
  <c r="K346" i="76"/>
  <c r="K291" i="76"/>
  <c r="K237" i="76"/>
  <c r="K183" i="76"/>
  <c r="K129" i="76"/>
  <c r="K107" i="76"/>
  <c r="K89" i="76"/>
  <c r="K71" i="76"/>
  <c r="K53" i="76"/>
  <c r="K35" i="76"/>
  <c r="K16" i="76"/>
  <c r="K153" i="73"/>
  <c r="K132" i="73"/>
  <c r="K114" i="73"/>
  <c r="K93" i="73"/>
  <c r="K74" i="73"/>
  <c r="R262" i="78"/>
  <c r="R135" i="78"/>
  <c r="R86" i="78"/>
  <c r="R31" i="78"/>
  <c r="K438" i="76"/>
  <c r="K384" i="76"/>
  <c r="K331" i="76"/>
  <c r="K276" i="76"/>
  <c r="K222" i="76"/>
  <c r="K168" i="76"/>
  <c r="I22" i="80"/>
  <c r="R212" i="78"/>
  <c r="K345" i="76"/>
  <c r="K290" i="76"/>
  <c r="K236" i="76"/>
  <c r="K182" i="76"/>
  <c r="K128" i="76"/>
  <c r="K106" i="76"/>
  <c r="K88" i="76"/>
  <c r="K70" i="76"/>
  <c r="K52" i="76"/>
  <c r="K34" i="76"/>
  <c r="K15" i="76"/>
  <c r="K152" i="73"/>
  <c r="K76" i="73"/>
  <c r="K36" i="73"/>
  <c r="K16" i="73"/>
  <c r="M46" i="72"/>
  <c r="M27" i="72"/>
  <c r="S25" i="71"/>
  <c r="K14" i="67"/>
  <c r="L16" i="65"/>
  <c r="O11" i="64"/>
  <c r="N57" i="63"/>
  <c r="N16" i="63"/>
  <c r="K131" i="73"/>
  <c r="L17" i="66"/>
  <c r="N74" i="63"/>
  <c r="N38" i="63"/>
  <c r="O230" i="62"/>
  <c r="O235" i="62"/>
  <c r="O158" i="62"/>
  <c r="K86" i="73"/>
  <c r="K42" i="73"/>
  <c r="K22" i="73"/>
  <c r="M54" i="72"/>
  <c r="M32" i="72"/>
  <c r="M11" i="72"/>
  <c r="S17" i="71"/>
  <c r="L14" i="66"/>
  <c r="N71" i="63"/>
  <c r="N35" i="63"/>
  <c r="O226" i="62"/>
  <c r="O183" i="62"/>
  <c r="O150" i="62"/>
  <c r="K51" i="73"/>
  <c r="K73" i="73"/>
  <c r="K37" i="73"/>
  <c r="K17" i="73"/>
  <c r="M44" i="72"/>
  <c r="M25" i="72"/>
  <c r="S26" i="71"/>
  <c r="K15" i="67"/>
  <c r="L21" i="65"/>
  <c r="O15" i="64"/>
  <c r="N67" i="63"/>
  <c r="N49" i="63"/>
  <c r="N30" i="63"/>
  <c r="N11" i="63"/>
  <c r="K136" i="73"/>
  <c r="N54" i="63"/>
  <c r="N19" i="63"/>
  <c r="O214" i="62"/>
  <c r="O184" i="62"/>
  <c r="U317" i="61"/>
  <c r="U274" i="61"/>
  <c r="U233" i="61"/>
  <c r="U197" i="61"/>
  <c r="U157" i="61"/>
  <c r="U118" i="61"/>
  <c r="U73" i="61"/>
  <c r="U34" i="61"/>
  <c r="R42" i="59"/>
  <c r="O227" i="62"/>
  <c r="O140" i="62"/>
  <c r="O122" i="62"/>
  <c r="O103" i="62"/>
  <c r="O85" i="62"/>
  <c r="O67" i="62"/>
  <c r="O49" i="62"/>
  <c r="O30" i="62"/>
  <c r="D38" i="88"/>
  <c r="R359" i="78"/>
  <c r="R311" i="78"/>
  <c r="R275" i="78"/>
  <c r="R229" i="78"/>
  <c r="R193" i="78"/>
  <c r="I16" i="80"/>
  <c r="R349" i="78"/>
  <c r="R307" i="78"/>
  <c r="R265" i="78"/>
  <c r="K347" i="76"/>
  <c r="K277" i="76"/>
  <c r="K187" i="76"/>
  <c r="K124" i="76"/>
  <c r="R239" i="78"/>
  <c r="R143" i="78"/>
  <c r="R106" i="78"/>
  <c r="R70" i="78"/>
  <c r="R18" i="78"/>
  <c r="K443" i="76"/>
  <c r="K401" i="76"/>
  <c r="K362" i="76"/>
  <c r="K268" i="76"/>
  <c r="K202" i="76"/>
  <c r="R253" i="78"/>
  <c r="R124" i="78"/>
  <c r="K406" i="76"/>
  <c r="R351" i="78"/>
  <c r="R209" i="78"/>
  <c r="R133" i="78"/>
  <c r="R87" i="78"/>
  <c r="R51" i="78"/>
  <c r="K445" i="76"/>
  <c r="R186" i="78"/>
  <c r="R44" i="78"/>
  <c r="K414" i="76"/>
  <c r="K300" i="76"/>
  <c r="K210" i="76"/>
  <c r="R318" i="78"/>
  <c r="K369" i="76"/>
  <c r="K278" i="76"/>
  <c r="K206" i="76"/>
  <c r="K120" i="76"/>
  <c r="K96" i="76"/>
  <c r="K66" i="76"/>
  <c r="K42" i="76"/>
  <c r="K11" i="76"/>
  <c r="K144" i="73"/>
  <c r="K115" i="73"/>
  <c r="K91" i="73"/>
  <c r="K61" i="73"/>
  <c r="R150" i="78"/>
  <c r="R65" i="78"/>
  <c r="K453" i="76"/>
  <c r="K361" i="76"/>
  <c r="K288" i="76"/>
  <c r="K198" i="76"/>
  <c r="K137" i="76"/>
  <c r="R233" i="78"/>
  <c r="K339" i="76"/>
  <c r="K284" i="76"/>
  <c r="K230" i="76"/>
  <c r="K176" i="76"/>
  <c r="K122" i="76"/>
  <c r="K104" i="76"/>
  <c r="K86" i="76"/>
  <c r="K68" i="76"/>
  <c r="K50" i="76"/>
  <c r="K32" i="76"/>
  <c r="K13" i="76"/>
  <c r="K149" i="73"/>
  <c r="K129" i="73"/>
  <c r="K108" i="73"/>
  <c r="K90" i="73"/>
  <c r="K71" i="73"/>
  <c r="R237" i="78"/>
  <c r="R126" i="78"/>
  <c r="R77" i="78"/>
  <c r="R22" i="78"/>
  <c r="K429" i="76"/>
  <c r="K375" i="76"/>
  <c r="K323" i="76"/>
  <c r="K269" i="76"/>
  <c r="K215" i="76"/>
  <c r="K161" i="76"/>
  <c r="R363" i="78"/>
  <c r="R197" i="78"/>
  <c r="K334" i="76"/>
  <c r="K279" i="76"/>
  <c r="K225" i="76"/>
  <c r="K171" i="76"/>
  <c r="K121" i="76"/>
  <c r="K103" i="76"/>
  <c r="K85" i="76"/>
  <c r="K67" i="76"/>
  <c r="K49" i="76"/>
  <c r="K31" i="76"/>
  <c r="K12" i="76"/>
  <c r="K148" i="73"/>
  <c r="K58" i="73"/>
  <c r="K33" i="73"/>
  <c r="K12" i="73"/>
  <c r="M43" i="72"/>
  <c r="M24" i="72"/>
  <c r="S21" i="71"/>
  <c r="K11" i="67"/>
  <c r="L13" i="65"/>
  <c r="N79" i="63"/>
  <c r="N51" i="63"/>
  <c r="O239" i="62"/>
  <c r="K122" i="73"/>
  <c r="L11" i="66"/>
  <c r="N68" i="63"/>
  <c r="N31" i="63"/>
  <c r="O223" i="62"/>
  <c r="O191" i="62"/>
  <c r="O152" i="62"/>
  <c r="K77" i="73"/>
  <c r="K38" i="73"/>
  <c r="K18" i="73"/>
  <c r="M51" i="72"/>
  <c r="M29" i="72"/>
  <c r="S35" i="71"/>
  <c r="S14" i="71"/>
  <c r="L19" i="65"/>
  <c r="N65" i="63"/>
  <c r="N28" i="63"/>
  <c r="O219" i="62"/>
  <c r="O176" i="62"/>
  <c r="O144" i="62"/>
  <c r="K111" i="73"/>
  <c r="K66" i="73"/>
  <c r="K34" i="73"/>
  <c r="K13" i="73"/>
  <c r="M41" i="72"/>
  <c r="M22" i="72"/>
  <c r="S23" i="71"/>
  <c r="K12" i="67"/>
  <c r="L18" i="65"/>
  <c r="O12" i="64"/>
  <c r="N64" i="63"/>
  <c r="N46" i="63"/>
  <c r="N26" i="63"/>
  <c r="O240" i="62"/>
  <c r="K128" i="73"/>
  <c r="N48" i="63"/>
  <c r="N13" i="63"/>
  <c r="M56" i="72"/>
  <c r="O172" i="62"/>
  <c r="U311" i="61"/>
  <c r="U268" i="61"/>
  <c r="U227" i="61"/>
  <c r="U191" i="61"/>
  <c r="U151" i="61"/>
  <c r="U112" i="61"/>
  <c r="U67" i="61"/>
  <c r="U28" i="61"/>
  <c r="R36" i="59"/>
  <c r="O220" i="62"/>
  <c r="O137" i="62"/>
  <c r="O119" i="62"/>
  <c r="O100" i="62"/>
  <c r="O82" i="62"/>
  <c r="O64" i="62"/>
  <c r="O46" i="62"/>
  <c r="O27" i="62"/>
  <c r="U389" i="61"/>
  <c r="U371" i="61"/>
  <c r="U350" i="61"/>
  <c r="U332" i="61"/>
  <c r="I18" i="80"/>
  <c r="R332" i="78"/>
  <c r="R260" i="78"/>
  <c r="R202" i="78"/>
  <c r="I13" i="80"/>
  <c r="R328" i="78"/>
  <c r="R218" i="78"/>
  <c r="K307" i="76"/>
  <c r="K169" i="76"/>
  <c r="R312" i="78"/>
  <c r="R128" i="78"/>
  <c r="R79" i="78"/>
  <c r="R15" i="78"/>
  <c r="K422" i="76"/>
  <c r="K338" i="76"/>
  <c r="K226" i="76"/>
  <c r="R224" i="78"/>
  <c r="K442" i="76"/>
  <c r="R306" i="78"/>
  <c r="R142" i="78"/>
  <c r="R84" i="78"/>
  <c r="R26" i="78"/>
  <c r="R112" i="78"/>
  <c r="K450" i="76"/>
  <c r="K293" i="76"/>
  <c r="K156" i="76"/>
  <c r="K340" i="76"/>
  <c r="K231" i="76"/>
  <c r="K117" i="76"/>
  <c r="K81" i="76"/>
  <c r="K33" i="76"/>
  <c r="K151" i="73"/>
  <c r="K112" i="73"/>
  <c r="K75" i="73"/>
  <c r="R123" i="78"/>
  <c r="R19" i="78"/>
  <c r="K354" i="76"/>
  <c r="K245" i="76"/>
  <c r="K126" i="76"/>
  <c r="K364" i="76"/>
  <c r="K273" i="76"/>
  <c r="K201" i="76"/>
  <c r="K119" i="76"/>
  <c r="K95" i="76"/>
  <c r="K65" i="76"/>
  <c r="K41" i="76"/>
  <c r="L18" i="74"/>
  <c r="K140" i="73"/>
  <c r="K105" i="73"/>
  <c r="K81" i="73"/>
  <c r="R222" i="78"/>
  <c r="R104" i="78"/>
  <c r="R13" i="78"/>
  <c r="K402" i="76"/>
  <c r="K312" i="76"/>
  <c r="K240" i="76"/>
  <c r="K150" i="76"/>
  <c r="R282" i="78"/>
  <c r="K326" i="76"/>
  <c r="K254" i="76"/>
  <c r="K164" i="76"/>
  <c r="K112" i="76"/>
  <c r="K82" i="76"/>
  <c r="K58" i="76"/>
  <c r="K28" i="76"/>
  <c r="L11" i="74"/>
  <c r="K49" i="73"/>
  <c r="K23" i="73"/>
  <c r="M40" i="72"/>
  <c r="S33" i="71"/>
  <c r="L22" i="66"/>
  <c r="O17" i="64"/>
  <c r="N45" i="63"/>
  <c r="O217" i="62"/>
  <c r="L15" i="65"/>
  <c r="N50" i="63"/>
  <c r="O216" i="62"/>
  <c r="O173" i="62"/>
  <c r="K70" i="73"/>
  <c r="K29" i="73"/>
  <c r="M45" i="72"/>
  <c r="M20" i="72"/>
  <c r="S11" i="71"/>
  <c r="O16" i="64"/>
  <c r="N21" i="63"/>
  <c r="O193" i="62"/>
  <c r="K142" i="73"/>
  <c r="K89" i="73"/>
  <c r="K31" i="73"/>
  <c r="M50" i="72"/>
  <c r="M12" i="72"/>
  <c r="S13" i="71"/>
  <c r="L14" i="65"/>
  <c r="N73" i="63"/>
  <c r="N43" i="63"/>
  <c r="N17" i="63"/>
  <c r="K119" i="73"/>
  <c r="N29" i="63"/>
  <c r="O218" i="62"/>
  <c r="O148" i="62"/>
  <c r="U262" i="61"/>
  <c r="U209" i="61"/>
  <c r="U145" i="61"/>
  <c r="U85" i="61"/>
  <c r="U19" i="61"/>
  <c r="O209" i="62"/>
  <c r="O134" i="62"/>
  <c r="O110" i="62"/>
  <c r="O79" i="62"/>
  <c r="O55" i="62"/>
  <c r="O24" i="62"/>
  <c r="U383" i="61"/>
  <c r="U362" i="61"/>
  <c r="U338" i="61"/>
  <c r="U314" i="61"/>
  <c r="U281" i="61"/>
  <c r="U248" i="61"/>
  <c r="U212" i="61"/>
  <c r="D18" i="88"/>
  <c r="R368" i="78"/>
  <c r="R308" i="78"/>
  <c r="R254" i="78"/>
  <c r="R178" i="78"/>
  <c r="R364" i="78"/>
  <c r="R298" i="78"/>
  <c r="R182" i="78"/>
  <c r="K247" i="76"/>
  <c r="K142" i="76"/>
  <c r="R228" i="78"/>
  <c r="R122" i="78"/>
  <c r="R55" i="78"/>
  <c r="K460" i="76"/>
  <c r="K392" i="76"/>
  <c r="K310" i="76"/>
  <c r="K172" i="76"/>
  <c r="R170" i="78"/>
  <c r="K403" i="76"/>
  <c r="R288" i="78"/>
  <c r="R116" i="78"/>
  <c r="R66" i="78"/>
  <c r="K424" i="76"/>
  <c r="R98" i="78"/>
  <c r="K378" i="76"/>
  <c r="K246" i="76"/>
  <c r="R291" i="78"/>
  <c r="K321" i="76"/>
  <c r="K177" i="76"/>
  <c r="K105" i="76"/>
  <c r="K63" i="76"/>
  <c r="K27" i="76"/>
  <c r="K135" i="73"/>
  <c r="K100" i="73"/>
  <c r="K56" i="73"/>
  <c r="R110" i="78"/>
  <c r="K426" i="76"/>
  <c r="K317" i="76"/>
  <c r="K191" i="76"/>
  <c r="R327" i="78"/>
  <c r="K328" i="76"/>
  <c r="K255" i="76"/>
  <c r="K165" i="76"/>
  <c r="K113" i="76"/>
  <c r="K83" i="76"/>
  <c r="K59" i="76"/>
  <c r="K29" i="76"/>
  <c r="L12" i="74"/>
  <c r="K126" i="73"/>
  <c r="K99" i="73"/>
  <c r="K67" i="73"/>
  <c r="R168" i="78"/>
  <c r="R68" i="78"/>
  <c r="K457" i="76"/>
  <c r="K367" i="76"/>
  <c r="K294" i="76"/>
  <c r="K204" i="76"/>
  <c r="K132" i="76"/>
  <c r="R158" i="78"/>
  <c r="K308" i="76"/>
  <c r="K218" i="76"/>
  <c r="K146" i="76"/>
  <c r="K100" i="76"/>
  <c r="K76" i="76"/>
  <c r="K46" i="76"/>
  <c r="K21" i="76"/>
  <c r="K110" i="73"/>
  <c r="K43" i="73"/>
  <c r="M58" i="72"/>
  <c r="M34" i="72"/>
  <c r="S18" i="71"/>
  <c r="L12" i="66"/>
  <c r="N75" i="63"/>
  <c r="N32" i="63"/>
  <c r="K113" i="73"/>
  <c r="O13" i="64"/>
  <c r="N24" i="63"/>
  <c r="O207" i="62"/>
  <c r="O147" i="62"/>
  <c r="K48" i="73"/>
  <c r="K15" i="73"/>
  <c r="M39" i="72"/>
  <c r="S31" i="71"/>
  <c r="L24" i="66"/>
  <c r="N59" i="63"/>
  <c r="R365" i="78"/>
  <c r="R287" i="78"/>
  <c r="R175" i="78"/>
  <c r="R331" i="78"/>
  <c r="R171" i="78"/>
  <c r="K229" i="76"/>
  <c r="R221" i="78"/>
  <c r="R94" i="78"/>
  <c r="K456" i="76"/>
  <c r="K368" i="76"/>
  <c r="K166" i="76"/>
  <c r="K462" i="76"/>
  <c r="R279" i="78"/>
  <c r="R105" i="78"/>
  <c r="K418" i="76"/>
  <c r="R16" i="78"/>
  <c r="K239" i="76"/>
  <c r="R176" i="78"/>
  <c r="K170" i="76"/>
  <c r="K84" i="76"/>
  <c r="K23" i="76"/>
  <c r="K127" i="73"/>
  <c r="K53" i="73"/>
  <c r="R47" i="78"/>
  <c r="K306" i="76"/>
  <c r="K155" i="76"/>
  <c r="K320" i="76"/>
  <c r="K212" i="76"/>
  <c r="K110" i="76"/>
  <c r="K74" i="76"/>
  <c r="K26" i="76"/>
  <c r="K143" i="73"/>
  <c r="K96" i="73"/>
  <c r="K55" i="73"/>
  <c r="R59" i="78"/>
  <c r="K411" i="76"/>
  <c r="K287" i="76"/>
  <c r="K179" i="76"/>
  <c r="K370" i="76"/>
  <c r="K261" i="76"/>
  <c r="K135" i="76"/>
  <c r="K91" i="76"/>
  <c r="K43" i="76"/>
  <c r="L14" i="74"/>
  <c r="K39" i="73"/>
  <c r="M49" i="72"/>
  <c r="S15" i="71"/>
  <c r="O20" i="64"/>
  <c r="N22" i="63"/>
  <c r="K16" i="67"/>
  <c r="N18" i="63"/>
  <c r="O180" i="62"/>
  <c r="K45" i="73"/>
  <c r="M57" i="72"/>
  <c r="S27" i="71"/>
  <c r="O19" i="64"/>
  <c r="O238" i="62"/>
  <c r="O167" i="62"/>
  <c r="K107" i="73"/>
  <c r="K41" i="73"/>
  <c r="M47" i="72"/>
  <c r="S34" i="71"/>
  <c r="L20" i="66"/>
  <c r="N80" i="63"/>
  <c r="N52" i="63"/>
  <c r="N14" i="63"/>
  <c r="N69" i="63"/>
  <c r="O236" i="62"/>
  <c r="O165" i="62"/>
  <c r="U284" i="61"/>
  <c r="U203" i="61"/>
  <c r="U133" i="61"/>
  <c r="U55" i="61"/>
  <c r="R29" i="59"/>
  <c r="O151" i="62"/>
  <c r="O106" i="62"/>
  <c r="O73" i="62"/>
  <c r="O39" i="62"/>
  <c r="O12" i="62"/>
  <c r="U365" i="61"/>
  <c r="U335" i="61"/>
  <c r="U302" i="61"/>
  <c r="U265" i="61"/>
  <c r="U224" i="61"/>
  <c r="U182" i="61"/>
  <c r="U148" i="61"/>
  <c r="U115" i="61"/>
  <c r="U88" i="61"/>
  <c r="U52" i="61"/>
  <c r="U22" i="61"/>
  <c r="R32" i="59"/>
  <c r="O195" i="62"/>
  <c r="O143" i="62"/>
  <c r="O14" i="62"/>
  <c r="U355" i="61"/>
  <c r="U325" i="61"/>
  <c r="U289" i="61"/>
  <c r="U254" i="61"/>
  <c r="U214" i="61"/>
  <c r="U165" i="61"/>
  <c r="U129" i="61"/>
  <c r="U93" i="61"/>
  <c r="U60" i="61"/>
  <c r="U30" i="61"/>
  <c r="R41" i="59"/>
  <c r="O192" i="62"/>
  <c r="O139" i="62"/>
  <c r="O121" i="62"/>
  <c r="O102" i="62"/>
  <c r="O84" i="62"/>
  <c r="O63" i="62"/>
  <c r="O44" i="62"/>
  <c r="O11" i="62"/>
  <c r="U358" i="61"/>
  <c r="U313" i="61"/>
  <c r="U276" i="61"/>
  <c r="U235" i="61"/>
  <c r="U202" i="61"/>
  <c r="U175" i="61"/>
  <c r="U144" i="61"/>
  <c r="U108" i="61"/>
  <c r="U69" i="61"/>
  <c r="U27" i="61"/>
  <c r="R38" i="59"/>
  <c r="O211" i="62"/>
  <c r="O159" i="62"/>
  <c r="U342" i="61"/>
  <c r="U312" i="61"/>
  <c r="U269" i="61"/>
  <c r="U234" i="61"/>
  <c r="U201" i="61"/>
  <c r="U164" i="61"/>
  <c r="U125" i="61"/>
  <c r="U92" i="61"/>
  <c r="U62" i="61"/>
  <c r="U29" i="61"/>
  <c r="R43" i="59"/>
  <c r="O196" i="62"/>
  <c r="O138" i="62"/>
  <c r="O120" i="62"/>
  <c r="O101" i="62"/>
  <c r="O83" i="62"/>
  <c r="O65" i="62"/>
  <c r="O47" i="62"/>
  <c r="O28" i="62"/>
  <c r="U390" i="61"/>
  <c r="U369" i="61"/>
  <c r="U345" i="61"/>
  <c r="U303" i="61"/>
  <c r="U272" i="61"/>
  <c r="U228" i="61"/>
  <c r="U189" i="61"/>
  <c r="U155" i="61"/>
  <c r="U122" i="61"/>
  <c r="U80" i="61"/>
  <c r="U38" i="61"/>
  <c r="R46" i="59"/>
  <c r="R11" i="59"/>
  <c r="D19" i="88"/>
  <c r="L53" i="58"/>
  <c r="L35" i="58"/>
  <c r="L14" i="58"/>
  <c r="L49" i="58"/>
  <c r="L28" i="58"/>
  <c r="L34" i="58"/>
  <c r="L51" i="58"/>
  <c r="L33" i="58"/>
  <c r="D27" i="88"/>
  <c r="R173" i="78"/>
  <c r="M30" i="72"/>
  <c r="R344" i="78"/>
  <c r="R257" i="78"/>
  <c r="R166" i="78"/>
  <c r="R325" i="78"/>
  <c r="K341" i="76"/>
  <c r="K163" i="76"/>
  <c r="R174" i="78"/>
  <c r="R76" i="78"/>
  <c r="K428" i="76"/>
  <c r="K329" i="76"/>
  <c r="K157" i="76"/>
  <c r="K439" i="76"/>
  <c r="R180" i="78"/>
  <c r="R81" i="78"/>
  <c r="K376" i="76"/>
  <c r="K432" i="76"/>
  <c r="K185" i="76"/>
  <c r="K333" i="76"/>
  <c r="K159" i="76"/>
  <c r="K78" i="76"/>
  <c r="L16" i="74"/>
  <c r="K109" i="73"/>
  <c r="R219" i="78"/>
  <c r="R10" i="78"/>
  <c r="K263" i="76"/>
  <c r="I12" i="80"/>
  <c r="K309" i="76"/>
  <c r="K194" i="76"/>
  <c r="K101" i="76"/>
  <c r="K62" i="76"/>
  <c r="K22" i="76"/>
  <c r="K137" i="73"/>
  <c r="K87" i="73"/>
  <c r="R183" i="78"/>
  <c r="R50" i="78"/>
  <c r="K393" i="76"/>
  <c r="K258" i="76"/>
  <c r="K143" i="76"/>
  <c r="K363" i="76"/>
  <c r="K243" i="76"/>
  <c r="K118" i="76"/>
  <c r="K79" i="76"/>
  <c r="K40" i="76"/>
  <c r="K155" i="73"/>
  <c r="K30" i="73"/>
  <c r="M37" i="72"/>
  <c r="S12" i="71"/>
  <c r="O14" i="64"/>
  <c r="O231" i="62"/>
  <c r="O23" i="64"/>
  <c r="N12" i="63"/>
  <c r="O164" i="62"/>
  <c r="K35" i="73"/>
  <c r="M42" i="72"/>
  <c r="S24" i="71"/>
  <c r="N81" i="63"/>
  <c r="O234" i="62"/>
  <c r="O161" i="62"/>
  <c r="K98" i="73"/>
  <c r="K28" i="73"/>
  <c r="M38" i="72"/>
  <c r="S30" i="71"/>
  <c r="L16" i="66"/>
  <c r="N76" i="63"/>
  <c r="N40" i="63"/>
  <c r="O237" i="62"/>
  <c r="N60" i="63"/>
  <c r="O228" i="62"/>
  <c r="O154" i="62"/>
  <c r="U255" i="61"/>
  <c r="U185" i="61"/>
  <c r="U127" i="61"/>
  <c r="U46" i="61"/>
  <c r="R22" i="59"/>
  <c r="O131" i="62"/>
  <c r="O97" i="62"/>
  <c r="O70" i="62"/>
  <c r="O36" i="62"/>
  <c r="U386" i="61"/>
  <c r="U359" i="61"/>
  <c r="U329" i="61"/>
  <c r="U296" i="61"/>
  <c r="U258" i="61"/>
  <c r="U218" i="61"/>
  <c r="U176" i="61"/>
  <c r="U142" i="61"/>
  <c r="U109" i="61"/>
  <c r="U82" i="61"/>
  <c r="U49" i="61"/>
  <c r="U16" i="61"/>
  <c r="R25" i="59"/>
  <c r="O189" i="62"/>
  <c r="O69" i="62"/>
  <c r="U388" i="61"/>
  <c r="U352" i="61"/>
  <c r="U322" i="61"/>
  <c r="U283" i="61"/>
  <c r="U247" i="61"/>
  <c r="U211" i="61"/>
  <c r="U159" i="61"/>
  <c r="U123" i="61"/>
  <c r="U90" i="61"/>
  <c r="U57" i="61"/>
  <c r="U24" i="61"/>
  <c r="R35" i="59"/>
  <c r="O182" i="62"/>
  <c r="O136" i="62"/>
  <c r="O118" i="62"/>
  <c r="O99" i="62"/>
  <c r="O81" i="62"/>
  <c r="O60" i="62"/>
  <c r="O38" i="62"/>
  <c r="U385" i="61"/>
  <c r="U349" i="61"/>
  <c r="U307" i="61"/>
  <c r="U270" i="61"/>
  <c r="U232" i="61"/>
  <c r="U199" i="61"/>
  <c r="U172" i="61"/>
  <c r="U138" i="61"/>
  <c r="U102" i="61"/>
  <c r="U63" i="61"/>
  <c r="U21" i="61"/>
  <c r="R31" i="59"/>
  <c r="O199" i="62"/>
  <c r="O149" i="62"/>
  <c r="U336" i="61"/>
  <c r="U306" i="61"/>
  <c r="U263" i="61"/>
  <c r="U231" i="61"/>
  <c r="U195" i="61"/>
  <c r="U158" i="61"/>
  <c r="U119" i="61"/>
  <c r="U86" i="61"/>
  <c r="U56" i="61"/>
  <c r="U26" i="61"/>
  <c r="R37" i="59"/>
  <c r="O187" i="62"/>
  <c r="O135" i="62"/>
  <c r="O117" i="62"/>
  <c r="O98" i="62"/>
  <c r="O80" i="62"/>
  <c r="O62" i="62"/>
  <c r="O43" i="62"/>
  <c r="O25" i="62"/>
  <c r="U384" i="61"/>
  <c r="U366" i="61"/>
  <c r="U339" i="61"/>
  <c r="U297" i="61"/>
  <c r="U266" i="61"/>
  <c r="U225" i="61"/>
  <c r="U183" i="61"/>
  <c r="U149" i="61"/>
  <c r="U116" i="61"/>
  <c r="U74" i="61"/>
  <c r="U32" i="61"/>
  <c r="R40" i="59"/>
  <c r="R16" i="59"/>
  <c r="D16" i="88"/>
  <c r="L50" i="58"/>
  <c r="L32" i="58"/>
  <c r="L54" i="58"/>
  <c r="L31" i="58"/>
  <c r="L21" i="58"/>
  <c r="L55" i="58"/>
  <c r="L22" i="58"/>
  <c r="L45" i="58"/>
  <c r="D29" i="88"/>
  <c r="M14" i="72"/>
  <c r="R341" i="78"/>
  <c r="R250" i="78"/>
  <c r="R163" i="78"/>
  <c r="R295" i="78"/>
  <c r="K335" i="76"/>
  <c r="K136" i="76"/>
  <c r="R167" i="78"/>
  <c r="R52" i="78"/>
  <c r="K425" i="76"/>
  <c r="K304" i="76"/>
  <c r="K148" i="76"/>
  <c r="K397" i="76"/>
  <c r="R63" i="78"/>
  <c r="R240" i="78"/>
  <c r="K366" i="76"/>
  <c r="K174" i="76"/>
  <c r="K314" i="76"/>
  <c r="K152" i="76"/>
  <c r="K60" i="76"/>
  <c r="L13" i="74"/>
  <c r="K97" i="73"/>
  <c r="R204" i="78"/>
  <c r="K417" i="76"/>
  <c r="K252" i="76"/>
  <c r="R300" i="78"/>
  <c r="K302" i="76"/>
  <c r="K158" i="76"/>
  <c r="K98" i="76"/>
  <c r="K56" i="76"/>
  <c r="K19" i="76"/>
  <c r="K123" i="73"/>
  <c r="K84" i="73"/>
  <c r="R144" i="78"/>
  <c r="R41" i="78"/>
  <c r="K360" i="76"/>
  <c r="K251" i="76"/>
  <c r="K125" i="76"/>
  <c r="K352" i="76"/>
  <c r="K207" i="76"/>
  <c r="K115" i="76"/>
  <c r="K73" i="76"/>
  <c r="K37" i="76"/>
  <c r="K101" i="73"/>
  <c r="K27" i="73"/>
  <c r="K17" i="67"/>
  <c r="N72" i="63"/>
  <c r="O221" i="62"/>
  <c r="O241" i="62"/>
  <c r="R305" i="78"/>
  <c r="R361" i="78"/>
  <c r="K241" i="76"/>
  <c r="R120" i="78"/>
  <c r="K389" i="76"/>
  <c r="R159" i="78"/>
  <c r="R113" i="78"/>
  <c r="R80" i="78"/>
  <c r="R270" i="78"/>
  <c r="K102" i="76"/>
  <c r="K133" i="73"/>
  <c r="R101" i="78"/>
  <c r="K180" i="76"/>
  <c r="K248" i="76"/>
  <c r="K80" i="76"/>
  <c r="K166" i="73"/>
  <c r="K63" i="73"/>
  <c r="K447" i="76"/>
  <c r="K197" i="76"/>
  <c r="K297" i="76"/>
  <c r="K97" i="76"/>
  <c r="K18" i="76"/>
  <c r="M55" i="72"/>
  <c r="L20" i="65"/>
  <c r="K52" i="73"/>
  <c r="O210" i="62"/>
  <c r="K62" i="73"/>
  <c r="M26" i="72"/>
  <c r="L12" i="65"/>
  <c r="O200" i="62"/>
  <c r="K116" i="73"/>
  <c r="K20" i="73"/>
  <c r="S37" i="71"/>
  <c r="L11" i="65"/>
  <c r="N55" i="63"/>
  <c r="O229" i="62"/>
  <c r="O242" i="62"/>
  <c r="U305" i="61"/>
  <c r="U215" i="61"/>
  <c r="U94" i="61"/>
  <c r="R48" i="59"/>
  <c r="O125" i="62"/>
  <c r="O76" i="62"/>
  <c r="O21" i="62"/>
  <c r="U368" i="61"/>
  <c r="U323" i="61"/>
  <c r="U271" i="61"/>
  <c r="U200" i="61"/>
  <c r="U154" i="61"/>
  <c r="U100" i="61"/>
  <c r="U58" i="61"/>
  <c r="R51" i="59"/>
  <c r="O204" i="62"/>
  <c r="O32" i="62"/>
  <c r="U361" i="61"/>
  <c r="U310" i="61"/>
  <c r="U261" i="61"/>
  <c r="U196" i="61"/>
  <c r="U135" i="61"/>
  <c r="U78" i="61"/>
  <c r="U36" i="61"/>
  <c r="R21" i="59"/>
  <c r="O146" i="62"/>
  <c r="O112" i="62"/>
  <c r="O87" i="62"/>
  <c r="O54" i="62"/>
  <c r="O17" i="62"/>
  <c r="U337" i="61"/>
  <c r="U286" i="61"/>
  <c r="U220" i="61"/>
  <c r="U181" i="61"/>
  <c r="U126" i="61"/>
  <c r="U75" i="61"/>
  <c r="R58" i="59"/>
  <c r="O215" i="62"/>
  <c r="U387" i="61"/>
  <c r="U315" i="61"/>
  <c r="U249" i="61"/>
  <c r="U204" i="61"/>
  <c r="U143" i="61"/>
  <c r="U98" i="61"/>
  <c r="U47" i="61"/>
  <c r="R49" i="59"/>
  <c r="O169" i="62"/>
  <c r="O123" i="62"/>
  <c r="O92" i="62"/>
  <c r="O68" i="62"/>
  <c r="O37" i="62"/>
  <c r="O13" i="62"/>
  <c r="U357" i="61"/>
  <c r="U309" i="61"/>
  <c r="U253" i="61"/>
  <c r="U198" i="61"/>
  <c r="U140" i="61"/>
  <c r="U89" i="61"/>
  <c r="U17" i="61"/>
  <c r="R14" i="59"/>
  <c r="D17" i="88"/>
  <c r="L38" i="58"/>
  <c r="L36" i="58"/>
  <c r="L39" i="58"/>
  <c r="L40" i="58"/>
  <c r="L12" i="58"/>
  <c r="D33" i="88"/>
  <c r="O175" i="62"/>
  <c r="U188" i="61"/>
  <c r="U91" i="61"/>
  <c r="R39" i="59"/>
  <c r="U340" i="61"/>
  <c r="U178" i="61"/>
  <c r="U66" i="61"/>
  <c r="O197" i="62"/>
  <c r="O130" i="62"/>
  <c r="O75" i="62"/>
  <c r="U376" i="61"/>
  <c r="U257" i="61"/>
  <c r="U162" i="61"/>
  <c r="U45" i="61"/>
  <c r="R44" i="59"/>
  <c r="U348" i="61"/>
  <c r="U294" i="61"/>
  <c r="U186" i="61"/>
  <c r="U131" i="61"/>
  <c r="U35" i="61"/>
  <c r="O145" i="62"/>
  <c r="O111" i="62"/>
  <c r="O56" i="62"/>
  <c r="U378" i="61"/>
  <c r="U288" i="61"/>
  <c r="U174" i="61"/>
  <c r="U128" i="61"/>
  <c r="R52" i="59"/>
  <c r="L26" i="58"/>
  <c r="L13" i="58"/>
  <c r="L16" i="58"/>
  <c r="D11" i="88"/>
  <c r="R217" i="78"/>
  <c r="K48" i="76"/>
  <c r="K140" i="76"/>
  <c r="K117" i="73"/>
  <c r="R309" i="78"/>
  <c r="S36" i="71"/>
  <c r="N62" i="63"/>
  <c r="S20" i="71"/>
  <c r="K18" i="67"/>
  <c r="U163" i="61"/>
  <c r="O94" i="62"/>
  <c r="U344" i="61"/>
  <c r="U169" i="61"/>
  <c r="R19" i="59"/>
  <c r="U280" i="61"/>
  <c r="U153" i="61"/>
  <c r="U54" i="61"/>
  <c r="O127" i="62"/>
  <c r="O35" i="62"/>
  <c r="U251" i="61"/>
  <c r="U39" i="61"/>
  <c r="U333" i="61"/>
  <c r="U222" i="61"/>
  <c r="U71" i="61"/>
  <c r="O132" i="62"/>
  <c r="O77" i="62"/>
  <c r="O22" i="62"/>
  <c r="U330" i="61"/>
  <c r="U167" i="61"/>
  <c r="R33" i="59"/>
  <c r="L47" i="58"/>
  <c r="L37" i="58"/>
  <c r="I14" i="80"/>
  <c r="K220" i="76"/>
  <c r="K282" i="76"/>
  <c r="K72" i="73"/>
  <c r="K38" i="76"/>
  <c r="R95" i="78"/>
  <c r="R251" i="78"/>
  <c r="K55" i="76"/>
  <c r="N39" i="63"/>
  <c r="K11" i="73"/>
  <c r="N15" i="63"/>
  <c r="M31" i="72"/>
  <c r="N20" i="63"/>
  <c r="U239" i="61"/>
  <c r="U12" i="61"/>
  <c r="U341" i="61"/>
  <c r="U230" i="61"/>
  <c r="U70" i="61"/>
  <c r="O153" i="62"/>
  <c r="U223" i="61"/>
  <c r="U48" i="61"/>
  <c r="O163" i="62"/>
  <c r="O66" i="62"/>
  <c r="U364" i="61"/>
  <c r="U244" i="61"/>
  <c r="U87" i="61"/>
  <c r="O166" i="62"/>
  <c r="U216" i="61"/>
  <c r="U68" i="61"/>
  <c r="O202" i="62"/>
  <c r="O104" i="62"/>
  <c r="O19" i="62"/>
  <c r="U324" i="61"/>
  <c r="U161" i="61"/>
  <c r="U44" i="61"/>
  <c r="U13" i="61"/>
  <c r="L17" i="58"/>
  <c r="L27" i="58"/>
  <c r="R329" i="78"/>
  <c r="K301" i="76"/>
  <c r="K419" i="76"/>
  <c r="R213" i="78"/>
  <c r="R107" i="78"/>
  <c r="K114" i="76"/>
  <c r="K150" i="73"/>
  <c r="K234" i="76"/>
  <c r="K92" i="76"/>
  <c r="K78" i="73"/>
  <c r="K233" i="76"/>
  <c r="K109" i="76"/>
  <c r="K25" i="76"/>
  <c r="L15" i="66"/>
  <c r="K95" i="73"/>
  <c r="O213" i="62"/>
  <c r="K24" i="73"/>
  <c r="L13" i="66"/>
  <c r="O233" i="62"/>
  <c r="U221" i="61"/>
  <c r="R55" i="59"/>
  <c r="O88" i="62"/>
  <c r="U326" i="61"/>
  <c r="U206" i="61"/>
  <c r="U106" i="61"/>
  <c r="R59" i="59"/>
  <c r="R290" i="78"/>
  <c r="R334" i="78"/>
  <c r="K238" i="76"/>
  <c r="R97" i="78"/>
  <c r="K374" i="76"/>
  <c r="K465" i="76"/>
  <c r="R108" i="78"/>
  <c r="R25" i="78"/>
  <c r="R215" i="78"/>
  <c r="K87" i="76"/>
  <c r="K130" i="73"/>
  <c r="R56" i="78"/>
  <c r="K173" i="76"/>
  <c r="K219" i="76"/>
  <c r="K77" i="76"/>
  <c r="K146" i="73"/>
  <c r="K59" i="73"/>
  <c r="K420" i="76"/>
  <c r="K186" i="76"/>
  <c r="K272" i="76"/>
  <c r="K94" i="76"/>
  <c r="L17" i="74"/>
  <c r="M52" i="72"/>
  <c r="O24" i="64"/>
  <c r="M48" i="72"/>
  <c r="O203" i="62"/>
  <c r="K32" i="73"/>
  <c r="M23" i="72"/>
  <c r="N53" i="63"/>
  <c r="O188" i="62"/>
  <c r="K80" i="73"/>
  <c r="M59" i="72"/>
  <c r="S19" i="71"/>
  <c r="O22" i="64"/>
  <c r="N37" i="63"/>
  <c r="K145" i="73"/>
  <c r="O224" i="62"/>
  <c r="U299" i="61"/>
  <c r="U179" i="61"/>
  <c r="U79" i="61"/>
  <c r="O201" i="62"/>
  <c r="O116" i="62"/>
  <c r="O61" i="62"/>
  <c r="O18" i="62"/>
  <c r="U356" i="61"/>
  <c r="U320" i="61"/>
  <c r="U252" i="61"/>
  <c r="U194" i="61"/>
  <c r="U136" i="61"/>
  <c r="U97" i="61"/>
  <c r="U43" i="61"/>
  <c r="R45" i="59"/>
  <c r="O178" i="62"/>
  <c r="O26" i="62"/>
  <c r="U346" i="61"/>
  <c r="U301" i="61"/>
  <c r="U241" i="61"/>
  <c r="U187" i="61"/>
  <c r="U117" i="61"/>
  <c r="U72" i="61"/>
  <c r="U18" i="61"/>
  <c r="O208" i="62"/>
  <c r="O133" i="62"/>
  <c r="O108" i="62"/>
  <c r="O78" i="62"/>
  <c r="O51" i="62"/>
  <c r="U382" i="61"/>
  <c r="U328" i="61"/>
  <c r="U264" i="61"/>
  <c r="U217" i="61"/>
  <c r="U168" i="61"/>
  <c r="U120" i="61"/>
  <c r="U51" i="61"/>
  <c r="R50" i="59"/>
  <c r="O194" i="62"/>
  <c r="U360" i="61"/>
  <c r="U300" i="61"/>
  <c r="U243" i="61"/>
  <c r="U192" i="61"/>
  <c r="U137" i="61"/>
  <c r="U83" i="61"/>
  <c r="U41" i="61"/>
  <c r="R30" i="59"/>
  <c r="O162" i="62"/>
  <c r="O114" i="62"/>
  <c r="O89" i="62"/>
  <c r="O59" i="62"/>
  <c r="O34" i="62"/>
  <c r="U381" i="61"/>
  <c r="U354" i="61"/>
  <c r="U291" i="61"/>
  <c r="U246" i="61"/>
  <c r="U177" i="61"/>
  <c r="U134" i="61"/>
  <c r="U65" i="61"/>
  <c r="R60" i="59"/>
  <c r="R13" i="59"/>
  <c r="D10" i="88"/>
  <c r="L29" i="58"/>
  <c r="L25" i="58"/>
  <c r="L42" i="58"/>
  <c r="L52" i="58"/>
  <c r="L10" i="58"/>
  <c r="D12" i="88"/>
  <c r="M17" i="72"/>
  <c r="R220" i="78"/>
  <c r="R280" i="78"/>
  <c r="R348" i="78"/>
  <c r="R43" i="78"/>
  <c r="K262" i="76"/>
  <c r="K373" i="76"/>
  <c r="R36" i="78"/>
  <c r="K355" i="76"/>
  <c r="K267" i="76"/>
  <c r="K51" i="76"/>
  <c r="K82" i="73"/>
  <c r="K408" i="76"/>
  <c r="R194" i="78"/>
  <c r="K147" i="76"/>
  <c r="K47" i="76"/>
  <c r="K120" i="73"/>
  <c r="R118" i="78"/>
  <c r="K349" i="76"/>
  <c r="R336" i="78"/>
  <c r="K200" i="76"/>
  <c r="K64" i="76"/>
  <c r="K92" i="73"/>
  <c r="M21" i="72"/>
  <c r="N66" i="63"/>
  <c r="N77" i="63"/>
  <c r="O186" i="62"/>
  <c r="K26" i="73"/>
  <c r="M13" i="72"/>
  <c r="N47" i="63"/>
  <c r="O170" i="62"/>
  <c r="K54" i="73"/>
  <c r="M53" i="72"/>
  <c r="S16" i="71"/>
  <c r="O18" i="64"/>
  <c r="N33" i="63"/>
  <c r="L19" i="66"/>
  <c r="O205" i="62"/>
  <c r="U290" i="61"/>
  <c r="U173" i="61"/>
  <c r="U61" i="61"/>
  <c r="O113" i="62"/>
  <c r="O58" i="62"/>
  <c r="O15" i="62"/>
  <c r="U347" i="61"/>
  <c r="U308" i="61"/>
  <c r="U242" i="61"/>
  <c r="U130" i="61"/>
  <c r="U37" i="61"/>
  <c r="O171" i="62"/>
  <c r="O20" i="62"/>
  <c r="U295" i="61"/>
  <c r="U238" i="61"/>
  <c r="U111" i="61"/>
  <c r="U11" i="61"/>
  <c r="O105" i="62"/>
  <c r="O48" i="62"/>
  <c r="U319" i="61"/>
  <c r="U208" i="61"/>
  <c r="U114" i="61"/>
  <c r="O185" i="62"/>
  <c r="U240" i="61"/>
  <c r="U77" i="61"/>
  <c r="R23" i="59"/>
  <c r="O86" i="62"/>
  <c r="O31" i="62"/>
  <c r="U351" i="61"/>
  <c r="U237" i="61"/>
  <c r="U59" i="61"/>
  <c r="R15" i="59"/>
  <c r="L56" i="58"/>
  <c r="L18" i="58"/>
  <c r="L11" i="58"/>
  <c r="M16" i="72"/>
  <c r="R277" i="78"/>
  <c r="R339" i="78"/>
  <c r="R40" i="78"/>
  <c r="K256" i="76"/>
  <c r="I19" i="80"/>
  <c r="R33" i="78"/>
  <c r="K348" i="76"/>
  <c r="K260" i="76"/>
  <c r="K79" i="73"/>
  <c r="K399" i="76"/>
  <c r="R179" i="78"/>
  <c r="K44" i="76"/>
  <c r="R246" i="78"/>
  <c r="K342" i="76"/>
  <c r="K189" i="76"/>
  <c r="K61" i="76"/>
  <c r="K83" i="73"/>
  <c r="N63" i="63"/>
  <c r="O141" i="62"/>
  <c r="K14" i="73"/>
  <c r="N41" i="63"/>
  <c r="O155" i="62"/>
  <c r="K47" i="73"/>
  <c r="M35" i="72"/>
  <c r="N70" i="63"/>
  <c r="N23" i="63"/>
  <c r="N42" i="63"/>
  <c r="O198" i="62"/>
  <c r="U245" i="61"/>
  <c r="U40" i="61"/>
  <c r="O168" i="62"/>
  <c r="O52" i="62"/>
  <c r="U380" i="61"/>
  <c r="U293" i="61"/>
  <c r="U236" i="61"/>
  <c r="U124" i="61"/>
  <c r="U76" i="61"/>
  <c r="U31" i="61"/>
  <c r="O160" i="62"/>
  <c r="U379" i="61"/>
  <c r="U334" i="61"/>
  <c r="U229" i="61"/>
  <c r="U105" i="61"/>
  <c r="R54" i="59"/>
  <c r="O174" i="62"/>
  <c r="O96" i="62"/>
  <c r="O72" i="62"/>
  <c r="U370" i="61"/>
  <c r="U304" i="61"/>
  <c r="U193" i="61"/>
  <c r="U156" i="61"/>
  <c r="U96" i="61"/>
  <c r="R24" i="59"/>
  <c r="O177" i="62"/>
  <c r="U285" i="61"/>
  <c r="U180" i="61"/>
  <c r="U113" i="61"/>
  <c r="U20" i="61"/>
  <c r="R17" i="59"/>
  <c r="O107" i="62"/>
  <c r="O53" i="62"/>
  <c r="U375" i="61"/>
  <c r="U282" i="61"/>
  <c r="U219" i="61"/>
  <c r="U110" i="61"/>
  <c r="U53" i="61"/>
  <c r="R12" i="59"/>
  <c r="L23" i="58"/>
  <c r="L24" i="58"/>
  <c r="L15" i="58"/>
  <c r="D20" i="88"/>
  <c r="R199" i="78"/>
  <c r="R207" i="78"/>
  <c r="R303" i="78"/>
  <c r="R12" i="78"/>
  <c r="R297" i="78"/>
  <c r="R23" i="78"/>
  <c r="K224" i="76"/>
  <c r="K30" i="76"/>
  <c r="K343" i="76"/>
  <c r="K357" i="76"/>
  <c r="K116" i="76"/>
  <c r="K102" i="73"/>
  <c r="K305" i="76"/>
  <c r="K153" i="76"/>
  <c r="K46" i="73"/>
  <c r="S28" i="71"/>
  <c r="N56" i="63"/>
  <c r="K104" i="73"/>
  <c r="K13" i="67"/>
  <c r="K134" i="73"/>
  <c r="K44" i="73"/>
  <c r="L23" i="66"/>
  <c r="N61" i="63"/>
  <c r="N36" i="63"/>
  <c r="O190" i="62"/>
  <c r="U139" i="61"/>
  <c r="O157" i="62"/>
  <c r="O91" i="62"/>
  <c r="O42" i="62"/>
  <c r="U377" i="61"/>
  <c r="U287" i="61"/>
  <c r="U166" i="61"/>
  <c r="U121" i="61"/>
  <c r="U25" i="61"/>
  <c r="O222" i="62"/>
  <c r="U373" i="61"/>
  <c r="U331" i="61"/>
  <c r="U273" i="61"/>
  <c r="U147" i="61"/>
  <c r="U99" i="61"/>
  <c r="R47" i="59"/>
  <c r="O124" i="62"/>
  <c r="O93" i="62"/>
  <c r="O29" i="62"/>
  <c r="U298" i="61"/>
  <c r="U190" i="61"/>
  <c r="U150" i="61"/>
  <c r="U33" i="61"/>
  <c r="R18" i="59"/>
  <c r="U327" i="61"/>
  <c r="U275" i="61"/>
  <c r="U171" i="61"/>
  <c r="U107" i="61"/>
  <c r="U14" i="61"/>
  <c r="O129" i="62"/>
  <c r="O74" i="62"/>
  <c r="O50" i="62"/>
  <c r="U372" i="61"/>
  <c r="U279" i="61"/>
  <c r="U213" i="61"/>
  <c r="U104" i="61"/>
  <c r="R27" i="59"/>
  <c r="L44" i="58"/>
  <c r="L57" i="58"/>
  <c r="L30" i="58"/>
  <c r="D23" i="88"/>
  <c r="I10" i="80"/>
  <c r="R125" i="78"/>
  <c r="R139" i="78"/>
  <c r="K149" i="76"/>
  <c r="R115" i="78"/>
  <c r="K266" i="76"/>
  <c r="L15" i="74"/>
  <c r="K467" i="76"/>
  <c r="K315" i="76"/>
  <c r="K19" i="73"/>
  <c r="K139" i="73"/>
  <c r="N44" i="63"/>
  <c r="M36" i="72"/>
  <c r="L21" i="66"/>
  <c r="K125" i="73"/>
  <c r="M28" i="72"/>
  <c r="N58" i="63"/>
  <c r="N25" i="63"/>
  <c r="U353" i="61"/>
  <c r="U103" i="61"/>
  <c r="O128" i="62"/>
  <c r="O33" i="62"/>
  <c r="U374" i="61"/>
  <c r="U278" i="61"/>
  <c r="U160" i="61"/>
  <c r="U64" i="61"/>
  <c r="U267" i="61"/>
  <c r="O156" i="62"/>
  <c r="U292" i="61"/>
  <c r="O225" i="62"/>
  <c r="U101" i="61"/>
  <c r="O71" i="62"/>
  <c r="U207" i="61"/>
  <c r="L41" i="58"/>
  <c r="L46" i="58"/>
  <c r="U84" i="61"/>
  <c r="U132" i="61"/>
  <c r="O181" i="62"/>
  <c r="U23" i="61"/>
  <c r="U367" i="61"/>
  <c r="U81" i="61"/>
  <c r="O126" i="62"/>
  <c r="R20" i="59"/>
  <c r="U316" i="61"/>
  <c r="U343" i="61"/>
  <c r="U152" i="61"/>
  <c r="U259" i="61"/>
  <c r="D15" i="88"/>
  <c r="U205" i="61"/>
  <c r="O115" i="62"/>
  <c r="U226" i="61"/>
  <c r="O142" i="62"/>
  <c r="U50" i="61"/>
  <c r="O40" i="62"/>
  <c r="U146" i="61"/>
  <c r="L43" i="58"/>
  <c r="O212" i="62"/>
  <c r="U141" i="61"/>
  <c r="O90" i="62"/>
  <c r="U184" i="61"/>
  <c r="U321" i="61"/>
  <c r="R56" i="59"/>
  <c r="O16" i="62"/>
  <c r="U95" i="61"/>
  <c r="O41" i="62"/>
  <c r="O57" i="62"/>
  <c r="U256" i="61"/>
  <c r="U363" i="61"/>
  <c r="L19" i="58"/>
  <c r="U42" i="61"/>
  <c r="O23" i="62"/>
  <c r="U210" i="61"/>
  <c r="U318" i="61"/>
  <c r="L48" i="58"/>
  <c r="R28" i="59"/>
  <c r="U15" i="61"/>
  <c r="O95" i="62"/>
  <c r="D28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6">
    <s v="Migdal Hashkaot Neches Boded"/>
    <s v="{[Time].[Hie Time].[Yom].&amp;[20221231]}"/>
    <s v="{[Medida].[Medida].&amp;[2]}"/>
    <s v="{[Keren].[Keren].[All]}"/>
    <s v="{[Cheshbon KM].[Hie Peilut].[Peilut 7].&amp;[Kod_Peilut_L7_7070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47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fi="14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fi="14">
        <n x="1" s="1"/>
        <n x="2" s="1"/>
        <n x="3" s="1"/>
        <n x="4" s="1"/>
        <n x="5" s="1"/>
        <n x="19"/>
        <n x="8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fi="14">
        <n x="1" s="1"/>
        <n x="2" s="1"/>
        <n x="3" s="1"/>
        <n x="4" s="1"/>
        <n x="5" s="1"/>
        <n x="24"/>
        <n x="8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7" si="7">
        <n x="1" s="1"/>
        <n x="2" s="1"/>
        <n x="3" s="1"/>
        <n x="4" s="1"/>
        <n x="5" s="1"/>
        <n x="32"/>
        <n x="6"/>
      </t>
    </mdx>
    <mdx n="0" f="v">
      <t c="7" fi="14">
        <n x="1" s="1"/>
        <n x="2" s="1"/>
        <n x="3" s="1"/>
        <n x="4" s="1"/>
        <n x="5" s="1"/>
        <n x="32"/>
        <n x="8"/>
      </t>
    </mdx>
    <mdx n="0" f="v">
      <t c="7" fi="14">
        <n x="1" s="1"/>
        <n x="2" s="1"/>
        <n x="3" s="1"/>
        <n x="4" s="1"/>
        <n x="5" s="1"/>
        <n x="33"/>
        <n x="8"/>
      </t>
    </mdx>
    <mdx n="0" f="v">
      <t c="3" si="36">
        <n x="1" s="1"/>
        <n x="34"/>
        <n x="35"/>
      </t>
    </mdx>
    <mdx n="0" f="v">
      <t c="3" si="36">
        <n x="1" s="1"/>
        <n x="37"/>
        <n x="35"/>
      </t>
    </mdx>
    <mdx n="0" f="v">
      <t c="3" si="36">
        <n x="1" s="1"/>
        <n x="38"/>
        <n x="35"/>
      </t>
    </mdx>
    <mdx n="0" f="v">
      <t c="3" si="36">
        <n x="1" s="1"/>
        <n x="39"/>
        <n x="35"/>
      </t>
    </mdx>
    <mdx n="0" f="v">
      <t c="3" si="36">
        <n x="1" s="1"/>
        <n x="40"/>
        <n x="35"/>
      </t>
    </mdx>
    <mdx n="0" f="v">
      <t c="3" si="36">
        <n x="1" s="1"/>
        <n x="41"/>
        <n x="35"/>
      </t>
    </mdx>
    <mdx n="0" f="v">
      <t c="3" si="36">
        <n x="1" s="1"/>
        <n x="42"/>
        <n x="35"/>
      </t>
    </mdx>
    <mdx n="0" f="v">
      <t c="3" si="36">
        <n x="1" s="1"/>
        <n x="43"/>
        <n x="35"/>
      </t>
    </mdx>
    <mdx n="0" f="v">
      <t c="3" si="36">
        <n x="1" s="1"/>
        <n x="44"/>
        <n x="35"/>
      </t>
    </mdx>
    <mdx n="0" f="v">
      <t c="3" si="36">
        <n x="1" s="1"/>
        <n x="45"/>
        <n x="35"/>
      </t>
    </mdx>
  </mdxMetadata>
  <valueMetadata count="4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</valueMetadata>
</metadata>
</file>

<file path=xl/sharedStrings.xml><?xml version="1.0" encoding="utf-8"?>
<sst xmlns="http://schemas.openxmlformats.org/spreadsheetml/2006/main" count="11879" uniqueCount="3535">
  <si>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</si>
  <si>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</si>
  <si>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</si>
  <si>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</si>
  <si>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</si>
  <si>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</si>
  <si>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</si>
  <si>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</si>
  <si>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</si>
  <si>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</si>
  <si>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</si>
  <si>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</si>
  <si>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</si>
  <si>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</si>
  <si>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</si>
  <si>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</si>
  <si>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</si>
  <si>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</si>
  <si>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</si>
  <si>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</si>
  <si>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</si>
  <si>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</si>
  <si>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</si>
  <si>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</si>
  <si>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</si>
  <si>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</si>
  <si>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</si>
  <si>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</si>
  <si>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</si>
  <si>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</si>
  <si>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</si>
  <si>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</si>
  <si>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</si>
  <si>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</si>
  <si>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</si>
  <si>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</si>
  <si>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</si>
  <si>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</si>
  <si>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</si>
  <si>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</si>
  <si>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</si>
  <si>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</si>
  <si>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</si>
  <si>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</si>
  <si>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</si>
  <si>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</si>
  <si>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</si>
  <si>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</si>
  <si>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</si>
  <si>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</si>
  <si>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</si>
  <si>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</si>
  <si>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</si>
  <si>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</si>
  <si>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</si>
  <si>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</si>
  <si>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</si>
  <si>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</si>
  <si>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</si>
  <si>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</si>
  <si>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</si>
  <si>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</si>
  <si>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</si>
  <si>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</si>
  <si>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</si>
  <si>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</si>
  <si>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</si>
  <si>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</si>
  <si>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</si>
  <si>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</si>
  <si>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</si>
  <si>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</si>
  <si>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</si>
  <si>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</si>
  <si>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</si>
  <si>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</si>
  <si>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</si>
  <si>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</si>
  <si>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</si>
  <si>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</si>
  <si>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</si>
  <si>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</si>
  <si>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</si>
  <si>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</si>
  <si>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</si>
  <si>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</si>
  <si>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</si>
  <si>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</si>
  <si>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</si>
  <si>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</si>
  <si>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</si>
  <si>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</si>
  <si>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</si>
  <si>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</si>
  <si>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</si>
  <si>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</si>
  <si>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</si>
  <si>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</si>
  <si>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</si>
  <si>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</si>
  <si>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</si>
  <si>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</si>
  <si>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</si>
  <si>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</si>
  <si>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</si>
  <si>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</si>
  <si>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</si>
  <si>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</si>
  <si>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</si>
  <si>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</si>
  <si>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</si>
  <si>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</si>
  <si>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</si>
  <si>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</si>
  <si>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</si>
  <si>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</si>
  <si>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</si>
  <si>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</si>
  <si>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</si>
  <si>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</si>
  <si>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</si>
  <si>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</si>
  <si>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</si>
  <si>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</si>
  <si>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</si>
  <si>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</si>
  <si>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</si>
  <si>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</si>
  <si>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</si>
  <si>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</si>
  <si>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</si>
  <si>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</si>
  <si>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</si>
  <si>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</si>
  <si>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</si>
  <si>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</si>
  <si>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</si>
  <si>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</si>
  <si>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</si>
  <si>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</si>
  <si>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</si>
  <si>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</si>
  <si>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</si>
  <si>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</si>
  <si>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</si>
  <si>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</si>
  <si>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</si>
  <si>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</si>
  <si>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</si>
  <si>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</si>
  <si>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</si>
  <si>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</si>
  <si>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</si>
  <si>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</si>
  <si>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</si>
  <si>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</si>
  <si>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</si>
  <si>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</si>
  <si>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</si>
  <si>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</si>
  <si>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</si>
  <si>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</si>
  <si>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</si>
  <si>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</si>
  <si>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</si>
  <si>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</si>
  <si>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</si>
  <si>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</si>
  <si>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</si>
  <si>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</si>
  <si>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</si>
  <si>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</si>
  <si>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</si>
  <si>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</si>
  <si>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</si>
  <si>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</si>
  <si>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</si>
  <si>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</si>
  <si>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</si>
  <si>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</si>
  <si>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</si>
  <si>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</si>
  <si>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</si>
  <si>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</si>
  <si>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</si>
  <si>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</si>
  <si>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</si>
  <si>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</si>
  <si>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</si>
  <si>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</si>
  <si>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</si>
  <si>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</si>
  <si>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</si>
  <si>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</si>
  <si>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</si>
  <si>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</si>
  <si>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</si>
  <si>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</si>
  <si>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</si>
  <si>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</si>
  <si>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</si>
  <si>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</si>
  <si>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</si>
  <si>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</si>
  <si>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</si>
  <si>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</si>
  <si>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</si>
  <si>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</si>
  <si>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</si>
  <si>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</si>
  <si>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</si>
  <si>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</si>
  <si>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</si>
  <si>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</si>
  <si>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</si>
  <si>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</si>
  <si>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</si>
  <si>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</si>
  <si>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</si>
  <si>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</si>
  <si>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</si>
  <si>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</si>
  <si>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</si>
  <si>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</si>
  <si>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</si>
  <si>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</si>
  <si>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</si>
  <si>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</si>
  <si>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</si>
  <si>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31/12/2022</t>
  </si>
  <si>
    <t>מגדל מקפת קרנות פנסיה וקופות גמל בע"מ</t>
  </si>
  <si>
    <t>מגדל מקפת משלימה (מספר אוצר 659) - מסלול לבני 50 ומטה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</si>
  <si>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</si>
  <si>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</si>
  <si>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</si>
  <si>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</si>
  <si>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</si>
  <si>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</si>
  <si>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</si>
  <si>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</si>
  <si>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</si>
  <si>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</si>
  <si>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</si>
  <si>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</si>
  <si>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</si>
  <si>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</si>
  <si>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</si>
  <si>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</si>
  <si>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</si>
  <si>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</si>
  <si>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</si>
  <si>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</si>
  <si>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</si>
  <si>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</si>
  <si>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</si>
  <si>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</si>
  <si>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</si>
  <si>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</si>
  <si>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</si>
  <si>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</si>
  <si>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</si>
  <si>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913</t>
  </si>
  <si>
    <t>8230914</t>
  </si>
  <si>
    <t>מקמ 1213</t>
  </si>
  <si>
    <t>8231219</t>
  </si>
  <si>
    <t>ממשל שקלית 0142</t>
  </si>
  <si>
    <t>1125400</t>
  </si>
  <si>
    <t>ממשל שקלית 0226</t>
  </si>
  <si>
    <t>1174697</t>
  </si>
  <si>
    <t>ממשל שקלית 0323</t>
  </si>
  <si>
    <t>1126747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</si>
  <si>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</si>
  <si>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</si>
  <si>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</si>
  <si>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</si>
  <si>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</si>
  <si>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</si>
  <si>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</si>
  <si>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</si>
  <si>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</si>
  <si>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</si>
  <si>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</si>
  <si>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</si>
  <si>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</si>
  <si>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</si>
  <si>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</si>
  <si>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</si>
  <si>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</si>
  <si>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</si>
  <si>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</si>
  <si>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</si>
  <si>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</si>
  <si>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</si>
  <si>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</si>
  <si>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</si>
  <si>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</si>
  <si>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</si>
  <si>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</si>
  <si>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</si>
  <si>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</si>
  <si>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</si>
  <si>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</si>
  <si>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</si>
  <si>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</si>
  <si>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</si>
  <si>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</si>
  <si>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</si>
  <si>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</si>
  <si>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1162577</t>
  </si>
  <si>
    <t>מגמה</t>
  </si>
  <si>
    <t>515666881</t>
  </si>
  <si>
    <t>אג"ח מובנות</t>
  </si>
  <si>
    <t>ilAAA</t>
  </si>
  <si>
    <t>מעלות S&amp;P</t>
  </si>
  <si>
    <t>בינל הנפק אגח י</t>
  </si>
  <si>
    <t>1160290</t>
  </si>
  <si>
    <t>513141879</t>
  </si>
  <si>
    <t>בנקים</t>
  </si>
  <si>
    <t>Aaa.il</t>
  </si>
  <si>
    <t>דיסק מנ אגח טו</t>
  </si>
  <si>
    <t>7480304</t>
  </si>
  <si>
    <t>520029935</t>
  </si>
  <si>
    <t>לאומי אגח 179</t>
  </si>
  <si>
    <t>6040372</t>
  </si>
  <si>
    <t>520018078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</si>
  <si>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</si>
  <si>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</si>
  <si>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</si>
  <si>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</si>
  <si>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</si>
  <si>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</si>
  <si>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</si>
  <si>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</si>
  <si>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</si>
  <si>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</si>
  <si>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מרכנתיל הנ אגחג</t>
  </si>
  <si>
    <t>1171297</t>
  </si>
  <si>
    <t>513686154</t>
  </si>
  <si>
    <t>מרכנתיל הנ אגחד</t>
  </si>
  <si>
    <t>1171305</t>
  </si>
  <si>
    <t>נמלי ישראל אגחא</t>
  </si>
  <si>
    <t>1145564</t>
  </si>
  <si>
    <t>513569780</t>
  </si>
  <si>
    <t>נדל"ן מניב בישראל</t>
  </si>
  <si>
    <t>נמלי ישראל אגחב</t>
  </si>
  <si>
    <t>1145572</t>
  </si>
  <si>
    <t>פועלים אגח 200</t>
  </si>
  <si>
    <t>6620496</t>
  </si>
  <si>
    <t>520000118</t>
  </si>
  <si>
    <t>פועלים הנ אגח32</t>
  </si>
  <si>
    <t>1940535</t>
  </si>
  <si>
    <t>520032640</t>
  </si>
  <si>
    <t>פועלים הנ אגח34</t>
  </si>
  <si>
    <t>1940576</t>
  </si>
  <si>
    <t>פועלים הנ אגח35</t>
  </si>
  <si>
    <t>1940618</t>
  </si>
  <si>
    <t>פועלים הנ אגח36</t>
  </si>
  <si>
    <t>1940659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</si>
  <si>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</si>
  <si>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</si>
  <si>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</si>
  <si>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</si>
  <si>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</si>
  <si>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</si>
  <si>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</si>
  <si>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</si>
  <si>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</si>
  <si>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</si>
  <si>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</si>
  <si>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</si>
  <si>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</si>
  <si>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</si>
  <si>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</si>
  <si>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</si>
  <si>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</si>
  <si>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</si>
  <si>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</si>
  <si>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</si>
  <si>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</si>
  <si>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</si>
  <si>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</si>
  <si>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</si>
  <si>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</si>
  <si>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</si>
  <si>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</si>
  <si>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</si>
  <si>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</si>
  <si>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</si>
  <si>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פועלים הנ הת טו</t>
  </si>
  <si>
    <t>1940543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</si>
  <si>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</si>
  <si>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</si>
  <si>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</si>
  <si>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</si>
  <si>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</si>
  <si>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</si>
  <si>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</si>
  <si>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</si>
  <si>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</si>
  <si>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</si>
  <si>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</si>
  <si>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</si>
  <si>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</si>
  <si>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</si>
  <si>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ביג אגח ח</t>
  </si>
  <si>
    <t>1138924</t>
  </si>
  <si>
    <t>513623314</t>
  </si>
  <si>
    <t>ביג אגח יא</t>
  </si>
  <si>
    <t>1151117</t>
  </si>
  <si>
    <t>ביג אגח יג</t>
  </si>
  <si>
    <t>1159516</t>
  </si>
  <si>
    <t>ביג אגח יד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</si>
  <si>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</si>
  <si>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</si>
  <si>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</si>
  <si>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</si>
  <si>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</si>
  <si>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</si>
  <si>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</si>
  <si>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</si>
  <si>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ישרס אגח טו</t>
  </si>
  <si>
    <t>6130207</t>
  </si>
  <si>
    <t>520017807</t>
  </si>
  <si>
    <t>ישרס אגח יח</t>
  </si>
  <si>
    <t>6130280</t>
  </si>
  <si>
    <t>לאומי התח נד401</t>
  </si>
  <si>
    <t>6040380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</si>
  <si>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</si>
  <si>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</si>
  <si>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</si>
  <si>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</si>
  <si>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</si>
  <si>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</si>
  <si>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</si>
  <si>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</si>
  <si>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</si>
  <si>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</si>
  <si>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</si>
  <si>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יח*</t>
  </si>
  <si>
    <t>2260479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</si>
  <si>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</si>
  <si>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</si>
  <si>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</si>
  <si>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</si>
  <si>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</si>
  <si>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</si>
  <si>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</si>
  <si>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</si>
  <si>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</si>
  <si>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</si>
  <si>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</si>
  <si>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</si>
  <si>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</si>
  <si>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</si>
  <si>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</si>
  <si>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יג*</t>
  </si>
  <si>
    <t>3230224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</si>
  <si>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</si>
  <si>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</si>
  <si>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</si>
  <si>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</si>
  <si>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</si>
  <si>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</si>
  <si>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</si>
  <si>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</si>
  <si>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</si>
  <si>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</si>
  <si>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פועלים הנ הת יח</t>
  </si>
  <si>
    <t>1940600</t>
  </si>
  <si>
    <t>פועלים הנ הת יט</t>
  </si>
  <si>
    <t>1940626</t>
  </si>
  <si>
    <t>פועלים הנ הת כא</t>
  </si>
  <si>
    <t>1940725</t>
  </si>
  <si>
    <t>פועלים הנפ הת כ</t>
  </si>
  <si>
    <t>1940691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</si>
  <si>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</si>
  <si>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</si>
  <si>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</si>
  <si>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</si>
  <si>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</si>
  <si>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</si>
  <si>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</si>
  <si>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</si>
  <si>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</si>
  <si>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</si>
  <si>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</si>
  <si>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</si>
  <si>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</si>
  <si>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</si>
  <si>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</si>
  <si>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</si>
  <si>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</si>
  <si>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</si>
  <si>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שופרסל אגח ו*</t>
  </si>
  <si>
    <t>7770217</t>
  </si>
  <si>
    <t>520022732</t>
  </si>
  <si>
    <t>רשתות שיווק</t>
  </si>
  <si>
    <t>שלמה החז אגח טז</t>
  </si>
  <si>
    <t>1410281</t>
  </si>
  <si>
    <t>520034372</t>
  </si>
  <si>
    <t>שלמה החז אגח יח</t>
  </si>
  <si>
    <t>1410307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</si>
  <si>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</si>
  <si>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</si>
  <si>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</si>
  <si>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</si>
  <si>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</si>
  <si>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</si>
  <si>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</si>
  <si>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</si>
  <si>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</si>
  <si>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</si>
  <si>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</si>
  <si>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ביג אגח ז</t>
  </si>
  <si>
    <t>1136084</t>
  </si>
  <si>
    <t>ביג אגח ט</t>
  </si>
  <si>
    <t>1141050</t>
  </si>
  <si>
    <t>ביג אגח טו</t>
  </si>
  <si>
    <t>1162221</t>
  </si>
  <si>
    <t>ביג אגח יב</t>
  </si>
  <si>
    <t>1156231</t>
  </si>
  <si>
    <t>ביג אגח יח</t>
  </si>
  <si>
    <t>1174226</t>
  </si>
  <si>
    <t>ביג אגח כ</t>
  </si>
  <si>
    <t>1186188</t>
  </si>
  <si>
    <t>בינל הנפ התח כו</t>
  </si>
  <si>
    <t>1185537</t>
  </si>
  <si>
    <t>בינל הנפק התחכד</t>
  </si>
  <si>
    <t>1151000</t>
  </si>
  <si>
    <t>בינל הנפק התחכה</t>
  </si>
  <si>
    <t>1167030</t>
  </si>
  <si>
    <t>בינל הנפקות כז</t>
  </si>
  <si>
    <t>1189497</t>
  </si>
  <si>
    <t>דיסקונט מנ נד ו</t>
  </si>
  <si>
    <t>7480197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</si>
  <si>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</si>
  <si>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</si>
  <si>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</si>
  <si>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</si>
  <si>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</si>
  <si>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</si>
  <si>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הפניקס אגח 5</t>
  </si>
  <si>
    <t>7670284</t>
  </si>
  <si>
    <t>520017450</t>
  </si>
  <si>
    <t>ביטוח</t>
  </si>
  <si>
    <t>הראל הנפק אגח ו</t>
  </si>
  <si>
    <t>1126069</t>
  </si>
  <si>
    <t>513834200</t>
  </si>
  <si>
    <t>הראל הנפק אגח ז</t>
  </si>
  <si>
    <t>1126077</t>
  </si>
  <si>
    <t>ישרס אגח טז</t>
  </si>
  <si>
    <t>6130223</t>
  </si>
  <si>
    <t>ישרס אגח יג</t>
  </si>
  <si>
    <t>6130181</t>
  </si>
  <si>
    <t>ישרס אגח יט</t>
  </si>
  <si>
    <t>6130348</t>
  </si>
  <si>
    <t>כללביט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</si>
  <si>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</si>
  <si>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</si>
  <si>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</si>
  <si>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</si>
  <si>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</si>
  <si>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</si>
  <si>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</si>
  <si>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הנפק הת48</t>
  </si>
  <si>
    <t>2310266</t>
  </si>
  <si>
    <t>מז טפ הנפק הת50</t>
  </si>
  <si>
    <t>2310290</t>
  </si>
  <si>
    <t>מזטפ הנפ הת65</t>
  </si>
  <si>
    <t>1191675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</si>
  <si>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</si>
  <si>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</si>
  <si>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</si>
  <si>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</si>
  <si>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</si>
  <si>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</si>
  <si>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</si>
  <si>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</si>
  <si>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</si>
  <si>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</si>
  <si>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</si>
  <si>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</si>
  <si>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</si>
  <si>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</si>
  <si>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אלדן תחבו אגח ה</t>
  </si>
  <si>
    <t>1155357</t>
  </si>
  <si>
    <t>510454333</t>
  </si>
  <si>
    <t>ilA+</t>
  </si>
  <si>
    <t>אלדן תחבו אגח ז</t>
  </si>
  <si>
    <t>1184779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</si>
  <si>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</si>
  <si>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</si>
  <si>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</si>
  <si>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</si>
  <si>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</si>
  <si>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</si>
  <si>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</si>
  <si>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</si>
  <si>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</si>
  <si>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</si>
  <si>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</si>
  <si>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השקעה ואחזקות</t>
  </si>
  <si>
    <t>ג'נרישן קפ אגחג*</t>
  </si>
  <si>
    <t>1184555</t>
  </si>
  <si>
    <t>מגה אור אגח ד*</t>
  </si>
  <si>
    <t>1130632</t>
  </si>
  <si>
    <t>מגה אור אגח ז*</t>
  </si>
  <si>
    <t>1141696</t>
  </si>
  <si>
    <t>מגה אור אגח ט*</t>
  </si>
  <si>
    <t>1165141</t>
  </si>
  <si>
    <t>מגה אור אגח יא*</t>
  </si>
  <si>
    <t>1178375</t>
  </si>
  <si>
    <t>מימון ישיר אגחג</t>
  </si>
  <si>
    <t>1171214</t>
  </si>
  <si>
    <t>513893123</t>
  </si>
  <si>
    <t>אשראי חוץ בנקאי</t>
  </si>
  <si>
    <t>מימון ישיר אגחד</t>
  </si>
  <si>
    <t>1175660</t>
  </si>
  <si>
    <t>מימון ישיר אגחה</t>
  </si>
  <si>
    <t>1182831</t>
  </si>
  <si>
    <t>מימון ישיר אגחו</t>
  </si>
  <si>
    <t>1191659</t>
  </si>
  <si>
    <t>פז נפט אגח ו*</t>
  </si>
  <si>
    <t>1139542</t>
  </si>
  <si>
    <t>510216054</t>
  </si>
  <si>
    <t>פז נפט אגח ז*</t>
  </si>
  <si>
    <t>1142595</t>
  </si>
  <si>
    <t>אדגר אגח ט*</t>
  </si>
  <si>
    <t>1820190</t>
  </si>
  <si>
    <t>520035171</t>
  </si>
  <si>
    <t>נדל"ן מניב בחו"ל</t>
  </si>
  <si>
    <t>A2.il</t>
  </si>
  <si>
    <t>אלבר אגח יט</t>
  </si>
  <si>
    <t>1191824</t>
  </si>
  <si>
    <t>512025891</t>
  </si>
  <si>
    <t>ilA</t>
  </si>
  <si>
    <t>אפי נכסים אגח 8</t>
  </si>
  <si>
    <t>1142231</t>
  </si>
  <si>
    <t>510560188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</si>
  <si>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</si>
  <si>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</si>
  <si>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</si>
  <si>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</si>
  <si>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</si>
  <si>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</si>
  <si>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</si>
  <si>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</si>
  <si>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ג'י סיטי אגח טו</t>
  </si>
  <si>
    <t>1260769</t>
  </si>
  <si>
    <t>520033234</t>
  </si>
  <si>
    <t>הכשרת ישוב אג21</t>
  </si>
  <si>
    <t>6120224</t>
  </si>
  <si>
    <t>520020116</t>
  </si>
  <si>
    <t>סלקום אגח ח*</t>
  </si>
  <si>
    <t>1132828</t>
  </si>
  <si>
    <t>511930125</t>
  </si>
  <si>
    <t>או פי סי אגח ב*</t>
  </si>
  <si>
    <t>1166057</t>
  </si>
  <si>
    <t>514401702</t>
  </si>
  <si>
    <t>ilA-</t>
  </si>
  <si>
    <t>ג'י סיטי אגח יב</t>
  </si>
  <si>
    <t>1260603</t>
  </si>
  <si>
    <t>A3.il</t>
  </si>
  <si>
    <t>ג'י סיטי אגח יג</t>
  </si>
  <si>
    <t>1260652</t>
  </si>
  <si>
    <t>ג'י סיטי אגח יד</t>
  </si>
  <si>
    <t>1260736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</si>
  <si>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</si>
  <si>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</si>
  <si>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</si>
  <si>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</si>
  <si>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</si>
  <si>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</si>
  <si>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</si>
  <si>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</si>
  <si>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</si>
  <si>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</si>
  <si>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</si>
  <si>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</si>
  <si>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</si>
  <si>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</si>
  <si>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</si>
  <si>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</si>
  <si>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</si>
  <si>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</si>
  <si>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</si>
  <si>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</si>
  <si>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מניבים ריט אגחא*</t>
  </si>
  <si>
    <t>1140581</t>
  </si>
  <si>
    <t>515327120</t>
  </si>
  <si>
    <t>מניבים ריט אגחב*</t>
  </si>
  <si>
    <t>1155928</t>
  </si>
  <si>
    <t>מניבים ריט אגחג*</t>
  </si>
  <si>
    <t>1177658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</si>
  <si>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</si>
  <si>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</si>
  <si>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</si>
  <si>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</si>
  <si>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</si>
  <si>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</si>
  <si>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</si>
  <si>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</si>
  <si>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</si>
  <si>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</si>
  <si>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</si>
  <si>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</si>
  <si>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עמידר אגח א</t>
  </si>
  <si>
    <t>1143585</t>
  </si>
  <si>
    <t>520017393</t>
  </si>
  <si>
    <t>פועלים אגח 100</t>
  </si>
  <si>
    <t>6620488</t>
  </si>
  <si>
    <t>חשמל אגח 26</t>
  </si>
  <si>
    <t>6000202</t>
  </si>
  <si>
    <t>שטראוס אגח ה</t>
  </si>
  <si>
    <t>7460389</t>
  </si>
  <si>
    <t>520003781</t>
  </si>
  <si>
    <t>מזון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</si>
  <si>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</si>
  <si>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</si>
  <si>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</si>
  <si>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</si>
  <si>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</si>
  <si>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</si>
  <si>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</si>
  <si>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</si>
  <si>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</si>
  <si>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</si>
  <si>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</si>
  <si>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ביג אגח ו</t>
  </si>
  <si>
    <t>1132521</t>
  </si>
  <si>
    <t>גב ים אגח ח</t>
  </si>
  <si>
    <t>7590151</t>
  </si>
  <si>
    <t>וילאר אגח ח</t>
  </si>
  <si>
    <t>4160156</t>
  </si>
  <si>
    <t>520038910</t>
  </si>
  <si>
    <t>ישראמקו אגח ג*</t>
  </si>
  <si>
    <t>2320232</t>
  </si>
  <si>
    <t>550010003</t>
  </si>
  <si>
    <t>מבנה אגח טו*</t>
  </si>
  <si>
    <t>2260420</t>
  </si>
  <si>
    <t>מנורה הון התח ד</t>
  </si>
  <si>
    <t>1135920</t>
  </si>
  <si>
    <t>513937714</t>
  </si>
  <si>
    <t>שופרסל אגח ה*</t>
  </si>
  <si>
    <t>7770209</t>
  </si>
  <si>
    <t>שופרסל אגח ז*</t>
  </si>
  <si>
    <t>7770258</t>
  </si>
  <si>
    <t>שלמה החז אגח יז</t>
  </si>
  <si>
    <t>1410299</t>
  </si>
  <si>
    <t>בזק אגח 9</t>
  </si>
  <si>
    <t>2300176</t>
  </si>
  <si>
    <t>גמא אגח 3</t>
  </si>
  <si>
    <t>1185941</t>
  </si>
  <si>
    <t>512711789</t>
  </si>
  <si>
    <t>דה זראסאי אגח ג</t>
  </si>
  <si>
    <t>1137975</t>
  </si>
  <si>
    <t>1744984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</si>
  <si>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</si>
  <si>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</si>
  <si>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</si>
  <si>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</si>
  <si>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</si>
  <si>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</si>
  <si>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</si>
  <si>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</si>
  <si>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</si>
  <si>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</si>
  <si>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יוניברסל אגח ב</t>
  </si>
  <si>
    <t>1141647</t>
  </si>
  <si>
    <t>511809071</t>
  </si>
  <si>
    <t>כללביט אגח י</t>
  </si>
  <si>
    <t>1136068</t>
  </si>
  <si>
    <t>כללביט אגח יא</t>
  </si>
  <si>
    <t>1160647</t>
  </si>
  <si>
    <t>כללביט אגח יב</t>
  </si>
  <si>
    <t>1179928</t>
  </si>
  <si>
    <t>מנורה הון התח ה</t>
  </si>
  <si>
    <t>1143411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</si>
  <si>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</si>
  <si>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</si>
  <si>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</si>
  <si>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</si>
  <si>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</si>
  <si>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</si>
  <si>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</si>
  <si>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</si>
  <si>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ב</t>
  </si>
  <si>
    <t>1139591</t>
  </si>
  <si>
    <t>514065283</t>
  </si>
  <si>
    <t>קרסו אגח ג</t>
  </si>
  <si>
    <t>1141829</t>
  </si>
  <si>
    <t>קרסו אגח ד</t>
  </si>
  <si>
    <t>1173566</t>
  </si>
  <si>
    <t>קרסו מוט' אגח א</t>
  </si>
  <si>
    <t>1136464</t>
  </si>
  <si>
    <t>אלדן תחבו אגח ו</t>
  </si>
  <si>
    <t>1161678</t>
  </si>
  <si>
    <t>אלקטרה אגח ד*</t>
  </si>
  <si>
    <t>7390149</t>
  </si>
  <si>
    <t>520028911</t>
  </si>
  <si>
    <t>אלקטרה אגח ה*</t>
  </si>
  <si>
    <t>7390222</t>
  </si>
  <si>
    <t>דמרי אגח ז*</t>
  </si>
  <si>
    <t>1141191</t>
  </si>
  <si>
    <t>511399388</t>
  </si>
  <si>
    <t>דמרי אגח ט*</t>
  </si>
  <si>
    <t>1168368</t>
  </si>
  <si>
    <t>ממן אגח ב</t>
  </si>
  <si>
    <t>2380046</t>
  </si>
  <si>
    <t>520036435</t>
  </si>
  <si>
    <t>ספנסר אגח ג</t>
  </si>
  <si>
    <t>1147495</t>
  </si>
  <si>
    <t>1838863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</si>
  <si>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</si>
  <si>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</si>
  <si>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</si>
  <si>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</si>
  <si>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</si>
  <si>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</si>
  <si>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</si>
  <si>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</si>
  <si>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</si>
  <si>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</si>
  <si>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</si>
  <si>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</si>
  <si>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</si>
  <si>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</si>
  <si>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</si>
  <si>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</si>
  <si>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</si>
  <si>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</si>
  <si>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</si>
  <si>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</si>
  <si>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</si>
  <si>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</si>
  <si>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</si>
  <si>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אלבר אגח כ</t>
  </si>
  <si>
    <t>1191832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</si>
  <si>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</si>
  <si>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</si>
  <si>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</si>
  <si>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</si>
  <si>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</si>
  <si>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</si>
  <si>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</si>
  <si>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</si>
  <si>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אפריקה מג אגח ה*</t>
  </si>
  <si>
    <t>1162825</t>
  </si>
  <si>
    <t>520034760</t>
  </si>
  <si>
    <t>בזן אגח ה</t>
  </si>
  <si>
    <t>2590388</t>
  </si>
  <si>
    <t>520036658</t>
  </si>
  <si>
    <t>בזן אגח י</t>
  </si>
  <si>
    <t>2590511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</si>
  <si>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</si>
  <si>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</si>
  <si>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</si>
  <si>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</si>
  <si>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</si>
  <si>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</si>
  <si>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</si>
  <si>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</si>
  <si>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פתאל אירו אגח א</t>
  </si>
  <si>
    <t>1137512</t>
  </si>
  <si>
    <t>515328250</t>
  </si>
  <si>
    <t>פתאל אירו אגח ד</t>
  </si>
  <si>
    <t>1168038</t>
  </si>
  <si>
    <t>קרסו נדלן אגח א*</t>
  </si>
  <si>
    <t>1190008</t>
  </si>
  <si>
    <t>510488190</t>
  </si>
  <si>
    <t>אקרו אגח א</t>
  </si>
  <si>
    <t>1188572</t>
  </si>
  <si>
    <t>511996803</t>
  </si>
  <si>
    <t>פתאל החז אגח ב*</t>
  </si>
  <si>
    <t>1150812</t>
  </si>
  <si>
    <t>פתאל החז אגח ג*</t>
  </si>
  <si>
    <t>1161785</t>
  </si>
  <si>
    <t>פתאל החזק אג 1*</t>
  </si>
  <si>
    <t>1169721</t>
  </si>
  <si>
    <t>דלשה קפיטל אגחב</t>
  </si>
  <si>
    <t>1137314</t>
  </si>
  <si>
    <t>1888119</t>
  </si>
  <si>
    <t>Baa1.il</t>
  </si>
  <si>
    <t>אול יר אגח ג</t>
  </si>
  <si>
    <t>1140136</t>
  </si>
  <si>
    <t>1841580</t>
  </si>
  <si>
    <t>אול יר אגח ה</t>
  </si>
  <si>
    <t>1143304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</si>
  <si>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</si>
  <si>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</si>
  <si>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</si>
  <si>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</si>
  <si>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</si>
  <si>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</si>
  <si>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</si>
  <si>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</si>
  <si>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</si>
  <si>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</si>
  <si>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</si>
  <si>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</si>
  <si>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</si>
  <si>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</si>
  <si>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תמר פטרו אגח א*</t>
  </si>
  <si>
    <t>1141332</t>
  </si>
  <si>
    <t>515334662</t>
  </si>
  <si>
    <t>תמר פטרו אגח ב*</t>
  </si>
  <si>
    <t>1143593</t>
  </si>
  <si>
    <t>בזן אגח ו</t>
  </si>
  <si>
    <t>2590396</t>
  </si>
  <si>
    <t>בזן אגח ט</t>
  </si>
  <si>
    <t>2590461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</si>
  <si>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</si>
  <si>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</si>
  <si>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</si>
  <si>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</si>
  <si>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</si>
  <si>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</si>
  <si>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</si>
  <si>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</si>
  <si>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</si>
  <si>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</si>
  <si>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</si>
  <si>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</si>
  <si>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</si>
  <si>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</si>
  <si>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</si>
  <si>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</si>
  <si>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</si>
  <si>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</si>
  <si>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</si>
  <si>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</si>
  <si>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</si>
  <si>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6 01/25 10/24</t>
  </si>
  <si>
    <t>XS2198213956</t>
  </si>
  <si>
    <t>CAMT 12/01/26*</t>
  </si>
  <si>
    <t>US13469VAA61</t>
  </si>
  <si>
    <t>511235434</t>
  </si>
  <si>
    <t>מוליכים למחצה</t>
  </si>
  <si>
    <t>CYBERARK SOFT 11/15/24</t>
  </si>
  <si>
    <t>US23248VAB18</t>
  </si>
  <si>
    <t>512291642</t>
  </si>
  <si>
    <t>Software &amp; Services</t>
  </si>
  <si>
    <t>NICEIT 0 09/25</t>
  </si>
  <si>
    <t>US653656AB42</t>
  </si>
  <si>
    <t>520036872</t>
  </si>
  <si>
    <t>NVMI 0 10/15/2025*</t>
  </si>
  <si>
    <t>US66980MAB28</t>
  </si>
  <si>
    <t>511812463</t>
  </si>
  <si>
    <t>SOLAREDGE TECH 0 09/25</t>
  </si>
  <si>
    <t>US83417MAD65</t>
  </si>
  <si>
    <t>513865329</t>
  </si>
  <si>
    <t>Semiconductors &amp; Semiconductor Equipment</t>
  </si>
  <si>
    <t>VRNT 0.25 04/26</t>
  </si>
  <si>
    <t>US92343XAC48</t>
  </si>
  <si>
    <t>512704867</t>
  </si>
  <si>
    <t>WIX 0 08/25</t>
  </si>
  <si>
    <t>US92940WAD11</t>
  </si>
  <si>
    <t>513881177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</si>
  <si>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</si>
  <si>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</si>
  <si>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</si>
  <si>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</si>
  <si>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</si>
  <si>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</si>
  <si>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</si>
  <si>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</si>
  <si>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</si>
  <si>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</si>
  <si>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</si>
  <si>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</si>
  <si>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</si>
  <si>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</si>
  <si>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</si>
  <si>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</si>
  <si>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</si>
  <si>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</si>
  <si>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</si>
  <si>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</si>
  <si>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</si>
  <si>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</si>
  <si>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</si>
  <si>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UNITED AIRLINES 5.875 10/27</t>
  </si>
  <si>
    <t>US90931GAA76</t>
  </si>
  <si>
    <t>TELECOMMUNICATION SERVICES</t>
  </si>
  <si>
    <t>A3</t>
  </si>
  <si>
    <t>ALVGR 3.2 PERP</t>
  </si>
  <si>
    <t>US018820AB64</t>
  </si>
  <si>
    <t>Baa1</t>
  </si>
  <si>
    <t>JPM 5.717 09/33</t>
  </si>
  <si>
    <t>US46647PDK93</t>
  </si>
  <si>
    <t>NAB 3.933 08/2034 08/29</t>
  </si>
  <si>
    <t>USG6S94TAB96</t>
  </si>
  <si>
    <t>NWIDE 6.178 12/27</t>
  </si>
  <si>
    <t>XS2562898143</t>
  </si>
  <si>
    <t>SCENTRE GROUP 4.75 09/80</t>
  </si>
  <si>
    <t>USQ8053LAA28</t>
  </si>
  <si>
    <t>Real Estate</t>
  </si>
  <si>
    <t>SCGAU 5.125 09/2080</t>
  </si>
  <si>
    <t>USQ8053LAB01</t>
  </si>
  <si>
    <t>VW 4.375 05/30</t>
  </si>
  <si>
    <t>XS2554489513</t>
  </si>
  <si>
    <t>Automobiles &amp; Components</t>
  </si>
  <si>
    <t>WSTP 5.405 08/33</t>
  </si>
  <si>
    <t>US961214FG36</t>
  </si>
  <si>
    <t>AL 5.85 12/15/27</t>
  </si>
  <si>
    <t>US00914AAT97</t>
  </si>
  <si>
    <t>Capital Goods</t>
  </si>
  <si>
    <t>ASSGEN 5.8 07/32</t>
  </si>
  <si>
    <t>XS2468223107</t>
  </si>
  <si>
    <t>AXP 4.989 05/33</t>
  </si>
  <si>
    <t>US025816CX59</t>
  </si>
  <si>
    <t>Diversified Financials</t>
  </si>
  <si>
    <t>FIS 5.1 07/32</t>
  </si>
  <si>
    <t>US31620MBY12</t>
  </si>
  <si>
    <t>HPQ 5.5 01/33</t>
  </si>
  <si>
    <t>US40434LAN55</t>
  </si>
  <si>
    <t>Technology Hardware &amp; Equipment</t>
  </si>
  <si>
    <t>INTNED 4.125 08/33</t>
  </si>
  <si>
    <t>XS2524746687</t>
  </si>
  <si>
    <t>MAR 4.625 06/30</t>
  </si>
  <si>
    <t>US571903BE27</t>
  </si>
  <si>
    <t>Hotels Restaurants &amp; Leisure</t>
  </si>
  <si>
    <t>PRU 6 09/52</t>
  </si>
  <si>
    <t>US744320BK76</t>
  </si>
  <si>
    <t>STLA 5.625 01/28</t>
  </si>
  <si>
    <t>USU85861AD15</t>
  </si>
  <si>
    <t>TD 8.125 10/82</t>
  </si>
  <si>
    <t>US89117F8Z56</t>
  </si>
  <si>
    <t>WHR 4.7 05/32</t>
  </si>
  <si>
    <t>US963320AZ92</t>
  </si>
  <si>
    <t>Consumer Durables &amp; Apparel</t>
  </si>
  <si>
    <t>AER 3.3 01/32</t>
  </si>
  <si>
    <t>US00774MAX39</t>
  </si>
  <si>
    <t>AHTLN 5.5 08/32</t>
  </si>
  <si>
    <t>US04505AAA79</t>
  </si>
  <si>
    <t>ALLE 5.411 07/32</t>
  </si>
  <si>
    <t>US01748TAC53</t>
  </si>
  <si>
    <t>ASHTEAD CAPITAL 4.25 11/29 11/27</t>
  </si>
  <si>
    <t>US045054AL70</t>
  </si>
  <si>
    <t>AVGO 4.15 11/30</t>
  </si>
  <si>
    <t>US11135FAQ46</t>
  </si>
  <si>
    <t>BCRED 2.625 12/26</t>
  </si>
  <si>
    <t>US09261HAD98</t>
  </si>
  <si>
    <t>BCRED 7.05 09/25</t>
  </si>
  <si>
    <t>US09261HAY36</t>
  </si>
  <si>
    <t>ENBCN 5.5 07/77</t>
  </si>
  <si>
    <t>US29250NAS45</t>
  </si>
  <si>
    <t>ENERGY</t>
  </si>
  <si>
    <t>ENBCN 6 01/27 01/77</t>
  </si>
  <si>
    <t>US29250NAN57</t>
  </si>
  <si>
    <t>ETP 5.25 04/29</t>
  </si>
  <si>
    <t>US29278NAG88</t>
  </si>
  <si>
    <t>EXPE 3.25 02/30</t>
  </si>
  <si>
    <t>US30212PAR64</t>
  </si>
  <si>
    <t>FLEX 4.875 05/30</t>
  </si>
  <si>
    <t>US33938XAB10</t>
  </si>
  <si>
    <t>FS KKR CAPITAL 4.25 2/25 01/25</t>
  </si>
  <si>
    <t>US30313RAA77</t>
  </si>
  <si>
    <t>FSK 3.125 10/28</t>
  </si>
  <si>
    <t>US302635AK33</t>
  </si>
  <si>
    <t>GENERAL MOTORS GM 5.4 10/29</t>
  </si>
  <si>
    <t>US37045VAY65</t>
  </si>
  <si>
    <t>GPN 5.4 08/32</t>
  </si>
  <si>
    <t>US37940XAQ51</t>
  </si>
  <si>
    <t>KD 3.15 10/31</t>
  </si>
  <si>
    <t>US50155QAE08</t>
  </si>
  <si>
    <t>MACQUARIE BANK 3.624 06/30</t>
  </si>
  <si>
    <t>USQ568A9SQ14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</si>
  <si>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</si>
  <si>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</si>
  <si>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</si>
  <si>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</si>
  <si>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</si>
  <si>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</si>
  <si>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</si>
  <si>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6.5 07/27</t>
  </si>
  <si>
    <t>US87612BBL53</t>
  </si>
  <si>
    <t>NGLS 6.875 01/29</t>
  </si>
  <si>
    <t>US87612BBN10</t>
  </si>
  <si>
    <t>NXPI 5 01/33</t>
  </si>
  <si>
    <t>US62954HBB33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</si>
  <si>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</si>
  <si>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</si>
  <si>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</si>
  <si>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</si>
  <si>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</si>
  <si>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</si>
  <si>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</si>
  <si>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</si>
  <si>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</si>
  <si>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</si>
  <si>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</si>
  <si>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</si>
  <si>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</si>
  <si>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UTILITIES</t>
  </si>
  <si>
    <t>TELIAS 4.625 PREP</t>
  </si>
  <si>
    <t>XS2526881532</t>
  </si>
  <si>
    <t>TMUS 3.5 04/2031</t>
  </si>
  <si>
    <t>US87264ABW45</t>
  </si>
  <si>
    <t>TRPCN 5.3 03/77</t>
  </si>
  <si>
    <t>US89356BAC28</t>
  </si>
  <si>
    <t>UNITED RENTALS NORTH 6 12/29</t>
  </si>
  <si>
    <t>US911365BQ63</t>
  </si>
  <si>
    <t>VW 4.625 PERP 06/28</t>
  </si>
  <si>
    <t>XS1799939027</t>
  </si>
  <si>
    <t>WBD 4.279 03/32</t>
  </si>
  <si>
    <t>US55903VAL71</t>
  </si>
  <si>
    <t>Media</t>
  </si>
  <si>
    <t>AY 4.125 06/28</t>
  </si>
  <si>
    <t>US04916WAA27</t>
  </si>
  <si>
    <t>BB+</t>
  </si>
  <si>
    <t>BALL 6.875 03/28</t>
  </si>
  <si>
    <t>US058498AY23</t>
  </si>
  <si>
    <t>MATERIALS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</si>
  <si>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</si>
  <si>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</si>
  <si>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</si>
  <si>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</si>
  <si>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</si>
  <si>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</si>
  <si>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</si>
  <si>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</si>
  <si>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</si>
  <si>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</si>
  <si>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CDWC 4.25 04/28</t>
  </si>
  <si>
    <t>US12513GBD07</t>
  </si>
  <si>
    <t>CQP 3.25 01/32</t>
  </si>
  <si>
    <t>US16411QAN16</t>
  </si>
  <si>
    <t>CQP 4.5 10/29</t>
  </si>
  <si>
    <t>US16411QAG64</t>
  </si>
  <si>
    <t>CREDIT SUISSE 6.5 08/23</t>
  </si>
  <si>
    <t>XS0957135212</t>
  </si>
  <si>
    <t>HCA 5.875 02/29</t>
  </si>
  <si>
    <t>US404119BW86</t>
  </si>
  <si>
    <t>Health Care Equipment &amp; Services</t>
  </si>
  <si>
    <t>MATTEL 3.75 04/29</t>
  </si>
  <si>
    <t>US577081BF84</t>
  </si>
  <si>
    <t>MSCI 3.25 2033</t>
  </si>
  <si>
    <t>US55354GAQ38</t>
  </si>
  <si>
    <t>MSCI 3.625 09/30 03/28</t>
  </si>
  <si>
    <t>US55354GAK67</t>
  </si>
  <si>
    <t>NWG 7.416 06/33</t>
  </si>
  <si>
    <t>XS2563349765</t>
  </si>
  <si>
    <t>NWSA 5.125 02/32</t>
  </si>
  <si>
    <t>US65249BAB53</t>
  </si>
  <si>
    <t>PARA 6.375 03/62</t>
  </si>
  <si>
    <t>US92556HAE71</t>
  </si>
  <si>
    <t>VODAFONE 4.125 06/81</t>
  </si>
  <si>
    <t>US92857WBW91</t>
  </si>
  <si>
    <t>VODAFONE 6.25 10/78 10/24</t>
  </si>
  <si>
    <t>XS1888180640</t>
  </si>
  <si>
    <t>AER 6.5 06/45</t>
  </si>
  <si>
    <t>US00773HAA59</t>
  </si>
  <si>
    <t>BB</t>
  </si>
  <si>
    <t>ALLISON TRANS 3.75 01/31</t>
  </si>
  <si>
    <t>US019736AG29</t>
  </si>
  <si>
    <t>Ba2</t>
  </si>
  <si>
    <t>ALLISON TRANSM 5.875 06/29</t>
  </si>
  <si>
    <t>US019736AF46</t>
  </si>
  <si>
    <t>ATRFIN 2.625 09/27</t>
  </si>
  <si>
    <t>XS2294495838</t>
  </si>
  <si>
    <t>CHARLES RIVER LAB 4 03/31</t>
  </si>
  <si>
    <t>US159864AJ65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</si>
  <si>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</si>
  <si>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</si>
  <si>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</si>
  <si>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</si>
  <si>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</si>
  <si>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</si>
  <si>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</si>
  <si>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</si>
  <si>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</si>
  <si>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</si>
  <si>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</si>
  <si>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</si>
  <si>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TELEFO 7.125 PERP</t>
  </si>
  <si>
    <t>XS2462605671</t>
  </si>
  <si>
    <t>UNITED RENTALS NORTH 4 07/30</t>
  </si>
  <si>
    <t>US911365BN33</t>
  </si>
  <si>
    <t>ASGN 4.625 15/05/2028</t>
  </si>
  <si>
    <t>US00191UAA07</t>
  </si>
  <si>
    <t>Commercial &amp; Professional Services</t>
  </si>
  <si>
    <t>BOOZ ALLEN HAMILTON INC 07/29</t>
  </si>
  <si>
    <t>US09951LAB99</t>
  </si>
  <si>
    <t>LLOYDS 8.5</t>
  </si>
  <si>
    <t>XS2529511722</t>
  </si>
  <si>
    <t>MTCHII 4.125 08/30</t>
  </si>
  <si>
    <t>US57665RAL06</t>
  </si>
  <si>
    <t>Ba3</t>
  </si>
  <si>
    <t>SIRIUS XM RADIO 4 07/28</t>
  </si>
  <si>
    <t>US82967NBJ63</t>
  </si>
  <si>
    <t>UAL 4.375 04/26</t>
  </si>
  <si>
    <t>US90932LAG23</t>
  </si>
  <si>
    <t>ATRSAV 3.625 04/2026</t>
  </si>
  <si>
    <t>XS2338530467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</si>
  <si>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</si>
  <si>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</si>
  <si>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</si>
  <si>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</si>
  <si>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</si>
  <si>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</si>
  <si>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</si>
  <si>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</si>
  <si>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DAN 3 07/2029</t>
  </si>
  <si>
    <t>XS2345050251</t>
  </si>
  <si>
    <t>DAN 4.25 09/30</t>
  </si>
  <si>
    <t>US235825AH97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</si>
  <si>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</si>
  <si>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</si>
  <si>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</si>
  <si>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</si>
  <si>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</si>
  <si>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</si>
  <si>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</si>
  <si>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</si>
  <si>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</si>
  <si>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</si>
  <si>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</si>
  <si>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</si>
  <si>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</si>
  <si>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</si>
  <si>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</si>
  <si>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</si>
  <si>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</si>
  <si>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</si>
  <si>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אלקטרה*</t>
  </si>
  <si>
    <t>739037</t>
  </si>
  <si>
    <t>אמות</t>
  </si>
  <si>
    <t>1097278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</si>
  <si>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</si>
  <si>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</si>
  <si>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</si>
  <si>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</si>
  <si>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</si>
  <si>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</si>
  <si>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</si>
  <si>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</si>
  <si>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</si>
  <si>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</si>
  <si>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</si>
  <si>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</si>
  <si>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</si>
  <si>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</si>
  <si>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</si>
  <si>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</si>
  <si>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</si>
  <si>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</si>
  <si>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</si>
  <si>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</si>
  <si>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</si>
  <si>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</si>
  <si>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</si>
  <si>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</si>
  <si>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</si>
  <si>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</si>
  <si>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</si>
  <si>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</si>
  <si>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</si>
  <si>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</si>
  <si>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</si>
  <si>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</si>
  <si>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</si>
  <si>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</si>
  <si>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</si>
  <si>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</si>
  <si>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</si>
  <si>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</si>
  <si>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</si>
  <si>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</si>
  <si>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</si>
  <si>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</si>
  <si>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ניו מד אנרג יהש</t>
  </si>
  <si>
    <t>475020</t>
  </si>
  <si>
    <t>550013098</t>
  </si>
  <si>
    <t>נייס</t>
  </si>
  <si>
    <t>273011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</si>
  <si>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</si>
  <si>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</si>
  <si>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</si>
  <si>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</si>
  <si>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</si>
  <si>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</si>
  <si>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</si>
  <si>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</si>
  <si>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</si>
  <si>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</si>
  <si>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</si>
  <si>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</si>
  <si>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</si>
  <si>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</si>
  <si>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</si>
  <si>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</si>
  <si>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</si>
  <si>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אילקס מדיקל</t>
  </si>
  <si>
    <t>1080753</t>
  </si>
  <si>
    <t>520042219</t>
  </si>
  <si>
    <t>אינרום*</t>
  </si>
  <si>
    <t>1132356</t>
  </si>
  <si>
    <t>515001659</t>
  </si>
  <si>
    <t>אלטשולר שחם פנ</t>
  </si>
  <si>
    <t>1184936</t>
  </si>
  <si>
    <t>516508603</t>
  </si>
  <si>
    <t>אלקטרה צריכה</t>
  </si>
  <si>
    <t>5010129</t>
  </si>
  <si>
    <t>520039967</t>
  </si>
  <si>
    <t>אנלייט אנרגיה*</t>
  </si>
  <si>
    <t>720011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</si>
  <si>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</si>
  <si>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</si>
  <si>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</si>
  <si>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</si>
  <si>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</si>
  <si>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</si>
  <si>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</si>
  <si>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</si>
  <si>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</si>
  <si>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</si>
  <si>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</si>
  <si>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</si>
  <si>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</si>
  <si>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</si>
  <si>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</si>
  <si>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</si>
  <si>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</si>
  <si>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</si>
  <si>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</si>
  <si>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</si>
  <si>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</si>
  <si>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</si>
  <si>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</si>
  <si>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</si>
  <si>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</si>
  <si>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</si>
  <si>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</si>
  <si>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</si>
  <si>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</si>
  <si>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</si>
  <si>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</si>
  <si>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</si>
  <si>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</si>
  <si>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</si>
  <si>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</si>
  <si>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</si>
  <si>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</si>
  <si>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</si>
  <si>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</si>
  <si>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</si>
  <si>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</si>
  <si>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</si>
  <si>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</si>
  <si>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</si>
  <si>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</si>
  <si>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</si>
  <si>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</si>
  <si>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</si>
  <si>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</si>
  <si>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</si>
  <si>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</si>
  <si>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</si>
  <si>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</si>
  <si>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</si>
  <si>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</si>
  <si>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</si>
  <si>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</si>
  <si>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</si>
  <si>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</si>
  <si>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</si>
  <si>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</si>
  <si>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</si>
  <si>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</si>
  <si>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</si>
  <si>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</si>
  <si>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מנורה מב החז</t>
  </si>
  <si>
    <t>566018</t>
  </si>
  <si>
    <t>520007469</t>
  </si>
  <si>
    <t>מניבים ריט*</t>
  </si>
  <si>
    <t>1140573</t>
  </si>
  <si>
    <t>מספנות ישראל*</t>
  </si>
  <si>
    <t>1168533</t>
  </si>
  <si>
    <t>516084753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</si>
  <si>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</si>
  <si>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</si>
  <si>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</si>
  <si>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</si>
  <si>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</si>
  <si>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</si>
  <si>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</si>
  <si>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</si>
  <si>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</si>
  <si>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</si>
  <si>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</si>
  <si>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</si>
  <si>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</si>
  <si>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</si>
  <si>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סאפיינס</t>
  </si>
  <si>
    <t>1087659</t>
  </si>
  <si>
    <t>53368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</si>
  <si>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</si>
  <si>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</si>
  <si>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</si>
  <si>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</si>
  <si>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</si>
  <si>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</si>
  <si>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</si>
  <si>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</si>
  <si>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פולירם*</t>
  </si>
  <si>
    <t>1170216</t>
  </si>
  <si>
    <t>515251593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</si>
  <si>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</si>
  <si>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</si>
  <si>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</si>
  <si>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</si>
  <si>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</si>
  <si>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</si>
  <si>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</si>
  <si>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</si>
  <si>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</si>
  <si>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</si>
  <si>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</si>
  <si>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</si>
  <si>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</si>
  <si>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</si>
  <si>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</si>
  <si>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</si>
  <si>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</si>
  <si>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</si>
  <si>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</si>
  <si>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</si>
  <si>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</si>
  <si>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</si>
  <si>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</si>
  <si>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</si>
  <si>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</si>
  <si>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</si>
  <si>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</si>
  <si>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</si>
  <si>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</si>
  <si>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</si>
  <si>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</si>
  <si>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</si>
  <si>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</si>
  <si>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</si>
  <si>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</si>
  <si>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</si>
  <si>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</si>
  <si>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</si>
  <si>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</si>
  <si>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</si>
  <si>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</si>
  <si>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</si>
  <si>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</si>
  <si>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</si>
  <si>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</si>
  <si>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</si>
  <si>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</si>
  <si>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</si>
  <si>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</si>
  <si>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</si>
  <si>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</si>
  <si>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</si>
  <si>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</si>
  <si>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</si>
  <si>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</si>
  <si>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</si>
  <si>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</si>
  <si>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</si>
  <si>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</si>
  <si>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</si>
  <si>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</si>
  <si>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</si>
  <si>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</si>
  <si>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</si>
  <si>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</si>
  <si>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</si>
  <si>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</si>
  <si>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</si>
  <si>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אלומיי</t>
  </si>
  <si>
    <t>1082635</t>
  </si>
  <si>
    <t>520039868</t>
  </si>
  <si>
    <t>אלספק*</t>
  </si>
  <si>
    <t>1090364</t>
  </si>
  <si>
    <t>511297541</t>
  </si>
  <si>
    <t>חשמל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</si>
  <si>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</si>
  <si>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</si>
  <si>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</si>
  <si>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</si>
  <si>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</si>
  <si>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</si>
  <si>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</si>
  <si>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</si>
  <si>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</si>
  <si>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</si>
  <si>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</si>
  <si>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</si>
  <si>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</si>
  <si>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</si>
  <si>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</si>
  <si>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</si>
  <si>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</si>
  <si>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</si>
  <si>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</si>
  <si>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</si>
  <si>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</si>
  <si>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</si>
  <si>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</si>
  <si>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</si>
  <si>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</si>
  <si>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</si>
  <si>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</si>
  <si>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</si>
  <si>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</si>
  <si>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</si>
  <si>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</si>
  <si>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</si>
  <si>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</si>
  <si>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</si>
  <si>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</si>
  <si>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</si>
  <si>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</si>
  <si>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</si>
  <si>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</si>
  <si>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</si>
  <si>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</si>
  <si>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</si>
  <si>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</si>
  <si>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</si>
  <si>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</si>
  <si>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</si>
  <si>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</si>
  <si>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</si>
  <si>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</si>
  <si>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</si>
  <si>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</si>
  <si>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</si>
  <si>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</si>
  <si>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</si>
  <si>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</si>
  <si>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</si>
  <si>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</si>
  <si>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</si>
  <si>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</si>
  <si>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</si>
  <si>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</si>
  <si>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</si>
  <si>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</si>
  <si>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</si>
  <si>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</si>
  <si>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</si>
  <si>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</si>
  <si>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</si>
  <si>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</si>
  <si>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</si>
  <si>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</si>
  <si>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</si>
  <si>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</si>
  <si>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</si>
  <si>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</si>
  <si>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</si>
  <si>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</si>
  <si>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</si>
  <si>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</si>
  <si>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</si>
  <si>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</si>
  <si>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</si>
  <si>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</si>
  <si>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</si>
  <si>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</si>
  <si>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</si>
  <si>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</si>
  <si>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</si>
  <si>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</si>
  <si>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</si>
  <si>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</si>
  <si>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</si>
  <si>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</si>
  <si>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</si>
  <si>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</si>
  <si>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</si>
  <si>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</si>
  <si>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</si>
  <si>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</si>
  <si>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מקס סטוק</t>
  </si>
  <si>
    <t>1168558</t>
  </si>
  <si>
    <t>513618967</t>
  </si>
  <si>
    <t>משק אנרגיה</t>
  </si>
  <si>
    <t>1166974</t>
  </si>
  <si>
    <t>נוסטרומו*</t>
  </si>
  <si>
    <t>1129451</t>
  </si>
  <si>
    <t>1522277</t>
  </si>
  <si>
    <t>סולגרין*</t>
  </si>
  <si>
    <t>1102235</t>
  </si>
  <si>
    <t>512882747</t>
  </si>
  <si>
    <t>סופרגז*</t>
  </si>
  <si>
    <t>1166917</t>
  </si>
  <si>
    <t>516077989</t>
  </si>
  <si>
    <t>סיפיה וויז'ן*</t>
  </si>
  <si>
    <t>1181932</t>
  </si>
  <si>
    <t>513476010</t>
  </si>
  <si>
    <t>עלבד</t>
  </si>
  <si>
    <t>625012</t>
  </si>
  <si>
    <t>520040205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</si>
  <si>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</si>
  <si>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</si>
  <si>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</si>
  <si>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</si>
  <si>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</si>
  <si>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</si>
  <si>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</si>
  <si>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</si>
  <si>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</si>
  <si>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</si>
  <si>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</si>
  <si>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</si>
  <si>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</si>
  <si>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</si>
  <si>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</si>
  <si>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</si>
  <si>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</si>
  <si>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</si>
  <si>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</si>
  <si>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</si>
  <si>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</si>
  <si>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</si>
  <si>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</si>
  <si>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</si>
  <si>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</si>
  <si>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</si>
  <si>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</si>
  <si>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</si>
  <si>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</si>
  <si>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</si>
  <si>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</si>
  <si>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</si>
  <si>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</si>
  <si>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</si>
  <si>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</si>
  <si>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</si>
  <si>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</si>
  <si>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</si>
  <si>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</si>
  <si>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</si>
  <si>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</si>
  <si>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</si>
  <si>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</si>
  <si>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</si>
  <si>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</si>
  <si>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</si>
  <si>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</si>
  <si>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</si>
  <si>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</si>
  <si>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</si>
  <si>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</si>
  <si>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</si>
  <si>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</si>
  <si>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</si>
  <si>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</si>
  <si>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</si>
  <si>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</si>
  <si>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</si>
  <si>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</si>
  <si>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</si>
  <si>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</si>
  <si>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</si>
  <si>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</si>
  <si>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</si>
  <si>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</si>
  <si>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</si>
  <si>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</si>
  <si>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</si>
  <si>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</si>
  <si>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</si>
  <si>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</si>
  <si>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</si>
  <si>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</si>
  <si>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</si>
  <si>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</si>
  <si>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</si>
  <si>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</si>
  <si>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</si>
  <si>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Retailing</t>
  </si>
  <si>
    <t>GLOBAL E ONLINE LTD</t>
  </si>
  <si>
    <t>IL0011741688</t>
  </si>
  <si>
    <t>514889534</t>
  </si>
  <si>
    <t>INMODE LTD</t>
  </si>
  <si>
    <t>IL0011595993</t>
  </si>
  <si>
    <t>514073618</t>
  </si>
  <si>
    <t>INNOVID CORP</t>
  </si>
  <si>
    <t>US4576791085</t>
  </si>
  <si>
    <t>514001338</t>
  </si>
  <si>
    <t>INNOVIZ TECHNOLOGIES LTD</t>
  </si>
  <si>
    <t>IL0011745804</t>
  </si>
  <si>
    <t>515382422</t>
  </si>
  <si>
    <t>KORNIT DIGITAL LTD</t>
  </si>
  <si>
    <t>IL0011216723</t>
  </si>
  <si>
    <t>513195420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</si>
  <si>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</si>
  <si>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</si>
  <si>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</si>
  <si>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</si>
  <si>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</si>
  <si>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</si>
  <si>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</si>
  <si>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</si>
  <si>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</si>
  <si>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</si>
  <si>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</si>
  <si>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</si>
  <si>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</si>
  <si>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</si>
  <si>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</si>
  <si>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</si>
  <si>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</si>
  <si>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</si>
  <si>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</si>
  <si>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</si>
  <si>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</si>
  <si>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</si>
  <si>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</si>
  <si>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</si>
  <si>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</si>
  <si>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</si>
  <si>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</si>
  <si>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</si>
  <si>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</si>
  <si>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</si>
  <si>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</si>
  <si>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</si>
  <si>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</si>
  <si>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</si>
  <si>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</si>
  <si>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</si>
  <si>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</si>
  <si>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</si>
  <si>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ADOBE INC</t>
  </si>
  <si>
    <t>US00724F1012</t>
  </si>
  <si>
    <t>AIRBUS</t>
  </si>
  <si>
    <t>NL0000235190</t>
  </si>
  <si>
    <t>ALPHABET INC CL C</t>
  </si>
  <si>
    <t>US02079K1079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</si>
  <si>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</si>
  <si>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</si>
  <si>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</si>
  <si>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</si>
  <si>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</si>
  <si>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</si>
  <si>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</si>
  <si>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</si>
  <si>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</si>
  <si>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</si>
  <si>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</si>
  <si>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</si>
  <si>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</si>
  <si>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</si>
  <si>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</si>
  <si>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</si>
  <si>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</si>
  <si>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</si>
  <si>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</si>
  <si>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</si>
  <si>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</si>
  <si>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FORD MOTOR</t>
  </si>
  <si>
    <t>US3453708600</t>
  </si>
  <si>
    <t>FORTINET</t>
  </si>
  <si>
    <t>US34959E1091</t>
  </si>
  <si>
    <t>GENERAL DYNAMICS CORP</t>
  </si>
  <si>
    <t>US3695501086</t>
  </si>
  <si>
    <t>GENERAL MOTORS CO</t>
  </si>
  <si>
    <t>US37045V1008</t>
  </si>
  <si>
    <t>GOLDMAN SACHS GROUP INC</t>
  </si>
  <si>
    <t>US38141G1040</t>
  </si>
  <si>
    <t>META PLATFORMS</t>
  </si>
  <si>
    <t>US30303M1027</t>
  </si>
  <si>
    <t>MICROSOFT CORP</t>
  </si>
  <si>
    <t>US5949181045</t>
  </si>
  <si>
    <t>MORGAN STANLEY</t>
  </si>
  <si>
    <t>US6174464486</t>
  </si>
  <si>
    <t>NUTRIEN LTD</t>
  </si>
  <si>
    <t>CA67077M1086</t>
  </si>
  <si>
    <t>PALO ALTO NETWORKS</t>
  </si>
  <si>
    <t>US6974351057</t>
  </si>
  <si>
    <t>SALESFORCE.COM INC</t>
  </si>
  <si>
    <t>US79466L3024</t>
  </si>
  <si>
    <t>SCHNEIDER ELECTRIC</t>
  </si>
  <si>
    <t>FR0000121972</t>
  </si>
  <si>
    <t>SENTINELONE INC  CLASS A</t>
  </si>
  <si>
    <t>US81730H1095</t>
  </si>
  <si>
    <t>Taboola</t>
  </si>
  <si>
    <t>IL0011754137</t>
  </si>
  <si>
    <t>TALKSPACE INC US</t>
  </si>
  <si>
    <t>US87427V1035</t>
  </si>
  <si>
    <t>TESLA INC</t>
  </si>
  <si>
    <t>US88160R1014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</si>
  <si>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</si>
  <si>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</si>
  <si>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</si>
  <si>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</si>
  <si>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</si>
  <si>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</si>
  <si>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</si>
  <si>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</si>
  <si>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</si>
  <si>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</si>
  <si>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</si>
  <si>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</si>
  <si>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ETF תא 90</t>
  </si>
  <si>
    <t>1148642</t>
  </si>
  <si>
    <t>513765339</t>
  </si>
  <si>
    <t>פסגות סל בנקים סדרה 1</t>
  </si>
  <si>
    <t>1148774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</si>
  <si>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</si>
  <si>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</si>
  <si>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</si>
  <si>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</si>
  <si>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</si>
  <si>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</si>
  <si>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</si>
  <si>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</si>
  <si>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</si>
  <si>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</si>
  <si>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</si>
  <si>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</si>
  <si>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</si>
  <si>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</si>
  <si>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</si>
  <si>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</si>
  <si>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</si>
  <si>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</si>
  <si>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תלבונד 60</t>
  </si>
  <si>
    <t>1150473</t>
  </si>
  <si>
    <t>אג"ח</t>
  </si>
  <si>
    <t>פסגות ETF תל בונד 60</t>
  </si>
  <si>
    <t>1148006</t>
  </si>
  <si>
    <t>פסגות ETF תלבונד שקלי</t>
  </si>
  <si>
    <t>1148261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</si>
  <si>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</si>
  <si>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</si>
  <si>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</si>
  <si>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</si>
  <si>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</si>
  <si>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</si>
  <si>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</si>
  <si>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</si>
  <si>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</si>
  <si>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</si>
  <si>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</si>
  <si>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</si>
  <si>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</si>
  <si>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</si>
  <si>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</si>
  <si>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</si>
  <si>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</si>
  <si>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</si>
  <si>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</si>
  <si>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</si>
  <si>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</si>
  <si>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</si>
  <si>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KBW BANK ETF</t>
  </si>
  <si>
    <t>US46138E6288</t>
  </si>
  <si>
    <t>INVESCO MSCI EMERGING MKTS</t>
  </si>
  <si>
    <t>IE00B3DWVS88</t>
  </si>
  <si>
    <t>INVESCO S&amp;P 500 EQUAL WEIGHT</t>
  </si>
  <si>
    <t>US46137V3814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</si>
  <si>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</si>
  <si>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</si>
  <si>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</si>
  <si>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</si>
  <si>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</si>
  <si>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</si>
  <si>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</si>
  <si>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</si>
  <si>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</si>
  <si>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</si>
  <si>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</si>
  <si>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</t>
  </si>
  <si>
    <t>IE00B0M63516</t>
  </si>
  <si>
    <t>ISHARES MSCI CHINA ETF</t>
  </si>
  <si>
    <t>US46429B6719</t>
  </si>
  <si>
    <t>ISHARES MSCI EM ESG ENHANCED UCITS ETF</t>
  </si>
  <si>
    <t>IE00BHZPJ122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</si>
  <si>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</si>
  <si>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</si>
  <si>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</si>
  <si>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</si>
  <si>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</si>
  <si>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</si>
  <si>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</si>
  <si>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</si>
  <si>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LYXOR CORE EURSTX 600 DR</t>
  </si>
  <si>
    <t>LU0908500753</t>
  </si>
  <si>
    <t>Lyxor ETF CAC 40</t>
  </si>
  <si>
    <t>FR0007052782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</si>
  <si>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</si>
  <si>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</si>
  <si>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</si>
  <si>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</si>
  <si>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</si>
  <si>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</si>
  <si>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</si>
  <si>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</si>
  <si>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</si>
  <si>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</si>
  <si>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</si>
  <si>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</si>
  <si>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</si>
  <si>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</si>
  <si>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</si>
  <si>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</si>
  <si>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</si>
  <si>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</si>
  <si>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</si>
  <si>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</si>
  <si>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</si>
  <si>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</si>
  <si>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</si>
  <si>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</si>
  <si>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</si>
  <si>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</si>
  <si>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</si>
  <si>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</si>
  <si>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</si>
  <si>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</si>
  <si>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</si>
  <si>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</si>
  <si>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ISHARES USD CORP BND</t>
  </si>
  <si>
    <t>IE0032895942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</si>
  <si>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</si>
  <si>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</si>
  <si>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</si>
  <si>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</si>
  <si>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</si>
  <si>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</si>
  <si>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</si>
  <si>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</si>
  <si>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</si>
  <si>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</si>
  <si>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</si>
  <si>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</si>
  <si>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</si>
  <si>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</si>
  <si>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</si>
  <si>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</si>
  <si>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</si>
  <si>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</si>
  <si>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</si>
  <si>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</si>
  <si>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</si>
  <si>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</si>
  <si>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</si>
  <si>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</si>
  <si>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</si>
  <si>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</si>
  <si>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</si>
  <si>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</si>
  <si>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</si>
  <si>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</si>
  <si>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</si>
  <si>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</si>
  <si>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3460 JAN 2023</t>
  </si>
  <si>
    <t>84197615</t>
  </si>
  <si>
    <t>BEZEQ C300 01/2023</t>
  </si>
  <si>
    <t>84201300</t>
  </si>
  <si>
    <t>BEZEQ P300 01/2023</t>
  </si>
  <si>
    <t>84201540</t>
  </si>
  <si>
    <t>bP 3460 JAN 2023</t>
  </si>
  <si>
    <t>84198704</t>
  </si>
  <si>
    <t>KWEB US 02/17/23 C30</t>
  </si>
  <si>
    <t>KWEB US 02/17/23 C36</t>
  </si>
  <si>
    <t>KWEB US 02/17/23 P27</t>
  </si>
  <si>
    <t>KWEB US 02/17/23 P30</t>
  </si>
  <si>
    <t>MSCI EMGMKT MAR23</t>
  </si>
  <si>
    <t>MESH3</t>
  </si>
  <si>
    <t>NASDAQ 100 MAR23</t>
  </si>
  <si>
    <t>NQH3</t>
  </si>
  <si>
    <t>S&amp;P/TSX 60 IX FUT MAR23</t>
  </si>
  <si>
    <t>PTH3</t>
  </si>
  <si>
    <t>S&amp;P500 EMINI FUT MAR23</t>
  </si>
  <si>
    <t>ESH3</t>
  </si>
  <si>
    <t>STOXX EUROPE 600 MAR23</t>
  </si>
  <si>
    <t>SXOH3</t>
  </si>
  <si>
    <t>US 10YR ULTRA FUT MAR23</t>
  </si>
  <si>
    <t>UXYH3 Comdty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</si>
  <si>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</si>
  <si>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</si>
  <si>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</si>
  <si>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</si>
  <si>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</si>
  <si>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</si>
  <si>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</si>
  <si>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</si>
  <si>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אגח ל.ס חשמל 2022</t>
  </si>
  <si>
    <t>6000129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</si>
  <si>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</si>
  <si>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</si>
  <si>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</si>
  <si>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</si>
  <si>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</si>
  <si>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</si>
  <si>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</si>
  <si>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</si>
  <si>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</si>
  <si>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</si>
  <si>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</si>
  <si>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</si>
  <si>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</si>
  <si>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</si>
  <si>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</si>
  <si>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</si>
  <si>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</si>
  <si>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</si>
  <si>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</si>
  <si>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</si>
  <si>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</si>
  <si>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</si>
  <si>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</si>
  <si>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</si>
  <si>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</si>
  <si>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</si>
  <si>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</si>
  <si>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</si>
  <si>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</si>
  <si>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RUBY PIPELINE 6 04/22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</si>
  <si>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</si>
  <si>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</si>
  <si>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</si>
  <si>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</si>
  <si>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</si>
  <si>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</si>
  <si>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</si>
  <si>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511779639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</si>
  <si>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</si>
  <si>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</si>
  <si>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</si>
  <si>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</si>
  <si>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</si>
  <si>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</si>
  <si>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</si>
  <si>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</si>
  <si>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Lightricks</t>
  </si>
  <si>
    <t xml:space="preserve"> 514879071</t>
  </si>
  <si>
    <t>NeoManna Ltd</t>
  </si>
  <si>
    <t>516561917</t>
  </si>
  <si>
    <t>REWIRE LTD</t>
  </si>
  <si>
    <t>515193704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</si>
  <si>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</si>
  <si>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</si>
  <si>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</si>
  <si>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</si>
  <si>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</si>
  <si>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</si>
  <si>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</si>
  <si>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</si>
  <si>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</si>
  <si>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</si>
  <si>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</si>
  <si>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</si>
  <si>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</si>
  <si>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</si>
  <si>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</si>
  <si>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</si>
  <si>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</si>
  <si>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</si>
  <si>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</si>
  <si>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1735 MARKET INVESTOR HOLDC MAKEFET*</t>
  </si>
  <si>
    <t>425 Lexington*</t>
  </si>
  <si>
    <t>901 Fifth Seattle*</t>
  </si>
  <si>
    <t>FinTLV Opportunity 2 LP</t>
  </si>
  <si>
    <t>Fu Gen AG</t>
  </si>
  <si>
    <t>GES אקוויטי</t>
  </si>
  <si>
    <t>GES הלוואת בעלים</t>
  </si>
  <si>
    <t>Global Energy Generation LLC*</t>
  </si>
  <si>
    <t>Lendbuzz Inc</t>
  </si>
  <si>
    <t>Mammoth North LP*</t>
  </si>
  <si>
    <t>Mammoth South LP*</t>
  </si>
  <si>
    <t>Migdal WORE 2021 1 Holdings*</t>
  </si>
  <si>
    <t>NORDIC POWER 2*</t>
  </si>
  <si>
    <t>NORDIC POWER 3*</t>
  </si>
  <si>
    <t>NORDIC POWER 4*</t>
  </si>
  <si>
    <t>795300</t>
  </si>
  <si>
    <t>OPC Power Ventures LP</t>
  </si>
  <si>
    <t>ORDH</t>
  </si>
  <si>
    <t>ReLog*</t>
  </si>
  <si>
    <t>SPVNI 2 Next 2021 LP</t>
  </si>
  <si>
    <t>Sunbit</t>
  </si>
  <si>
    <t>USBT INVESTOR HOLDCO 2 LP*</t>
  </si>
  <si>
    <t>אפקון קרן אירופה שותף כללי*</t>
  </si>
  <si>
    <t>חברת Earnix</t>
  </si>
  <si>
    <t>עסקת Danforth*</t>
  </si>
  <si>
    <t>סה"כ קרנות השקעה</t>
  </si>
  <si>
    <t>סה"כ קרנות השקעה בישראל</t>
  </si>
  <si>
    <t>Arkin Bio Ventures II L.P</t>
  </si>
  <si>
    <t>Diagnostic Robotics Ltd</t>
  </si>
  <si>
    <t>F2 Capital Partners 3 LP</t>
  </si>
  <si>
    <t>F2 Select I LP</t>
  </si>
  <si>
    <t>Panorays. Ltd (ISR)</t>
  </si>
  <si>
    <t>Stage One Venture Capital Fund IV</t>
  </si>
  <si>
    <t>StageOne S.P.V R.S</t>
  </si>
  <si>
    <t>JTLV III LIMITED PARTNERSHIP</t>
  </si>
  <si>
    <t>ריאליטי קרן השקעות בנדל"ן IV</t>
  </si>
  <si>
    <t>Cynet Security LTD (ISR)</t>
  </si>
  <si>
    <t>FIMI Israel Opportunity VII</t>
  </si>
  <si>
    <t>Fortissimo Capital Fund V L.P.</t>
  </si>
  <si>
    <t>Gad</t>
  </si>
  <si>
    <t>GESM Via Maris Limited Partnership</t>
  </si>
  <si>
    <t>Green Lantern GL II LP</t>
  </si>
  <si>
    <t>Greenfield Partners II L.P</t>
  </si>
  <si>
    <t>Kedma Capital III</t>
  </si>
  <si>
    <t>Noy 4 Infrastructure and energy</t>
  </si>
  <si>
    <t>RAM COASTAL ENERGY LIMITED PARTNERSHIP</t>
  </si>
  <si>
    <t>S.H. SKY 4 L.P</t>
  </si>
  <si>
    <t>Yesodot Gimmel</t>
  </si>
  <si>
    <t>Yesodot Senior Co Invest</t>
  </si>
  <si>
    <t>סה"כ קרנות השקעה בחו"ל</t>
  </si>
  <si>
    <t>Andreessen Horowitz Fund VIII</t>
  </si>
  <si>
    <t>Andreessen Horowitz LSV Fund III</t>
  </si>
  <si>
    <t>Creandum VI Select</t>
  </si>
  <si>
    <t>General Catalyst Group XI - Creation</t>
  </si>
  <si>
    <t>General Catalyst Group XI - Ignition</t>
  </si>
  <si>
    <t>General Catalyst Group XI -Endurance</t>
  </si>
  <si>
    <t>Israel Secondary fund III L.P</t>
  </si>
  <si>
    <t>Point Nine Annex II GmbH &amp; Co. KG</t>
  </si>
  <si>
    <t>Spark Capital Growth Fund IV</t>
  </si>
  <si>
    <t>Spark Capital VII</t>
  </si>
  <si>
    <t>Strategic Investors Fund X</t>
  </si>
  <si>
    <t>Vintage Fund of Funds VI Access</t>
  </si>
  <si>
    <t>Vintage Fund of Funds VII (Access) LP</t>
  </si>
  <si>
    <t>Zeev Opportunity Fund I</t>
  </si>
  <si>
    <t>קרנות גידור</t>
  </si>
  <si>
    <t>ION TECH FEEDER FUND</t>
  </si>
  <si>
    <t>KYG4939W1188</t>
  </si>
  <si>
    <t>Blackstone Real Estate Partners IX.F L.P</t>
  </si>
  <si>
    <t>Electra America Multifamily III</t>
  </si>
  <si>
    <t>ELECTRA AMERICA PRINCIPAL HOSPITALITY</t>
  </si>
  <si>
    <t>Accelmed Partners II</t>
  </si>
  <si>
    <t>ACE V*</t>
  </si>
  <si>
    <t>Advent International GPE IX L.P</t>
  </si>
  <si>
    <t>Advent International GPE X B L.P</t>
  </si>
  <si>
    <t>AIOF II Woolly Co Invest Fund L.P</t>
  </si>
  <si>
    <t>Ambition HOLDINGS OFFSHORE LP</t>
  </si>
  <si>
    <t>AP IX Connect Holdings L.P</t>
  </si>
  <si>
    <t>ARCLIGHT AEP FEEDER FUND VII LLC</t>
  </si>
  <si>
    <t>ArcLight Fund VII AIV L.P</t>
  </si>
  <si>
    <t>Arcmont SLF II</t>
  </si>
  <si>
    <t>Ares Private Capital Solutions II*</t>
  </si>
  <si>
    <t>Artemis*</t>
  </si>
  <si>
    <t>Astorg MidCap</t>
  </si>
  <si>
    <t>Astorg VII</t>
  </si>
  <si>
    <t>Astorg VII Co Invest ERT</t>
  </si>
  <si>
    <t>Astorg VII Co Invest LGC</t>
  </si>
  <si>
    <t>AT-BAY, Inc.</t>
  </si>
  <si>
    <t>Audax Direct Lending Solutions Fund II</t>
  </si>
  <si>
    <t>Augury Inc.</t>
  </si>
  <si>
    <t>BCP V DEXKO CO INVEST LP</t>
  </si>
  <si>
    <t>Boom Co invest B LP</t>
  </si>
  <si>
    <t>Brookfield Capital Partners Fund VI</t>
  </si>
  <si>
    <t>CAPSII</t>
  </si>
  <si>
    <t>CAPSII co inv</t>
  </si>
  <si>
    <t>Caretech*</t>
  </si>
  <si>
    <t>Cary Group*</t>
  </si>
  <si>
    <t>Cherry Bekaert</t>
  </si>
  <si>
    <t>Cheyne Real Estate Credit Holdings VII</t>
  </si>
  <si>
    <t>Clayton Dubilier &amp; Rice XI L.P</t>
  </si>
  <si>
    <t>Concorde Co Invest L.P.</t>
  </si>
  <si>
    <t>Copenhagen Energy Transition</t>
  </si>
  <si>
    <t>Copenhagen Infrastructure Partners IV F2</t>
  </si>
  <si>
    <t>Crescent Direct Lending III</t>
  </si>
  <si>
    <t>CVC Capital partners VIII</t>
  </si>
  <si>
    <t>EIP Renewables invest SCS</t>
  </si>
  <si>
    <t>Euromoney*</t>
  </si>
  <si>
    <t>Francisco Partners VI</t>
  </si>
  <si>
    <t>GIP CAPS II Panther Co Investment L.P</t>
  </si>
  <si>
    <t>GIP GEMINI FUND CAYMAN FEEDER II LP</t>
  </si>
  <si>
    <t>GIP IV Gutenberg Co Invest SCsp</t>
  </si>
  <si>
    <t>GIP IV Seaway Energy</t>
  </si>
  <si>
    <t>Girasol Investments S.A</t>
  </si>
  <si>
    <t>Global Infrastructure Partners IV L.P</t>
  </si>
  <si>
    <t>Group 11 Fund IV</t>
  </si>
  <si>
    <t>Group 11 Fund V</t>
  </si>
  <si>
    <t>Havea*</t>
  </si>
  <si>
    <t>ICG Real Estate Debt VI</t>
  </si>
  <si>
    <t>IFM GLOBAL INFRASTRUCTURE C</t>
  </si>
  <si>
    <t>Insight Partners XI</t>
  </si>
  <si>
    <t>Insight Partners XII LP</t>
  </si>
  <si>
    <t>ISQ Global infrastructure Fund III</t>
  </si>
  <si>
    <t>ISQ Kio Co Invest Fund L.P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</si>
  <si>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</si>
  <si>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</si>
  <si>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</si>
  <si>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</si>
  <si>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</si>
  <si>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</si>
  <si>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</si>
  <si>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</si>
  <si>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</si>
  <si>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</si>
  <si>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KKR CAVALRY CO INVEST</t>
  </si>
  <si>
    <t>KKR THOR CO INVEST LP</t>
  </si>
  <si>
    <t>Klirmark III</t>
  </si>
  <si>
    <t>KSO</t>
  </si>
  <si>
    <t>Lightricks Ltd.</t>
  </si>
  <si>
    <t>MCP V</t>
  </si>
  <si>
    <t>MIE III Co Investment Fund II S.L.P</t>
  </si>
  <si>
    <t>Minute Media Inc.</t>
  </si>
  <si>
    <t>Mirasol Co Invest Fund L.P</t>
  </si>
  <si>
    <t>MORE B 1</t>
  </si>
  <si>
    <t>NCA Co Invest L.P</t>
  </si>
  <si>
    <t>Ned Stevens</t>
  </si>
  <si>
    <t>Nirvana Holdings I LP</t>
  </si>
  <si>
    <t>Odevo*</t>
  </si>
  <si>
    <t>ORCC III</t>
  </si>
  <si>
    <t>Pantheon Global Co Inv Opportunities V</t>
  </si>
  <si>
    <t>PERMIRA VII L.P.2 SCSP</t>
  </si>
  <si>
    <t>PORCUPINE HOLDINGS (OFFSHORE) LP</t>
  </si>
  <si>
    <t>PPCSIV</t>
  </si>
  <si>
    <t>Project Stream Co Invest Fund L.P</t>
  </si>
  <si>
    <t>Proofpoint Co Invest Fund L.P</t>
  </si>
  <si>
    <t>Proxima Co Invest L.P</t>
  </si>
  <si>
    <t>R Software Inc.</t>
  </si>
  <si>
    <t>SDP IV</t>
  </si>
  <si>
    <t>SDPIII</t>
  </si>
  <si>
    <t>SONNEDIX</t>
  </si>
  <si>
    <t>Spectrum</t>
  </si>
  <si>
    <t>SPECTRUM co inv   Mayberry LP</t>
  </si>
  <si>
    <t>SPECTRUM co inv   Saavi LP</t>
  </si>
  <si>
    <t>Sportority Limited (UK)</t>
  </si>
  <si>
    <t>Thoma Bravo Fund XIII</t>
  </si>
  <si>
    <t>Thoma Bravo Fund XIV A</t>
  </si>
  <si>
    <t>Tikehau Direct Lending V</t>
  </si>
  <si>
    <t>Trilantic Europe VI SCSp</t>
  </si>
  <si>
    <t>Warburg Pincus China II L.P</t>
  </si>
  <si>
    <t>Whitehorse IV</t>
  </si>
  <si>
    <t>WHITEHORSE LIQUIDITY PARTNERS GPSOF</t>
  </si>
  <si>
    <t>Whitehorse Liquidity Partners V</t>
  </si>
  <si>
    <t>WSREDII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</si>
  <si>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</si>
  <si>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</si>
  <si>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</si>
  <si>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</si>
  <si>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</si>
  <si>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SOLGEL WARRANT</t>
  </si>
  <si>
    <t>565685</t>
  </si>
  <si>
    <t>אופציה על מניה לא סחירה Agritask</t>
  </si>
  <si>
    <t>או פי סי אנרגיה</t>
  </si>
  <si>
    <t>10000518</t>
  </si>
  <si>
    <t>10000493</t>
  </si>
  <si>
    <t>10000497</t>
  </si>
  <si>
    <t>10000507</t>
  </si>
  <si>
    <t>10000506</t>
  </si>
  <si>
    <t>10000484</t>
  </si>
  <si>
    <t>10000632</t>
  </si>
  <si>
    <t>10000485</t>
  </si>
  <si>
    <t>10000540</t>
  </si>
  <si>
    <t>10000643</t>
  </si>
  <si>
    <t>₪ / מט"ח</t>
  </si>
  <si>
    <t>+ILS/-USD 3.16 09-01-23 (11) -400</t>
  </si>
  <si>
    <t>10002416</t>
  </si>
  <si>
    <t>+ILS/-USD 3.162 09-01-23 (98) -415</t>
  </si>
  <si>
    <t>10002436</t>
  </si>
  <si>
    <t>+ILS/-USD 3.162 12-01-23 (11) -360</t>
  </si>
  <si>
    <t>10000534</t>
  </si>
  <si>
    <t>+ILS/-USD 3.163 11-01-23 (11) -369</t>
  </si>
  <si>
    <t>10002447</t>
  </si>
  <si>
    <t>+ILS/-USD 3.1632 11-01-23 (20) -368</t>
  </si>
  <si>
    <t>10002449</t>
  </si>
  <si>
    <t>+ILS/-USD 3.1635 12-01-23 (12) -365</t>
  </si>
  <si>
    <t>10000536</t>
  </si>
  <si>
    <t>+ILS/-USD 3.167 09-01-23 (11) -400</t>
  </si>
  <si>
    <t>10002422</t>
  </si>
  <si>
    <t>+ILS/-USD 3.178 09-01-23 (12) -425</t>
  </si>
  <si>
    <t>10000529</t>
  </si>
  <si>
    <t>+ILS/-USD 3.18 09-01-23 (10) -422</t>
  </si>
  <si>
    <t>10000064</t>
  </si>
  <si>
    <t>+ILS/-USD 3.18 09-01-23 (20) -423</t>
  </si>
  <si>
    <t>10002424</t>
  </si>
  <si>
    <t>+ILS/-USD 3.1843 10-01-23 (11) -392</t>
  </si>
  <si>
    <t>10002431</t>
  </si>
  <si>
    <t>+ILS/-USD 3.1855 10-01-23 (12) -395</t>
  </si>
  <si>
    <t>10002433</t>
  </si>
  <si>
    <t>+ILS/-USD 3.1858 10-01-23 (20) -392</t>
  </si>
  <si>
    <t>10002432</t>
  </si>
  <si>
    <t>+ILS/-USD 3.1858 11-01-23 (11) -382</t>
  </si>
  <si>
    <t>10002440</t>
  </si>
  <si>
    <t>+ILS/-USD 3.186 10-01-23 (10) -400</t>
  </si>
  <si>
    <t>10002429</t>
  </si>
  <si>
    <t>+ILS/-USD 3.186 11-01-23 (10) -382</t>
  </si>
  <si>
    <t>10002438</t>
  </si>
  <si>
    <t>+ILS/-USD 3.187 10-01-23 (11) -400</t>
  </si>
  <si>
    <t>10002427</t>
  </si>
  <si>
    <t>+ILS/-USD 3.1906 10-01-23 (10) -394</t>
  </si>
  <si>
    <t>10000065</t>
  </si>
  <si>
    <t>+ILS/-USD 3.1908 10-01-23 (11) -392</t>
  </si>
  <si>
    <t>10002434</t>
  </si>
  <si>
    <t>+ILS/-USD 3.2452 17-01-23 (10) -478</t>
  </si>
  <si>
    <t>10002465</t>
  </si>
  <si>
    <t>+ILS/-USD 3.2545 17-01-23 (20) -515</t>
  </si>
  <si>
    <t>10002471</t>
  </si>
  <si>
    <t>+ILS/-USD 3.26 17-01-23 (10) -497</t>
  </si>
  <si>
    <t>10002469</t>
  </si>
  <si>
    <t>+ILS/-USD 3.2633 18-01-23 (98) -497</t>
  </si>
  <si>
    <t>10002483</t>
  </si>
  <si>
    <t>+ILS/-USD 3.266 18-01-23 (10) -515</t>
  </si>
  <si>
    <t>10000075</t>
  </si>
  <si>
    <t>+ILS/-USD 3.271 02-02-23 (11) -505</t>
  </si>
  <si>
    <t>10002611</t>
  </si>
  <si>
    <t>+ILS/-USD 3.2803 06-02-23 (94) -517</t>
  </si>
  <si>
    <t>10002615</t>
  </si>
  <si>
    <t>+ILS/-USD 3.2822 06-02-23 (10) -508</t>
  </si>
  <si>
    <t>10000093</t>
  </si>
  <si>
    <t>+ILS/-USD 3.285 02-02-23 (12) -509</t>
  </si>
  <si>
    <t>10002618</t>
  </si>
  <si>
    <t>+ILS/-USD 3.2866 08-02-23 (11) -464</t>
  </si>
  <si>
    <t>10002644</t>
  </si>
  <si>
    <t>+ILS/-USD 3.2875 08-02-23 (10) -460</t>
  </si>
  <si>
    <t>10000098</t>
  </si>
  <si>
    <t>+ILS/-USD 3.29 06-02-23 (11) -511</t>
  </si>
  <si>
    <t>10000574</t>
  </si>
  <si>
    <t>10002620</t>
  </si>
  <si>
    <t>+ILS/-USD 3.2915 18-01-23 (11) -485</t>
  </si>
  <si>
    <t>10002484</t>
  </si>
  <si>
    <t>+ILS/-USD 3.292 18-01-23 (12) -520</t>
  </si>
  <si>
    <t>10002485</t>
  </si>
  <si>
    <t>+ILS/-USD 3.292 19-01-23 (11) -500</t>
  </si>
  <si>
    <t>10000542</t>
  </si>
  <si>
    <t>10002492</t>
  </si>
  <si>
    <t>+ILS/-USD 3.2922 19-01-23 (11) -498</t>
  </si>
  <si>
    <t>10000544</t>
  </si>
  <si>
    <t>+ILS/-USD 3.2945 26-01-23 (98) -510</t>
  </si>
  <si>
    <t>10002576</t>
  </si>
  <si>
    <t>+ILS/-USD 3.2968 01-02-23 (93) -540</t>
  </si>
  <si>
    <t>10002580</t>
  </si>
  <si>
    <t>+ILS/-USD 3.2969 01-02-23 (11) -531</t>
  </si>
  <si>
    <t>10002578</t>
  </si>
  <si>
    <t>+ILS/-USD 3.297 07-02-23 (20) -493</t>
  </si>
  <si>
    <t>10002640</t>
  </si>
  <si>
    <t>+ILS/-USD 3.2977 07-02-23 (11) -493</t>
  </si>
  <si>
    <t>10002642</t>
  </si>
  <si>
    <t>+ILS/-USD 3.298 26-01-23 (11) -520</t>
  </si>
  <si>
    <t>10000567</t>
  </si>
  <si>
    <t>10002559</t>
  </si>
  <si>
    <t>+ILS/-USD 3.2984 12-06-23 (11) -566</t>
  </si>
  <si>
    <t>10002927</t>
  </si>
  <si>
    <t>+ILS/-USD 3.3 07-02-23 (12) -489</t>
  </si>
  <si>
    <t>10002638</t>
  </si>
  <si>
    <t>+ILS/-USD 3.3011 25-01-23 (20) -499</t>
  </si>
  <si>
    <t>10002550</t>
  </si>
  <si>
    <t>+ILS/-USD 3.3013 30-01-23 (10) -547</t>
  </si>
  <si>
    <t>10002563</t>
  </si>
  <si>
    <t>+ILS/-USD 3.3016 07-02-23 (10) -474</t>
  </si>
  <si>
    <t>10002636</t>
  </si>
  <si>
    <t>+ILS/-USD 3.3018 25-01-23 (11) -502</t>
  </si>
  <si>
    <t>10002548</t>
  </si>
  <si>
    <t>10000563</t>
  </si>
  <si>
    <t>+ILS/-USD 3.3033 30-01-23 (11) -537</t>
  </si>
  <si>
    <t>10002565</t>
  </si>
  <si>
    <t>+ILS/-USD 3.305 30-01-23 (20) -550</t>
  </si>
  <si>
    <t>10002567</t>
  </si>
  <si>
    <t>+ILS/-USD 3.305 31-01-23 (94) -501</t>
  </si>
  <si>
    <t>10002575</t>
  </si>
  <si>
    <t>+ILS/-USD 3.307 13-03-23 (11) -350</t>
  </si>
  <si>
    <t>10000593</t>
  </si>
  <si>
    <t>+ILS/-USD 3.3072 31-01-23 (11) -498</t>
  </si>
  <si>
    <t>10000570</t>
  </si>
  <si>
    <t>10002571</t>
  </si>
  <si>
    <t>+ILS/-USD 3.31 31-01-23 (12) -499</t>
  </si>
  <si>
    <t>10002573</t>
  </si>
  <si>
    <t>+ILS/-USD 3.3103 23-01-23 (20) -557</t>
  </si>
  <si>
    <t>10000548</t>
  </si>
  <si>
    <t>10002501</t>
  </si>
  <si>
    <t>+ILS/-USD 3.3104 12-01-23 (10) -536</t>
  </si>
  <si>
    <t>10000078</t>
  </si>
  <si>
    <t>+ILS/-USD 3.312 23-01-23 (12) -550</t>
  </si>
  <si>
    <t>10002499</t>
  </si>
  <si>
    <t>+ILS/-USD 3.313 23-01-23 (11) -550</t>
  </si>
  <si>
    <t>10000546</t>
  </si>
  <si>
    <t>10002497</t>
  </si>
  <si>
    <t>+ILS/-USD 3.318 28-02-23 (12) -372</t>
  </si>
  <si>
    <t>10002929</t>
  </si>
  <si>
    <t>+ILS/-USD 3.319 28-02-23 (98) -370</t>
  </si>
  <si>
    <t>10002931</t>
  </si>
  <si>
    <t>+ILS/-USD 3.326 12-06-23 (10) -578</t>
  </si>
  <si>
    <t>10002910</t>
  </si>
  <si>
    <t>+ILS/-USD 3.327 12-06-23 (12) -579</t>
  </si>
  <si>
    <t>10002914</t>
  </si>
  <si>
    <t>+ILS/-USD 3.341 23-02-23 (20) -623</t>
  </si>
  <si>
    <t>10002554</t>
  </si>
  <si>
    <t>+ILS/-USD 3.344 23-02-23 (11) -627</t>
  </si>
  <si>
    <t>10000565</t>
  </si>
  <si>
    <t>+ILS/-USD 3.346 25-05-23 (10) -395</t>
  </si>
  <si>
    <t>10003175</t>
  </si>
  <si>
    <t>10000171</t>
  </si>
  <si>
    <t>+ILS/-USD 3.348 25-05-23 (11) -395</t>
  </si>
  <si>
    <t>10003177</t>
  </si>
  <si>
    <t>+ILS/-USD 3.35 28-02-23 (20) -370</t>
  </si>
  <si>
    <t>10000597</t>
  </si>
  <si>
    <t>+ILS/-USD 3.3535 06-06-23 (94) -565</t>
  </si>
  <si>
    <t>10002883</t>
  </si>
  <si>
    <t>+ILS/-USD 3.354 06-06-23 (10) -570</t>
  </si>
  <si>
    <t>10002879</t>
  </si>
  <si>
    <t>+ILS/-USD 3.3553 28-02-23 (11) -367</t>
  </si>
  <si>
    <t>10002912</t>
  </si>
  <si>
    <t>+ILS/-USD 3.3554 15-05-23 (20) -546</t>
  </si>
  <si>
    <t>10003115</t>
  </si>
  <si>
    <t>+ILS/-USD 3.3601 06-06-23 (11) -559</t>
  </si>
  <si>
    <t>10002881</t>
  </si>
  <si>
    <t>+ILS/-USD 3.3615 15-05-23 (11) -545</t>
  </si>
  <si>
    <t>10003113</t>
  </si>
  <si>
    <t>+ILS/-USD 3.37 23-05-23 (12) -505</t>
  </si>
  <si>
    <t>10003141</t>
  </si>
  <si>
    <t>+ILS/-USD 3.3701 23-05-23 (10) -499</t>
  </si>
  <si>
    <t>10000160</t>
  </si>
  <si>
    <t>+ILS/-USD 3.3702 23-05-23 (20) -498</t>
  </si>
  <si>
    <t>10003143</t>
  </si>
  <si>
    <t>+ILS/-USD 3.3704 30-05-23 (12) -396</t>
  </si>
  <si>
    <t>10003183</t>
  </si>
  <si>
    <t>+ILS/-USD 3.371 24-01-23 (12) -670</t>
  </si>
  <si>
    <t>10002520</t>
  </si>
  <si>
    <t>+ILS/-USD 3.3733 23-05-23 (11) -497</t>
  </si>
  <si>
    <t>10003139</t>
  </si>
  <si>
    <t>+ILS/-USD 3.3772 24-01-23 (11) -638</t>
  </si>
  <si>
    <t>10000559</t>
  </si>
  <si>
    <t>+ILS/-USD 3.3801 23-05-23 (98) -499</t>
  </si>
  <si>
    <t>10003145</t>
  </si>
  <si>
    <t>+ILS/-USD 3.3805 11-01-23 (20) -595</t>
  </si>
  <si>
    <t>10002527</t>
  </si>
  <si>
    <t>+ILS/-USD 3.3809 09-01-23 (20) -591</t>
  </si>
  <si>
    <t>10002532</t>
  </si>
  <si>
    <t>+ILS/-USD 3.383 09-02-23 (20) -580</t>
  </si>
  <si>
    <t>10000090</t>
  </si>
  <si>
    <t>+ILS/-USD 3.386 09-02-23 (11) -580</t>
  </si>
  <si>
    <t>10000577</t>
  </si>
  <si>
    <t>+ILS/-USD 3.386 27-02-23 (20) -436</t>
  </si>
  <si>
    <t>10002897</t>
  </si>
  <si>
    <t>+ILS/-USD 3.388 22-02-23 (11) -367</t>
  </si>
  <si>
    <t>10002905</t>
  </si>
  <si>
    <t>+ILS/-USD 3.388 22-02-23 (12) -370</t>
  </si>
  <si>
    <t>10002907</t>
  </si>
  <si>
    <t>+ILS/-USD 3.39 27-02-23 (11) -435</t>
  </si>
  <si>
    <t>10002895</t>
  </si>
  <si>
    <t>10000595</t>
  </si>
  <si>
    <t>+ILS/-USD 3.3906 31-05-23 (10) -424</t>
  </si>
  <si>
    <t>10003201</t>
  </si>
  <si>
    <t>+ILS/-USD 3.391 09-02-23 (10) -516</t>
  </si>
  <si>
    <t>10000100</t>
  </si>
  <si>
    <t>+ILS/-USD 3.3913 16-05-23 (10) -527</t>
  </si>
  <si>
    <t>10003118</t>
  </si>
  <si>
    <t>+ILS/-USD 3.392 09-03-23 (11) -280</t>
  </si>
  <si>
    <t>10003151</t>
  </si>
  <si>
    <t>+ILS/-USD 3.3925 21-03-23 (11) -475</t>
  </si>
  <si>
    <t>10002962</t>
  </si>
  <si>
    <t>10000603</t>
  </si>
  <si>
    <t>+ILS/-USD 3.3926 21-03-23 (10) -474</t>
  </si>
  <si>
    <t>10002960</t>
  </si>
  <si>
    <t>+ILS/-USD 3.393 07-06-23 (12) -445</t>
  </si>
  <si>
    <t>10003194</t>
  </si>
  <si>
    <t>+ILS/-USD 3.393 09-03-23 (12) -439</t>
  </si>
  <si>
    <t>10002903</t>
  </si>
  <si>
    <t>+ILS/-USD 3.3936 31-05-23 (11) -424</t>
  </si>
  <si>
    <t>10003203</t>
  </si>
  <si>
    <t>10000640</t>
  </si>
  <si>
    <t>+ILS/-USD 3.394 02-03-23 (10) -184</t>
  </si>
  <si>
    <t>10000169</t>
  </si>
  <si>
    <t>10003164</t>
  </si>
  <si>
    <t>+ILS/-USD 3.394 02-03-23 (20) -184</t>
  </si>
  <si>
    <t>10003166</t>
  </si>
  <si>
    <t>+ILS/-USD 3.394 25-01-23 (10) -100</t>
  </si>
  <si>
    <t>10003214</t>
  </si>
  <si>
    <t>+ILS/-USD 3.3944 09-03-23 (20) -271</t>
  </si>
  <si>
    <t>10003137</t>
  </si>
  <si>
    <t>+ILS/-USD 3.395 24-05-23 (12) -448</t>
  </si>
  <si>
    <t>10003157</t>
  </si>
  <si>
    <t>+ILS/-USD 3.3955 07-06-23 (11) -445</t>
  </si>
  <si>
    <t>10003192</t>
  </si>
  <si>
    <t>+ILS/-USD 3.396 02-02-23 (10) -340</t>
  </si>
  <si>
    <t>10002936</t>
  </si>
  <si>
    <t>+ILS/-USD 3.396 30-05-23 (11) -410</t>
  </si>
  <si>
    <t>10003188</t>
  </si>
  <si>
    <t>10000638</t>
  </si>
  <si>
    <t>+ILS/-USD 3.3965 02-02-23 (11) -335</t>
  </si>
  <si>
    <t>10000599</t>
  </si>
  <si>
    <t>10002938</t>
  </si>
  <si>
    <t>+ILS/-USD 3.397 24-05-23 (10) -449</t>
  </si>
  <si>
    <t>10000162</t>
  </si>
  <si>
    <t>+ILS/-USD 3.397 26-01-23 (20) -318</t>
  </si>
  <si>
    <t>10000102</t>
  </si>
  <si>
    <t>10002940</t>
  </si>
  <si>
    <t>+ILS/-USD 3.397 30-05-23 (12) -410</t>
  </si>
  <si>
    <t>10003190</t>
  </si>
  <si>
    <t>+ILS/-USD 3.398 21-01-23 (11) -618</t>
  </si>
  <si>
    <t>10000561</t>
  </si>
  <si>
    <t>+ILS/-USD 3.398 24-05-23 (11) -448</t>
  </si>
  <si>
    <t>10003155</t>
  </si>
  <si>
    <t>+ILS/-USD 3.3988 24-01-23 (94) -612</t>
  </si>
  <si>
    <t>10002545</t>
  </si>
  <si>
    <t>+ILS/-USD 3.399 24-01-23 (94) -610</t>
  </si>
  <si>
    <t>10002541</t>
  </si>
  <si>
    <t>+ILS/-USD 3.3995 16-03-23 (10) -460</t>
  </si>
  <si>
    <t>10002948</t>
  </si>
  <si>
    <t>+ILS/-USD 3.4 16-03-23 (12) -460</t>
  </si>
  <si>
    <t>10002952</t>
  </si>
  <si>
    <t>+ILS/-USD 3.4 16-05-23 (11) -528</t>
  </si>
  <si>
    <t>10003120</t>
  </si>
  <si>
    <t>+ILS/-USD 3.4 16-05-23 (12) -530</t>
  </si>
  <si>
    <t>10003122</t>
  </si>
  <si>
    <t>+ILS/-USD 3.4041 16-03-23 (11) -459</t>
  </si>
  <si>
    <t>10002950</t>
  </si>
  <si>
    <t>10000601</t>
  </si>
  <si>
    <t>+ILS/-USD 3.4042 16-03-23 (20) -458</t>
  </si>
  <si>
    <t>10002954</t>
  </si>
  <si>
    <t>+ILS/-USD 3.405 16-02-23 (11) -515</t>
  </si>
  <si>
    <t>10000587</t>
  </si>
  <si>
    <t>10002774</t>
  </si>
  <si>
    <t>+ILS/-USD 3.405 16-02-23 (98) -515</t>
  </si>
  <si>
    <t>10002776</t>
  </si>
  <si>
    <t>+ILS/-USD 3.405 18-01-23 (98) -72</t>
  </si>
  <si>
    <t>10003185</t>
  </si>
  <si>
    <t>+ILS/-USD 3.406 16-03-23 (20) -464</t>
  </si>
  <si>
    <t>10002956</t>
  </si>
  <si>
    <t>+ILS/-USD 3.407 18-01-23 (10) -72</t>
  </si>
  <si>
    <t>10003181</t>
  </si>
  <si>
    <t>+ILS/-USD 3.41 04-04-23 (94) -480</t>
  </si>
  <si>
    <t>10002972</t>
  </si>
  <si>
    <t>+ILS/-USD 3.41 09-03-23 (98) -441</t>
  </si>
  <si>
    <t>10002958</t>
  </si>
  <si>
    <t>+ILS/-USD 3.41 27-02-23 (12) -429</t>
  </si>
  <si>
    <t>10002964</t>
  </si>
  <si>
    <t>+ILS/-USD 3.4127 01-03-23 (20) -203</t>
  </si>
  <si>
    <t>10003161</t>
  </si>
  <si>
    <t>+ILS/-USD 3.4138 04-04-23 (10) -482</t>
  </si>
  <si>
    <t>10002968</t>
  </si>
  <si>
    <t>10000136</t>
  </si>
  <si>
    <t>10000605</t>
  </si>
  <si>
    <t>+ILS/-USD 3.4148 17-05-23 (12) -552</t>
  </si>
  <si>
    <t>10003124</t>
  </si>
  <si>
    <t>+ILS/-USD 3.415 01-03-23 (11) -200</t>
  </si>
  <si>
    <t>10003159</t>
  </si>
  <si>
    <t>+ILS/-USD 3.415 01-03-23 (93) -209</t>
  </si>
  <si>
    <t>10000636</t>
  </si>
  <si>
    <t>+ILS/-USD 3.4169 04-04-23 (11) -481</t>
  </si>
  <si>
    <t>10000607</t>
  </si>
  <si>
    <t>10002970</t>
  </si>
  <si>
    <t>+ILS/-USD 3.419 18-05-23 (20) -570</t>
  </si>
  <si>
    <t>10003127</t>
  </si>
  <si>
    <t>10000108</t>
  </si>
  <si>
    <t>+ILS/-USD 3.42 17-05-23 (11) -540</t>
  </si>
  <si>
    <t>10000634</t>
  </si>
  <si>
    <t>+ILS/-USD 3.4215 24-04-23 (20) -500</t>
  </si>
  <si>
    <t>10003125</t>
  </si>
  <si>
    <t>+ILS/-USD 3.422 16-02-23 (12) -295</t>
  </si>
  <si>
    <t>10003130</t>
  </si>
  <si>
    <t>+ILS/-USD 3.423 17-05-23 (10) -550</t>
  </si>
  <si>
    <t>10000106</t>
  </si>
  <si>
    <t>+ILS/-USD 3.424 11-01-23 (20) -448</t>
  </si>
  <si>
    <t>10002758</t>
  </si>
  <si>
    <t>+ILS/-USD 3.4255 11-01-23 (11) -445</t>
  </si>
  <si>
    <t>10000585</t>
  </si>
  <si>
    <t>+ILS/-USD 3.4276 09-01-23 (10) -444</t>
  </si>
  <si>
    <t>10002756</t>
  </si>
  <si>
    <t>+ILS/-USD 3.43 09-01-23 (12) -446</t>
  </si>
  <si>
    <t>10002763</t>
  </si>
  <si>
    <t>+ILS/-USD 3.436 14-03-23 (12) -467</t>
  </si>
  <si>
    <t>10002981</t>
  </si>
  <si>
    <t>+ILS/-USD 3.4476 09-03-23 (11) -344</t>
  </si>
  <si>
    <t>10003129</t>
  </si>
  <si>
    <t>+ILS/-USD 3.46 02-05-23 (12) -585</t>
  </si>
  <si>
    <t>10003002</t>
  </si>
  <si>
    <t>+ILS/-USD 3.4614 02-05-23 (10) -586</t>
  </si>
  <si>
    <t>10000609</t>
  </si>
  <si>
    <t>10000140</t>
  </si>
  <si>
    <t>+ILS/-USD 3.4614 02-05-23 (11) -586</t>
  </si>
  <si>
    <t>10003000</t>
  </si>
  <si>
    <t>+ILS/-USD 3.4617 23-02-23 (20) -408</t>
  </si>
  <si>
    <t>10003054</t>
  </si>
  <si>
    <t>+ILS/-USD 3.469 20-04-23 (10) -535</t>
  </si>
  <si>
    <t>10000104</t>
  </si>
  <si>
    <t>10000147</t>
  </si>
  <si>
    <t>+ILS/-USD 3.471 20-04-23 (11) -530</t>
  </si>
  <si>
    <t>10003066</t>
  </si>
  <si>
    <t>+ILS/-USD 3.479 09-05-23 (11) -570</t>
  </si>
  <si>
    <t>10003068</t>
  </si>
  <si>
    <t>+ILS/-USD 3.48 03-05-23 (11) -595</t>
  </si>
  <si>
    <t>10000611</t>
  </si>
  <si>
    <t>+ILS/-USD 3.48 03-05-23 (20) -593</t>
  </si>
  <si>
    <t>10000613</t>
  </si>
  <si>
    <t>+ILS/-USD 3.48 08-05-23 (11) -575</t>
  </si>
  <si>
    <t>10003064</t>
  </si>
  <si>
    <t>10000622</t>
  </si>
  <si>
    <t>+ILS/-USD 3.481 13-06-23 (11) -720</t>
  </si>
  <si>
    <t>10003036</t>
  </si>
  <si>
    <t>+ILS/-USD 3.4829 24-04-23 (12) -541</t>
  </si>
  <si>
    <t>10003070</t>
  </si>
  <si>
    <t>+ILS/-USD 3.485 04-05-23 (11) -595</t>
  </si>
  <si>
    <t>10003013</t>
  </si>
  <si>
    <t>10000615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</si>
  <si>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</si>
  <si>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</si>
  <si>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</si>
  <si>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</si>
  <si>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</si>
  <si>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10003040</t>
  </si>
  <si>
    <t>+ILS/-USD 3.4872 30-03-23 (93) -492</t>
  </si>
  <si>
    <t>10003092</t>
  </si>
  <si>
    <t>+ILS/-USD 3.49 19-04-23 (11) -571</t>
  </si>
  <si>
    <t>10003016</t>
  </si>
  <si>
    <t>10000617</t>
  </si>
  <si>
    <t>+ILS/-USD 3.49 30-03-23 (12) -475</t>
  </si>
  <si>
    <t>10003088</t>
  </si>
  <si>
    <t>+ILS/-USD 3.491 28-03-23 (10) -470</t>
  </si>
  <si>
    <t>10003062</t>
  </si>
  <si>
    <t>10000145</t>
  </si>
  <si>
    <t>+ILS/-USD 3.4916 30-03-23 (20) -484</t>
  </si>
  <si>
    <t>10000626</t>
  </si>
  <si>
    <t>10003090</t>
  </si>
  <si>
    <t>+ILS/-USD 3.4917 19-04-23 (93) -572</t>
  </si>
  <si>
    <t>10003018</t>
  </si>
  <si>
    <t>+ILS/-USD 3.4939 19-04-23 (94) -565</t>
  </si>
  <si>
    <t>10003020</t>
  </si>
  <si>
    <t>+ILS/-USD 3.4976 23-03-23 (20) -504</t>
  </si>
  <si>
    <t>10003038</t>
  </si>
  <si>
    <t>+ILS/-USD 3.498 24-04-23 (94) -543</t>
  </si>
  <si>
    <t>10003072</t>
  </si>
  <si>
    <t>+ILS/-USD 3.4987 23-03-23 (10) -513</t>
  </si>
  <si>
    <t>10000620</t>
  </si>
  <si>
    <t>10000142</t>
  </si>
  <si>
    <t>+ILS/-USD 3.499 27-04-23 (11) -580</t>
  </si>
  <si>
    <t>10002995</t>
  </si>
  <si>
    <t>+ILS/-USD 3.5 22-03-23 (12) -489</t>
  </si>
  <si>
    <t>10003027</t>
  </si>
  <si>
    <t>+ILS/-USD 3.5026 28-03-23 (20) -514</t>
  </si>
  <si>
    <t>10003044</t>
  </si>
  <si>
    <t>+ILS/-USD 3.504 28-03-23 (12) -513</t>
  </si>
  <si>
    <t>10003042</t>
  </si>
  <si>
    <t>+ILS/-USD 3.52 03-04-23 (10) -515</t>
  </si>
  <si>
    <t>10003080</t>
  </si>
  <si>
    <t>+ILS/-USD 3.52 03-04-23 (94) -520</t>
  </si>
  <si>
    <t>10003086</t>
  </si>
  <si>
    <t>+ILS/-USD 3.5212 03-04-23 (11) -518</t>
  </si>
  <si>
    <t>10000624</t>
  </si>
  <si>
    <t>10003082</t>
  </si>
  <si>
    <t>+ILS/-USD 3.522 03-04-23 (94) -510</t>
  </si>
  <si>
    <t>10003084</t>
  </si>
  <si>
    <t>+ILS/-USD 3.5225 29-03-23 (10) -475</t>
  </si>
  <si>
    <t>10003078</t>
  </si>
  <si>
    <t>+ILS/-USD 3.527 29-03-23 (12) -476</t>
  </si>
  <si>
    <t>10003076</t>
  </si>
  <si>
    <t>+USD/-ILS 3.279 06-02-23 (10) -423</t>
  </si>
  <si>
    <t>10000129</t>
  </si>
  <si>
    <t>+USD/-ILS 3.2825 07-02-23 (11) -425</t>
  </si>
  <si>
    <t>10002839</t>
  </si>
  <si>
    <t>+USD/-ILS 3.2842 01-02-23 (11) -408</t>
  </si>
  <si>
    <t>10002837</t>
  </si>
  <si>
    <t>+USD/-ILS 3.41 11-01-23 (20) -416</t>
  </si>
  <si>
    <t>10002780</t>
  </si>
  <si>
    <t>+USD/-ILS 3.41 31-01-23 (11) -84</t>
  </si>
  <si>
    <t>10000642</t>
  </si>
  <si>
    <t>+USD/-ILS 3.4361 09-01-23 (20) -439</t>
  </si>
  <si>
    <t>10002746</t>
  </si>
  <si>
    <t>+USD/-ILS 3.4535 11-01-23 (20) -455</t>
  </si>
  <si>
    <t>10002727</t>
  </si>
  <si>
    <t>+USD/-ILS 3.512 12-01-23 (10) -15</t>
  </si>
  <si>
    <t>10000176</t>
  </si>
  <si>
    <t>+ILS/-USD 3.173 05-01-23 (10) -403</t>
  </si>
  <si>
    <t>10001199</t>
  </si>
  <si>
    <t>+ILS/-USD 3.2188 05-01-23 (10) -277</t>
  </si>
  <si>
    <t>10001274</t>
  </si>
  <si>
    <t>10000581</t>
  </si>
  <si>
    <t>+ILS/-USD 3.255 17-01-23 (12) -520</t>
  </si>
  <si>
    <t>10000583</t>
  </si>
  <si>
    <t>+ILS/-USD 3.2738 05-01-23 (10) -332</t>
  </si>
  <si>
    <t>10001272</t>
  </si>
  <si>
    <t>+ILS/-USD 3.2742 05-01-23 (10) -448</t>
  </si>
  <si>
    <t>10001222</t>
  </si>
  <si>
    <t>+ILS/-USD 3.291 06-02-23 (10) -500</t>
  </si>
  <si>
    <t>+ILS/-USD 3.3 12-06-23 (10) -570</t>
  </si>
  <si>
    <t>10000720</t>
  </si>
  <si>
    <t>+ILS/-USD 3.304 13-03-23 (20) -355</t>
  </si>
  <si>
    <t>10000694</t>
  </si>
  <si>
    <t>+ILS/-USD 3.3045 05-01-23 (10) -450</t>
  </si>
  <si>
    <t>10001216</t>
  </si>
  <si>
    <t>+ILS/-USD 3.3115 05-01-23 (10) -465</t>
  </si>
  <si>
    <t>10001221</t>
  </si>
  <si>
    <t>10000716</t>
  </si>
  <si>
    <t>+ILS/-USD 3.3265 05-01-23 (10) -385</t>
  </si>
  <si>
    <t>10001270</t>
  </si>
  <si>
    <t>10000718</t>
  </si>
  <si>
    <t>+ILS/-USD 3.327 14-03-23 (11) -360</t>
  </si>
  <si>
    <t>10000696</t>
  </si>
  <si>
    <t>+ILS/-USD 3.3277 14-03-23 (20) -363</t>
  </si>
  <si>
    <t>10000698</t>
  </si>
  <si>
    <t>+ILS/-USD 3.3453 25-05-23 (20) -397</t>
  </si>
  <si>
    <t>10000787</t>
  </si>
  <si>
    <t>10000785</t>
  </si>
  <si>
    <t>10000765</t>
  </si>
  <si>
    <t>+ILS/-USD 3.3557 05-01-23 (10) -443</t>
  </si>
  <si>
    <t>10001243</t>
  </si>
  <si>
    <t>10000704</t>
  </si>
  <si>
    <t>+ILS/-USD 3.362 06-06-23 (20) -568</t>
  </si>
  <si>
    <t>10000706</t>
  </si>
  <si>
    <t>+ILS/-USD 3.37 10-05-23 (20) -570</t>
  </si>
  <si>
    <t>10000761</t>
  </si>
  <si>
    <t>+ILS/-USD 3.3718 10-05-23 (11) -562</t>
  </si>
  <si>
    <t>10000759</t>
  </si>
  <si>
    <t>+ILS/-USD 3.375 10-05-23 (12) -560</t>
  </si>
  <si>
    <t>10000763</t>
  </si>
  <si>
    <t>+ILS/-USD 3.3846 05-01-23 (10) -429</t>
  </si>
  <si>
    <t>10001247</t>
  </si>
  <si>
    <t>+ILS/-USD 3.3892 09-02-23 (93) -515</t>
  </si>
  <si>
    <t>10000710</t>
  </si>
  <si>
    <t>+ILS/-USD 3.392 05-01-23 (10) -510</t>
  </si>
  <si>
    <t>10001233</t>
  </si>
  <si>
    <t>10000781</t>
  </si>
  <si>
    <t>10000783</t>
  </si>
  <si>
    <t>10000722</t>
  </si>
  <si>
    <t>+ILS/-USD 3.3967 16-05-23 (94) -533</t>
  </si>
  <si>
    <t>10000767</t>
  </si>
  <si>
    <t>+ILS/-USD 3.399 05-01-23 (10) -270</t>
  </si>
  <si>
    <t>10001283</t>
  </si>
  <si>
    <t>+ILS/-USD 3.404 16-02-23 (20) -515</t>
  </si>
  <si>
    <t>10000673</t>
  </si>
  <si>
    <t>10000726</t>
  </si>
  <si>
    <t>+ILS/-USD 3.4042 21-02-23 (10) -378</t>
  </si>
  <si>
    <t>10001287</t>
  </si>
  <si>
    <t>10000671</t>
  </si>
  <si>
    <t>+ILS/-USD 3.4095 05-01-23 (12) -485</t>
  </si>
  <si>
    <t>10001249</t>
  </si>
  <si>
    <t>+ILS/-USD 3.4127 05-01-23 (10) -408</t>
  </si>
  <si>
    <t>10001266</t>
  </si>
  <si>
    <t>+ILS/-USD 3.4147 05-01-23 (10) -148</t>
  </si>
  <si>
    <t>10001307</t>
  </si>
  <si>
    <t>+ILS/-USD 3.415 01-03-23 (12) -210</t>
  </si>
  <si>
    <t>10000777</t>
  </si>
  <si>
    <t>+ILS/-USD 3.417 04-04-23 (12) -485</t>
  </si>
  <si>
    <t>10000728</t>
  </si>
  <si>
    <t>10000771</t>
  </si>
  <si>
    <t>+ILS/-USD 3.4212 05-01-23 (10) -38</t>
  </si>
  <si>
    <t>10001318</t>
  </si>
  <si>
    <t>10000769</t>
  </si>
  <si>
    <t>10000662</t>
  </si>
  <si>
    <t>10000660</t>
  </si>
  <si>
    <t>+ILS/-USD 3.432 05-01-23 (10) -60</t>
  </si>
  <si>
    <t>10001313</t>
  </si>
  <si>
    <t>+ILS/-USD 3.4534 05-01-23 (10) -456</t>
  </si>
  <si>
    <t>10001254</t>
  </si>
  <si>
    <t>10000746</t>
  </si>
  <si>
    <t>+ILS/-USD 3.4727 20-04-23 (12) -533</t>
  </si>
  <si>
    <t>10000744</t>
  </si>
  <si>
    <t>10000734</t>
  </si>
  <si>
    <t>+ILS/-USD 3.4802 24-04-23 (20) -538</t>
  </si>
  <si>
    <t>10000750</t>
  </si>
  <si>
    <t>10000748</t>
  </si>
  <si>
    <t>10000740</t>
  </si>
  <si>
    <t>10000742</t>
  </si>
  <si>
    <t>10000738</t>
  </si>
  <si>
    <t>+ILS/-USD 3.5027 13-03-23 (12) -473</t>
  </si>
  <si>
    <t>10000736</t>
  </si>
  <si>
    <t>+ILS/-USD 3.507 05-01-23 (10) -210</t>
  </si>
  <si>
    <t>10001301</t>
  </si>
  <si>
    <t>10000755</t>
  </si>
  <si>
    <t>+USD/-ILS 3.2446 05-01-23 (10) -434</t>
  </si>
  <si>
    <t>10001205</t>
  </si>
  <si>
    <t>+USD/-ILS 3.2563 05-01-23 (10) -237</t>
  </si>
  <si>
    <t>10001275</t>
  </si>
  <si>
    <t>+USD/-ILS 3.2565 05-01-23 (10) -215</t>
  </si>
  <si>
    <t>10001276</t>
  </si>
  <si>
    <t>+USD/-ILS 3.259 05-01-23 (10) -205</t>
  </si>
  <si>
    <t>10001277</t>
  </si>
  <si>
    <t>+USD/-ILS 3.3014 05-01-23 (10) -216</t>
  </si>
  <si>
    <t>10001280</t>
  </si>
  <si>
    <t>+USD/-ILS 3.3095 05-01-23 (10) -220</t>
  </si>
  <si>
    <t>10001281</t>
  </si>
  <si>
    <t>+USD/-ILS 3.3103 05-01-23 (10) -227</t>
  </si>
  <si>
    <t>10001282</t>
  </si>
  <si>
    <t>+USD/-ILS 3.403 05-01-23 (10) -600</t>
  </si>
  <si>
    <t>10001212</t>
  </si>
  <si>
    <t>+USD/-ILS 3.4055 05-01-23 (10) -455</t>
  </si>
  <si>
    <t>10001230</t>
  </si>
  <si>
    <t>+USD/-ILS 3.4158 05-01-23 (10) -457</t>
  </si>
  <si>
    <t>10001234</t>
  </si>
  <si>
    <t>+USD/-ILS 3.4212 05-01-23 (10) -418</t>
  </si>
  <si>
    <t>10001229</t>
  </si>
  <si>
    <t>+USD/-ILS 3.4362 05-01-23 (10) -48</t>
  </si>
  <si>
    <t>10001314</t>
  </si>
  <si>
    <t>+USD/-ILS 3.4535 05-01-23 (10) -110</t>
  </si>
  <si>
    <t>10001309</t>
  </si>
  <si>
    <t>+USD/-ILS 3.4673 05-01-23 (10) -27</t>
  </si>
  <si>
    <t>10001319</t>
  </si>
  <si>
    <t>+USD/-ILS 3.4675 05-01-23 (10) -435</t>
  </si>
  <si>
    <t>10001255</t>
  </si>
  <si>
    <t>+USD/-ILS 3.4761 05-01-23 (10) -24</t>
  </si>
  <si>
    <t>10001320</t>
  </si>
  <si>
    <t>+USD/-ILS 3.5199 05-01-23 (10) -296</t>
  </si>
  <si>
    <t>10001295</t>
  </si>
  <si>
    <t>+USD/-ILS 3.5442 05-01-23 (10) -248</t>
  </si>
  <si>
    <t>10001299</t>
  </si>
  <si>
    <t>+USD/-ILS 3.5539 05-01-23 (10) -276</t>
  </si>
  <si>
    <t>10001298</t>
  </si>
  <si>
    <t>+AUD/-USD 0.67486 15-02-23 (10) +14.6</t>
  </si>
  <si>
    <t>10003235</t>
  </si>
  <si>
    <t>+AUD/-USD 0.67545 15-02-23 (20) +14.5</t>
  </si>
  <si>
    <t>10003247</t>
  </si>
  <si>
    <t>+AUD/-USD 0.67665 15-02-23 (10) +21.5</t>
  </si>
  <si>
    <t>10003147</t>
  </si>
  <si>
    <t>+AUD/-USD 0.67875 15-02-23 (10) +16.5</t>
  </si>
  <si>
    <t>10003223</t>
  </si>
  <si>
    <t>+AUD/-USD 0.68884 15-02-23 (10) +17.4</t>
  </si>
  <si>
    <t>10003219</t>
  </si>
  <si>
    <t>+CAD/-USD 1.29955 15-02-23 (10) -4.5</t>
  </si>
  <si>
    <t>10002748</t>
  </si>
  <si>
    <t>+CAD/-USD 1.33302 15-02-23 (10) -17.8</t>
  </si>
  <si>
    <t>10003149</t>
  </si>
  <si>
    <t>+CAD/-USD 1.36595 15-02-23 (20) -10.5</t>
  </si>
  <si>
    <t>10003206</t>
  </si>
  <si>
    <t>+CAD/-USD 1.3719 15-02-23 (20) -21</t>
  </si>
  <si>
    <t>10003007</t>
  </si>
  <si>
    <t>+CAD/-USD 1.372 15-02-23 (20) -15</t>
  </si>
  <si>
    <t>10003031</t>
  </si>
  <si>
    <t>+EUR/-USD 1.05385 05-04-23 (10) +98.5</t>
  </si>
  <si>
    <t>10003169</t>
  </si>
  <si>
    <t>+EUR/-USD 1.072564 27-03-23 (10) +70.64</t>
  </si>
  <si>
    <t>10003250</t>
  </si>
  <si>
    <t>+EUR/-USD 1.077 14-02-23 (10) +49</t>
  </si>
  <si>
    <t>10003227</t>
  </si>
  <si>
    <t>+GBP/-USD 1.2208 13-02-23 (10) +28</t>
  </si>
  <si>
    <t>10003171</t>
  </si>
  <si>
    <t>+JPY/-USD 131.088 15-02-23 (10) -97.2</t>
  </si>
  <si>
    <t>10003232</t>
  </si>
  <si>
    <t>+JPY/-USD 131.16 15-02-23 (20) -1</t>
  </si>
  <si>
    <t>10003241</t>
  </si>
  <si>
    <t>+JPY/-USD 131.4 15-02-23 (12) -89</t>
  </si>
  <si>
    <t>10003243</t>
  </si>
  <si>
    <t>+JPY/-USD 131.502 15-02-23 (11) -96.8</t>
  </si>
  <si>
    <t>10003239</t>
  </si>
  <si>
    <t>+JPY/-USD 132.358 15-02-23 (20) -89.2</t>
  </si>
  <si>
    <t>10003245</t>
  </si>
  <si>
    <t>+JPY/-USD 133.66 15-02-23 (10) -112</t>
  </si>
  <si>
    <t>10003220</t>
  </si>
  <si>
    <t>+JPY/-USD 135.459 15-02-23 (10) -106.1</t>
  </si>
  <si>
    <t>10003222</t>
  </si>
  <si>
    <t>+USD/-AUD 0.64965 15-02-23 (10) +23.5</t>
  </si>
  <si>
    <t>10003050</t>
  </si>
  <si>
    <t>+USD/-AUD 0.68749 15-02-23 (10) +5.9</t>
  </si>
  <si>
    <t>10002785</t>
  </si>
  <si>
    <t>+USD/-CAD 1.28636 15-02-23 (20) -1.4</t>
  </si>
  <si>
    <t>10002796</t>
  </si>
  <si>
    <t>+USD/-CAD 1.2882 15-02-23 (11) -2</t>
  </si>
  <si>
    <t>10002798</t>
  </si>
  <si>
    <t>+USD/-CAD 1.29965 15-02-23 (20) -3.5</t>
  </si>
  <si>
    <t>10002744</t>
  </si>
  <si>
    <t>+USD/-CAD 1.30035 15-02-23 (11) -3.5</t>
  </si>
  <si>
    <t>10002740</t>
  </si>
  <si>
    <t>+USD/-CAD 1.300612 15-02-23 (10) -3.5</t>
  </si>
  <si>
    <t>10002738</t>
  </si>
  <si>
    <t>+USD/-CAD 1.30067 15-02-23 (12) -3.3</t>
  </si>
  <si>
    <t>10002742</t>
  </si>
  <si>
    <t>+USD/-CAD 1.31029 15-02-23 (10) +0.9</t>
  </si>
  <si>
    <t>10002869</t>
  </si>
  <si>
    <t>+USD/-CAD 1.35485 15-02-23 (10) -10.5</t>
  </si>
  <si>
    <t>10003221</t>
  </si>
  <si>
    <t>+USD/-EUR 0.96884 27-03-23 (10) +128.4</t>
  </si>
  <si>
    <t>10002984</t>
  </si>
  <si>
    <t>+USD/-EUR 0.985 27-04-23 (10) +143</t>
  </si>
  <si>
    <t>10002998</t>
  </si>
  <si>
    <t>+USD/-EUR 0.98735 14-02-23 (10) +103.5</t>
  </si>
  <si>
    <t>10002991</t>
  </si>
  <si>
    <t>+USD/-EUR 0.99315 27-04-23 (10) +146.5</t>
  </si>
  <si>
    <t>10003024</t>
  </si>
  <si>
    <t>+USD/-EUR 1.00411 06-03-23 (10) +126.1</t>
  </si>
  <si>
    <t>10002974</t>
  </si>
  <si>
    <t>+USD/-EUR 1.00485 27-04-23 (12) +158.5</t>
  </si>
  <si>
    <t>10002901</t>
  </si>
  <si>
    <t>+USD/-EUR 1.0053 27-04-23 (10) +159</t>
  </si>
  <si>
    <t>10002899</t>
  </si>
  <si>
    <t>+USD/-EUR 1.01095 14-02-23 (10) +119.5</t>
  </si>
  <si>
    <t>10002872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</si>
  <si>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</si>
  <si>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</si>
  <si>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</si>
  <si>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</si>
  <si>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</si>
  <si>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</si>
  <si>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</si>
  <si>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</si>
  <si>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1.0349 17-04-23 (10) +204</t>
  </si>
  <si>
    <t>10002800</t>
  </si>
  <si>
    <t>+USD/-EUR 1.0352 06-03-23 (10) +182</t>
  </si>
  <si>
    <t>10002788</t>
  </si>
  <si>
    <t>+USD/-EUR 1.0354 17-04-23 (12) +204</t>
  </si>
  <si>
    <t>10002802</t>
  </si>
  <si>
    <t>+USD/-EUR 1.0376 27-03-23 (10) +184</t>
  </si>
  <si>
    <t>10002825</t>
  </si>
  <si>
    <t>+USD/-EUR 1.0512 05-04-23 (11) +187</t>
  </si>
  <si>
    <t>10002847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</si>
  <si>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</si>
  <si>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</si>
  <si>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</si>
  <si>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</si>
  <si>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</si>
  <si>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10003105</t>
  </si>
  <si>
    <t>10000157</t>
  </si>
  <si>
    <t>+USD/-EUR 1.06128 05-04-23 (10) +92.8</t>
  </si>
  <si>
    <t>10003197</t>
  </si>
  <si>
    <t>+USD/-EUR 1.06505 06-03-23 (12) +200.5</t>
  </si>
  <si>
    <t>10002662</t>
  </si>
  <si>
    <t>+USD/-EUR 1.0669 17-04-23 (10) +99</t>
  </si>
  <si>
    <t>10003208</t>
  </si>
  <si>
    <t>+USD/-EUR 1.06825 27-04-23 (10) +112.5</t>
  </si>
  <si>
    <t>10003179</t>
  </si>
  <si>
    <t>+USD/-EUR 1.06964 05-06-23 (10) +131.4</t>
  </si>
  <si>
    <t>10003211</t>
  </si>
  <si>
    <t>+USD/-EUR 1.07013 05-06-23 (20) +131.3</t>
  </si>
  <si>
    <t>10003213</t>
  </si>
  <si>
    <t>+USD/-EUR 1.07215 06-03-23 (10) +203.5</t>
  </si>
  <si>
    <t>10002670</t>
  </si>
  <si>
    <t>+USD/-EUR 1.07279 06-03-23 (12) +204.9</t>
  </si>
  <si>
    <t>10002672</t>
  </si>
  <si>
    <t>+USD/-EUR 1.07282 06-03-23 (20) +204.2</t>
  </si>
  <si>
    <t>10002674</t>
  </si>
  <si>
    <t>+USD/-EUR 1.0733 27-03-23 (10) +83</t>
  </si>
  <si>
    <t>10003217</t>
  </si>
  <si>
    <t>+USD/-EUR 1.07355 27-03-23 (20) +220.5</t>
  </si>
  <si>
    <t>10002678</t>
  </si>
  <si>
    <t>+USD/-EUR 1.07361 27-03-23 (12) +220.1</t>
  </si>
  <si>
    <t>10002676</t>
  </si>
  <si>
    <t>+USD/-EUR 1.0754 05-06-23 (10) +130</t>
  </si>
  <si>
    <t>10003226</t>
  </si>
  <si>
    <t>+USD/-EUR 1.07555 27-03-23 (10) +219.5</t>
  </si>
  <si>
    <t>10002680</t>
  </si>
  <si>
    <t>+USD/-EUR 1.07694 14-02-23 (10) +189.4</t>
  </si>
  <si>
    <t>10000110</t>
  </si>
  <si>
    <t>+USD/-GBP 1.1616 13-02-23 (10) +36</t>
  </si>
  <si>
    <t>10003053</t>
  </si>
  <si>
    <t>+USD/-GBP 1.198 22-05-23 (10) +55</t>
  </si>
  <si>
    <t>10003132</t>
  </si>
  <si>
    <t>+USD/-GBP 1.198 22-05-23 (12) +55</t>
  </si>
  <si>
    <t>10003136</t>
  </si>
  <si>
    <t>+USD/-GBP 1.1985 22-05-23 (11) +55</t>
  </si>
  <si>
    <t>10003134</t>
  </si>
  <si>
    <t>+USD/-GBP 1.21817 18-04-23 (12) +76.7</t>
  </si>
  <si>
    <t>10002835</t>
  </si>
  <si>
    <t>+USD/-GBP 1.21942 18-04-23 (10) +76.2</t>
  </si>
  <si>
    <t>10002833</t>
  </si>
  <si>
    <t>+USD/-GBP 1.2243 13-02-23 (10) +48.5</t>
  </si>
  <si>
    <t>10002654</t>
  </si>
  <si>
    <t>+USD/-GBP 1.24205 22-05-23 (11) +48.5</t>
  </si>
  <si>
    <t>10003218</t>
  </si>
  <si>
    <t>+USD/-GBP 1.24474 18-04-23 (11) +39.4</t>
  </si>
  <si>
    <t>10003215</t>
  </si>
  <si>
    <t>+USD/-GBP 1.2583 13-02-23 (12) +39</t>
  </si>
  <si>
    <t>10002616</t>
  </si>
  <si>
    <t>+USD/-GBP 1.25885 13-02-23 (11) +37.5</t>
  </si>
  <si>
    <t>10002621</t>
  </si>
  <si>
    <t>+USD/-GBP 1.2631 13-02-23 (12) +41</t>
  </si>
  <si>
    <t>10002609</t>
  </si>
  <si>
    <t>+USD/-GBP 1.26325 13-02-23 (11) +40.5</t>
  </si>
  <si>
    <t>10002607</t>
  </si>
  <si>
    <t>+USD/-GBP 1.26335 13-02-23 (10) +40.5</t>
  </si>
  <si>
    <t>10002605</t>
  </si>
  <si>
    <t>+USD/-JPY 141.16 15-02-23 (10) -254</t>
  </si>
  <si>
    <t>10002966</t>
  </si>
  <si>
    <t>+USD/-JPY 142.2 15-02-23 (10) -242</t>
  </si>
  <si>
    <t>10002987</t>
  </si>
  <si>
    <t>+EUR/-USD 1.0009 06-03-23 (10) +99</t>
  </si>
  <si>
    <t>10000753</t>
  </si>
  <si>
    <t>+EUR/-USD 1.0377 06-03-23 (10) +167</t>
  </si>
  <si>
    <t>10000686</t>
  </si>
  <si>
    <t>+EUR/-USD 1.07065 20-03-23 (10) +57</t>
  </si>
  <si>
    <t>10001322</t>
  </si>
  <si>
    <t>+GBP/-USD 1.2289 13-02-23 (10) +63</t>
  </si>
  <si>
    <t>10001261</t>
  </si>
  <si>
    <t>+USD/-AUD 0.68758 15-02-23 (12) +5.8</t>
  </si>
  <si>
    <t>10001263</t>
  </si>
  <si>
    <t>10001259</t>
  </si>
  <si>
    <t>+USD/-EUR 0.9685 20-03-23 (12) +125</t>
  </si>
  <si>
    <t>10001292</t>
  </si>
  <si>
    <t>+USD/-EUR 0.983 20-03-23 (12) +120</t>
  </si>
  <si>
    <t>10001297</t>
  </si>
  <si>
    <t>+USD/-EUR 1.0028 20-03-23 (12) +108</t>
  </si>
  <si>
    <t>10001303</t>
  </si>
  <si>
    <t>+USD/-EUR 1.0054 27-04-23 (11) +159</t>
  </si>
  <si>
    <t>10000712</t>
  </si>
  <si>
    <t>+USD/-EUR 1.0057 27-04-23 (20) +160</t>
  </si>
  <si>
    <t>10000714</t>
  </si>
  <si>
    <t>+USD/-EUR 1.0085 20-03-23 (12) +105</t>
  </si>
  <si>
    <t>10001305</t>
  </si>
  <si>
    <t>+USD/-EUR 1.01135 20-03-23 (12) +133.5</t>
  </si>
  <si>
    <t>10001289</t>
  </si>
  <si>
    <t>+USD/-EUR 1.0117 17-04-23 (10) +147</t>
  </si>
  <si>
    <t>10000700</t>
  </si>
  <si>
    <t>+USD/-EUR 1.03072 05-04-23 (20) +207.2</t>
  </si>
  <si>
    <t>10000658</t>
  </si>
  <si>
    <t>+USD/-EUR 1.0346 17-04-23 (20) +204</t>
  </si>
  <si>
    <t>10000683</t>
  </si>
  <si>
    <t>+USD/-EUR 1.036 20-03-23 (10) +177</t>
  </si>
  <si>
    <t>10001271</t>
  </si>
  <si>
    <t>+USD/-EUR 1.0396 14-02-23 (10) +181</t>
  </si>
  <si>
    <t>10000656</t>
  </si>
  <si>
    <t>+USD/-EUR 1.0454 11-05-23 (10) +131</t>
  </si>
  <si>
    <t>10000773</t>
  </si>
  <si>
    <t>+USD/-EUR 1.0484 11-05-23 (10) +124</t>
  </si>
  <si>
    <t>10000779</t>
  </si>
  <si>
    <t>+USD/-EUR 1.05 20-03-23 (12) +210</t>
  </si>
  <si>
    <t>10001257</t>
  </si>
  <si>
    <t>+USD/-EUR 1.0658 06-03-23 (10) +199.5</t>
  </si>
  <si>
    <t>10000619</t>
  </si>
  <si>
    <t>10000792</t>
  </si>
  <si>
    <t>10000794</t>
  </si>
  <si>
    <t>+USD/-EUR 1.073 20-03-23 (12) +215</t>
  </si>
  <si>
    <t>10001251</t>
  </si>
  <si>
    <t>+USD/-EUR 1.07302 20-03-23 (12) +215.2</t>
  </si>
  <si>
    <t>10001242</t>
  </si>
  <si>
    <t>10000627</t>
  </si>
  <si>
    <t>10000629</t>
  </si>
  <si>
    <t>+USD/-EUR 1.07598 20-03-23 (10) +212.8</t>
  </si>
  <si>
    <t>10001238</t>
  </si>
  <si>
    <t>+USD/-EUR 1.077 20-03-23 (12) +213</t>
  </si>
  <si>
    <t>10001236</t>
  </si>
  <si>
    <t>+USD/-EUR 1.0797 20-03-23 (12) +217</t>
  </si>
  <si>
    <t>10001240</t>
  </si>
  <si>
    <t>+USD/-GBP 1.1536 13-02-23 (10) +31</t>
  </si>
  <si>
    <t>10000708</t>
  </si>
  <si>
    <t>+USD/-GBP 1.16 13-02-23 (10) +30</t>
  </si>
  <si>
    <t>10000702</t>
  </si>
  <si>
    <t>+USD/-GBP 1.18017 13-02-23 (10) +39.7</t>
  </si>
  <si>
    <t>10000690</t>
  </si>
  <si>
    <t>+USD/-GBP 1.22197 18-04-23 (10) +43.7</t>
  </si>
  <si>
    <t>10000789</t>
  </si>
  <si>
    <t>+USD/-GBP 1.2338 13-02-23 (10) +68</t>
  </si>
  <si>
    <t>10000646</t>
  </si>
  <si>
    <t>+USD/-GBP 1.25735 13-02-23 (10) +40.5</t>
  </si>
  <si>
    <t>+USD/-GBP 1.2612 13-02-23 (10) +40</t>
  </si>
  <si>
    <t>10001227</t>
  </si>
  <si>
    <t>10001226</t>
  </si>
  <si>
    <t>10001224</t>
  </si>
  <si>
    <t>+USD/-JPY 135.84 15-02-23 (10) -286</t>
  </si>
  <si>
    <t>10001265</t>
  </si>
  <si>
    <t>+USD/-JPY 142.39 15-02-23 (10) -239</t>
  </si>
  <si>
    <t>10001294</t>
  </si>
  <si>
    <t>SW0432__TELBOR3M/3.595</t>
  </si>
  <si>
    <t>10000016</t>
  </si>
  <si>
    <t>NIKKEI 225 TOTAL RETURN</t>
  </si>
  <si>
    <t>10003228</t>
  </si>
  <si>
    <t>10003229</t>
  </si>
  <si>
    <t>SPNASEUT INDX</t>
  </si>
  <si>
    <t>10003094</t>
  </si>
  <si>
    <t>SPTR</t>
  </si>
  <si>
    <t>10002855</t>
  </si>
  <si>
    <t>10002850</t>
  </si>
  <si>
    <t>10002854</t>
  </si>
  <si>
    <t>10002622</t>
  </si>
  <si>
    <t>SZCOMP</t>
  </si>
  <si>
    <t>10002718</t>
  </si>
  <si>
    <t>TOPIX TOTAL RETURN INDEX JPY</t>
  </si>
  <si>
    <t>10002629</t>
  </si>
  <si>
    <t>TRS</t>
  </si>
  <si>
    <t>10003059</t>
  </si>
  <si>
    <t>IBOXHY INDEX</t>
  </si>
  <si>
    <t>10000724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</si>
  <si>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</si>
  <si>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</si>
  <si>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</si>
  <si>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</si>
  <si>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</si>
  <si>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</si>
  <si>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</si>
  <si>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</si>
  <si>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</si>
  <si>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</si>
  <si>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</si>
  <si>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</si>
  <si>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</si>
  <si>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34110000</t>
  </si>
  <si>
    <t>30110000</t>
  </si>
  <si>
    <t>בנק מזרחי טפחות בע"מ</t>
  </si>
  <si>
    <t>30120000</t>
  </si>
  <si>
    <t>31711000</t>
  </si>
  <si>
    <t>30211000</t>
  </si>
  <si>
    <t>32011000</t>
  </si>
  <si>
    <t>30311000</t>
  </si>
  <si>
    <t>31211000</t>
  </si>
  <si>
    <t>30212000</t>
  </si>
  <si>
    <t>31712000</t>
  </si>
  <si>
    <t>30312000</t>
  </si>
  <si>
    <t>32012000</t>
  </si>
  <si>
    <t>31212000</t>
  </si>
  <si>
    <t>34010000</t>
  </si>
  <si>
    <t>30710000</t>
  </si>
  <si>
    <t>32010000</t>
  </si>
  <si>
    <t>32610000</t>
  </si>
  <si>
    <t>31010000</t>
  </si>
  <si>
    <t>34510000</t>
  </si>
  <si>
    <t>34610000</t>
  </si>
  <si>
    <t>34710000</t>
  </si>
  <si>
    <t>30210000</t>
  </si>
  <si>
    <t>30910000</t>
  </si>
  <si>
    <t>31710000</t>
  </si>
  <si>
    <t>30310000</t>
  </si>
  <si>
    <t>30810000</t>
  </si>
  <si>
    <t>31410000</t>
  </si>
  <si>
    <t>31110000</t>
  </si>
  <si>
    <t>33810000</t>
  </si>
  <si>
    <t>31120000</t>
  </si>
  <si>
    <t>30820000</t>
  </si>
  <si>
    <t>32020000</t>
  </si>
  <si>
    <t>31720000</t>
  </si>
  <si>
    <t>31220000</t>
  </si>
  <si>
    <t>33820000</t>
  </si>
  <si>
    <t>34520000</t>
  </si>
  <si>
    <t>34020000</t>
  </si>
  <si>
    <t>JP MORGAN</t>
  </si>
  <si>
    <t>30385000</t>
  </si>
  <si>
    <t>32085000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</si>
  <si>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</si>
  <si>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</si>
  <si>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</si>
  <si>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</si>
  <si>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</si>
  <si>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</si>
  <si>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</si>
  <si>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</si>
  <si>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</si>
  <si>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</si>
  <si>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</si>
  <si>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</si>
  <si>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</si>
  <si>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</si>
  <si>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</si>
  <si>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</si>
  <si>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</si>
  <si>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</si>
  <si>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</si>
  <si>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</si>
  <si>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</si>
  <si>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</si>
  <si>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</si>
  <si>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</si>
  <si>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</si>
  <si>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</si>
  <si>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</si>
  <si>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</si>
  <si>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</si>
  <si>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</si>
  <si>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</si>
  <si>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</si>
  <si>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</si>
  <si>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</si>
  <si>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</si>
  <si>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</si>
  <si>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</si>
  <si>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</si>
  <si>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</si>
  <si>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</si>
  <si>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</si>
  <si>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</si>
  <si>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</si>
  <si>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</si>
  <si>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</si>
  <si>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</si>
  <si>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</si>
  <si>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</si>
  <si>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</si>
  <si>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</si>
  <si>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</si>
  <si>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</si>
  <si>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</si>
  <si>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</si>
  <si>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</si>
  <si>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</si>
  <si>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</si>
  <si>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</si>
  <si>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</si>
  <si>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</si>
  <si>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</si>
  <si>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</si>
  <si>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</si>
  <si>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</si>
  <si>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</si>
  <si>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</si>
  <si>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95350604</t>
  </si>
  <si>
    <t>95350603</t>
  </si>
  <si>
    <t>95350605</t>
  </si>
  <si>
    <t>95350602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</si>
  <si>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</si>
  <si>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</si>
  <si>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</si>
  <si>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</si>
  <si>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</si>
  <si>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</si>
  <si>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</si>
  <si>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</si>
  <si>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</si>
  <si>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</si>
  <si>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95350601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</si>
  <si>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</si>
  <si>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</si>
  <si>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</si>
  <si>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</si>
  <si>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</si>
  <si>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</si>
  <si>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</si>
  <si>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</si>
  <si>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</si>
  <si>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</si>
  <si>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</si>
  <si>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</si>
  <si>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</si>
  <si>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</si>
  <si>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</si>
  <si>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</si>
  <si>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</si>
  <si>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</si>
  <si>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</si>
  <si>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</si>
  <si>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</si>
  <si>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</si>
  <si>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</si>
  <si>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</si>
  <si>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</si>
  <si>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</si>
  <si>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</si>
  <si>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</si>
  <si>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</si>
  <si>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</si>
  <si>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</si>
  <si>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</si>
  <si>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</si>
  <si>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</si>
  <si>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</si>
  <si>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</si>
  <si>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</si>
  <si>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</si>
  <si>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</si>
  <si>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</si>
  <si>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</si>
  <si>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</si>
  <si>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</si>
  <si>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</si>
  <si>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</si>
  <si>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</si>
  <si>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</si>
  <si>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</si>
  <si>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</si>
  <si>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</si>
  <si>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</si>
  <si>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</si>
  <si>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</si>
  <si>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</si>
  <si>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</si>
  <si>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</si>
  <si>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</si>
  <si>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</si>
  <si>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</si>
  <si>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</si>
  <si>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</si>
  <si>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</si>
  <si>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84666730</t>
  </si>
  <si>
    <t>455954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</si>
  <si>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</si>
  <si>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</si>
  <si>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</si>
  <si>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</si>
  <si>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</si>
  <si>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</si>
  <si>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</si>
  <si>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</si>
  <si>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</si>
  <si>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</si>
  <si>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</si>
  <si>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</si>
  <si>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</si>
  <si>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</si>
  <si>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</si>
  <si>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</si>
  <si>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</si>
  <si>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</si>
  <si>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90000104</t>
  </si>
  <si>
    <t>84666732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</si>
  <si>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</si>
  <si>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</si>
  <si>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</si>
  <si>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</si>
  <si>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</si>
  <si>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</si>
  <si>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</si>
  <si>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</si>
  <si>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90141407</t>
  </si>
  <si>
    <t>90000001</t>
  </si>
  <si>
    <t>66240</t>
  </si>
  <si>
    <t>508309</t>
  </si>
  <si>
    <t>464740</t>
  </si>
  <si>
    <t>76091</t>
  </si>
  <si>
    <t>469140</t>
  </si>
  <si>
    <t>475042</t>
  </si>
  <si>
    <t>95004024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</si>
  <si>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</si>
  <si>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</si>
  <si>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</si>
  <si>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</si>
  <si>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</si>
  <si>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</si>
  <si>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</si>
  <si>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</si>
  <si>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</si>
  <si>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</si>
  <si>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</si>
  <si>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</si>
  <si>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</si>
  <si>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</si>
  <si>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</si>
  <si>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</si>
  <si>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</si>
  <si>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</si>
  <si>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</si>
  <si>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</si>
  <si>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</si>
  <si>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</si>
  <si>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</si>
  <si>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</si>
  <si>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</si>
  <si>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31/09/2022</t>
  </si>
  <si>
    <t xml:space="preserve"> Arkin Bio Ventures II </t>
  </si>
  <si>
    <t xml:space="preserve"> F2 Capital Partners 3 LP </t>
  </si>
  <si>
    <t xml:space="preserve"> F2 Select I LP </t>
  </si>
  <si>
    <t xml:space="preserve"> FIMI Israel Opportunity VII </t>
  </si>
  <si>
    <t xml:space="preserve"> Fortissimo Capital Fund V </t>
  </si>
  <si>
    <t xml:space="preserve"> Fortissimo Partners VI </t>
  </si>
  <si>
    <t xml:space="preserve"> GESM Via Maris Limited Partnership </t>
  </si>
  <si>
    <t xml:space="preserve"> Greenfield Cobra Investments L.P </t>
  </si>
  <si>
    <t xml:space="preserve"> Greenfield Partners II, L.P </t>
  </si>
  <si>
    <t xml:space="preserve"> Greenfield Partners Panorays LP </t>
  </si>
  <si>
    <t xml:space="preserve"> JTLV III </t>
  </si>
  <si>
    <t xml:space="preserve"> Kedma Capital Partners III </t>
  </si>
  <si>
    <t xml:space="preserve"> Noy 4 Infrastructure and energy investments l.p </t>
  </si>
  <si>
    <t xml:space="preserve"> Ram Coastal Energy Limited Partnership </t>
  </si>
  <si>
    <t xml:space="preserve"> Reality Real Estate Investment Fund 4 </t>
  </si>
  <si>
    <t xml:space="preserve"> S.H. SKY 4 L.P </t>
  </si>
  <si>
    <t xml:space="preserve"> Stage One IV Annex Fund L.P </t>
  </si>
  <si>
    <t xml:space="preserve"> Stage One S.P.V R.S </t>
  </si>
  <si>
    <t xml:space="preserve"> Stage One Venture Capital Fund IV L.P </t>
  </si>
  <si>
    <t xml:space="preserve"> StageOne S.P.V D.R </t>
  </si>
  <si>
    <t xml:space="preserve"> Yesodot C Senior Co-Investment </t>
  </si>
  <si>
    <t xml:space="preserve"> Yesodot Gimmel </t>
  </si>
  <si>
    <t xml:space="preserve"> Accelmed Partners II, L.P </t>
  </si>
  <si>
    <t xml:space="preserve"> Advent International GPE IX-B </t>
  </si>
  <si>
    <t xml:space="preserve"> Advent International GPE X-B L.P </t>
  </si>
  <si>
    <t xml:space="preserve"> AIOF II Woolly Co-Invest Parallel Fund L.P </t>
  </si>
  <si>
    <t xml:space="preserve"> Ambition HOLDINGS OFFSHORE LP </t>
  </si>
  <si>
    <t xml:space="preserve"> AP IX Connect Holdings L.P </t>
  </si>
  <si>
    <t xml:space="preserve"> Arclight Energy Partners Fund VII L.P </t>
  </si>
  <si>
    <t xml:space="preserve"> ArcLight Fund VII AIV L.P </t>
  </si>
  <si>
    <t xml:space="preserve"> Ares Capital Europe V </t>
  </si>
  <si>
    <t xml:space="preserve"> ARES EUROPEAN CREDIT INVESTMENTS VIII (M) L.P. </t>
  </si>
  <si>
    <t xml:space="preserve"> Ares Private Credit Solutions II </t>
  </si>
  <si>
    <t xml:space="preserve"> Arkin Bio Capital L.P </t>
  </si>
  <si>
    <t xml:space="preserve"> Astorg MidCap </t>
  </si>
  <si>
    <t xml:space="preserve"> Astorg VII </t>
  </si>
  <si>
    <t xml:space="preserve"> Astorg VIII </t>
  </si>
  <si>
    <t xml:space="preserve"> Audax Direct Lending Solutions Fund II B-1 </t>
  </si>
  <si>
    <t xml:space="preserve"> AUDAX DLS CO-INVESTMENT FUND 3 L.P. </t>
  </si>
  <si>
    <t xml:space="preserve"> BCP V DEXKO CO-INVEST LP </t>
  </si>
  <si>
    <t xml:space="preserve"> Bessemer Venture Partners XII Institutional L.P </t>
  </si>
  <si>
    <t xml:space="preserve"> Blackstone Real Estate Partners IX </t>
  </si>
  <si>
    <t xml:space="preserve"> Brookfield Capital Partners Fund VI </t>
  </si>
  <si>
    <t xml:space="preserve"> BVP Forge Institutional L.P </t>
  </si>
  <si>
    <t xml:space="preserve"> Cheyne Real Estate Credit Holdings VII </t>
  </si>
  <si>
    <t xml:space="preserve"> Clayton Dubilier and Rice XI L.P </t>
  </si>
  <si>
    <t xml:space="preserve"> Copenhagen infrastructure Energy Transition Fund I </t>
  </si>
  <si>
    <t xml:space="preserve"> Copenhagen Infrastructure Partners IV </t>
  </si>
  <si>
    <t xml:space="preserve"> Crescent Direct Lending III </t>
  </si>
  <si>
    <t xml:space="preserve"> CVC Capital partners VIII </t>
  </si>
  <si>
    <t xml:space="preserve"> DIRECT LENDING FUND IV (EUR) SLP </t>
  </si>
  <si>
    <t xml:space="preserve"> EIP Renewables invest SCS </t>
  </si>
  <si>
    <t xml:space="preserve"> ELECTRA AMERICA PRINCIPAL HOSPITALITY LP </t>
  </si>
  <si>
    <t xml:space="preserve"> Francisco Partners VI </t>
  </si>
  <si>
    <t xml:space="preserve"> Francisco Partners VII </t>
  </si>
  <si>
    <t xml:space="preserve"> GIP Capital Solutions II Luxemburg Co-Investment Fund SCSP, L.P. </t>
  </si>
  <si>
    <t xml:space="preserve"> GIP Capital Solutions II SCSp, L.P </t>
  </si>
  <si>
    <t xml:space="preserve"> GIP CAPS II Panther Co-Investment L.P </t>
  </si>
  <si>
    <t xml:space="preserve"> GIP CAPS II REX Co-Investment Fund L.P </t>
  </si>
  <si>
    <t xml:space="preserve"> GIP IV Gutenberg Co Invest SCsp </t>
  </si>
  <si>
    <t xml:space="preserve"> GIP IV Seaway Energy </t>
  </si>
  <si>
    <t xml:space="preserve"> GIP Spectrum Fund (Parallel), L.P </t>
  </si>
  <si>
    <t xml:space="preserve"> GIP Spectrum Mayberry Fund </t>
  </si>
  <si>
    <t xml:space="preserve"> GIP Spectrum Saavi Fund </t>
  </si>
  <si>
    <t xml:space="preserve"> Girasol Investments S.A </t>
  </si>
  <si>
    <t xml:space="preserve"> Global Infrastructure Partners IV </t>
  </si>
  <si>
    <t xml:space="preserve"> Group 11 Fund IV </t>
  </si>
  <si>
    <t xml:space="preserve"> ICG Real Estate Debt VI </t>
  </si>
  <si>
    <t xml:space="preserve"> ICG Senior Debt Partners Fund 5-A (EUR) SCSp </t>
  </si>
  <si>
    <t xml:space="preserve"> ICG Senior Debt Partners III </t>
  </si>
  <si>
    <t xml:space="preserve"> ICG Senior Debt Partners IV </t>
  </si>
  <si>
    <t xml:space="preserve"> Insight Partners XI, L.P </t>
  </si>
  <si>
    <t xml:space="preserve"> Insight Partners XII, LP </t>
  </si>
  <si>
    <t xml:space="preserve"> ISQ Global infrastructure Fund III, LP </t>
  </si>
  <si>
    <t xml:space="preserve"> ISQ Kio Co-Invest Fund L.P </t>
  </si>
  <si>
    <t xml:space="preserve"> ISRAEL SECONDARY FUND III L.P </t>
  </si>
  <si>
    <t xml:space="preserve"> Kartesia Credit Opportunities IV </t>
  </si>
  <si>
    <t xml:space="preserve"> Kartesia Credit Opportunities V </t>
  </si>
  <si>
    <t xml:space="preserve"> Kartesia Credit Opportunities VI SCS </t>
  </si>
  <si>
    <t xml:space="preserve"> Kartesia Senior Opportunities I </t>
  </si>
  <si>
    <t xml:space="preserve"> Kartesia Senior Opportunities II SCS SICAV-RAIF </t>
  </si>
  <si>
    <t xml:space="preserve"> KASS Unlevered II S,a.r.l </t>
  </si>
  <si>
    <t xml:space="preserve"> KASS Unlevered S.a r.l </t>
  </si>
  <si>
    <t xml:space="preserve"> KASS Unlevered S.a r.l. - Compartment E </t>
  </si>
  <si>
    <t xml:space="preserve"> KKR CAVALRY CO-INVEST </t>
  </si>
  <si>
    <t xml:space="preserve"> Klirmark Opportunity III </t>
  </si>
  <si>
    <t xml:space="preserve"> MICL SONNEDIX SOLAR CIV L.P. </t>
  </si>
  <si>
    <t xml:space="preserve"> MIE III Co-Investment Fund II S.L.P </t>
  </si>
  <si>
    <t xml:space="preserve"> Monarch Capital Partners V </t>
  </si>
  <si>
    <t xml:space="preserve"> Monarch Opportunistic Real Estate Fund </t>
  </si>
  <si>
    <t xml:space="preserve"> Nirvana Holdings I LP </t>
  </si>
  <si>
    <t xml:space="preserve"> Pantheon Global Co-Investment Opportunities Fund V </t>
  </si>
  <si>
    <t xml:space="preserve"> Permira Credit Solutions IV </t>
  </si>
  <si>
    <t xml:space="preserve"> Permira VII </t>
  </si>
  <si>
    <t xml:space="preserve"> Permira VIII - 2 SCSp </t>
  </si>
  <si>
    <t xml:space="preserve"> PORCUPINE HOLDINGS (OFFSHORE) LP </t>
  </si>
  <si>
    <t xml:space="preserve"> Proxima Co-Invest L.P </t>
  </si>
  <si>
    <t xml:space="preserve"> Qumra MS LP Minute Media </t>
  </si>
  <si>
    <t xml:space="preserve"> QUMRA OPPORTUNITY FUND I </t>
  </si>
  <si>
    <t xml:space="preserve"> Senior Loan Fund II (EUR) SLP </t>
  </si>
  <si>
    <t xml:space="preserve"> Strategic Investors Fund X Cayman LP </t>
  </si>
  <si>
    <t xml:space="preserve"> Thoma Bravo Fund XIII </t>
  </si>
  <si>
    <t xml:space="preserve"> Thoma Bravo Fund XIV L.P. </t>
  </si>
  <si>
    <t xml:space="preserve"> Tikehau Direct Lending V </t>
  </si>
  <si>
    <t xml:space="preserve"> Trilantic Europe VI SCSp </t>
  </si>
  <si>
    <t xml:space="preserve"> Vintage Co-Invest III </t>
  </si>
  <si>
    <t xml:space="preserve"> Vintage Fund of Funds VI (Access, LP) </t>
  </si>
  <si>
    <t xml:space="preserve"> Vintage Fund of Funds VII (Access) LP </t>
  </si>
  <si>
    <t xml:space="preserve"> Walton Street Real Estate Debt Fund II </t>
  </si>
  <si>
    <t xml:space="preserve"> Warburg Pincus China-Southeast Asia II, L.P </t>
  </si>
  <si>
    <t xml:space="preserve"> WHITEHORSE LIQUIDITY PARTNERS GPSOF </t>
  </si>
  <si>
    <t xml:space="preserve"> Whitehorse Liquidity Partners IV </t>
  </si>
  <si>
    <t xml:space="preserve"> Whitehorse Liquidity Partners V </t>
  </si>
  <si>
    <t xml:space="preserve"> Zeev Opportunity Fund I </t>
  </si>
  <si>
    <t>גורם 171</t>
  </si>
  <si>
    <t>גורם 155</t>
  </si>
  <si>
    <t>גורם 43</t>
  </si>
  <si>
    <t>גורם 187</t>
  </si>
  <si>
    <t>גורם 183</t>
  </si>
  <si>
    <t>גורם 37</t>
  </si>
  <si>
    <t>גורם 158</t>
  </si>
  <si>
    <t>גורם 105</t>
  </si>
  <si>
    <t>גורם 172</t>
  </si>
  <si>
    <t>גורם 188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</si>
  <si>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</si>
  <si>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</si>
  <si>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</si>
  <si>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</si>
  <si>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</si>
  <si>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</si>
  <si>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</si>
  <si>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</si>
  <si>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</si>
  <si>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</si>
  <si>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</si>
  <si>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</si>
  <si>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</si>
  <si>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</si>
  <si>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</si>
  <si>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</si>
  <si>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</si>
  <si>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</si>
  <si>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</si>
  <si>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</si>
  <si>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</si>
  <si>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</si>
  <si>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</si>
  <si>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</si>
  <si>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</si>
  <si>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</si>
  <si>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</si>
  <si>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</si>
  <si>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</si>
  <si>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</si>
  <si>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</si>
  <si>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</si>
  <si>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152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</si>
  <si>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</si>
  <si>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</si>
  <si>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</si>
  <si>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</si>
  <si>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</si>
  <si>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</si>
  <si>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</si>
  <si>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</si>
  <si>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</si>
  <si>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</si>
  <si>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</si>
  <si>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</si>
  <si>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</si>
  <si>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</si>
  <si>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</si>
  <si>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</si>
  <si>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</si>
  <si>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</si>
  <si>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</si>
  <si>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61</t>
  </si>
  <si>
    <t>בבטחונות אחרים - גורם 43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</si>
  <si>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</si>
  <si>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</si>
  <si>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</si>
  <si>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</si>
  <si>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</si>
  <si>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17</t>
  </si>
  <si>
    <t>בבטחונות אחרים - גורם 115*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</si>
  <si>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</si>
  <si>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</si>
  <si>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</si>
  <si>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</si>
  <si>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</si>
  <si>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</si>
  <si>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178</t>
  </si>
  <si>
    <t>בבטחונות אחרים - גורם 148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</si>
  <si>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</si>
  <si>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</si>
  <si>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</si>
  <si>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</si>
  <si>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</si>
  <si>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</si>
  <si>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</si>
  <si>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</si>
  <si>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</si>
  <si>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</si>
  <si>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</si>
  <si>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</si>
  <si>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135</t>
  </si>
  <si>
    <t>בבטחונות אחרים - גורם 139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</si>
  <si>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</si>
  <si>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</si>
  <si>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</si>
  <si>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</si>
  <si>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146</t>
  </si>
  <si>
    <t>בבטחונות אחרים - גורם 157</t>
  </si>
  <si>
    <t>בבטחונות אחרים - גורם 187</t>
  </si>
  <si>
    <t>בבטחונות אחרים - גורם 183</t>
  </si>
  <si>
    <t>בבטחונות אחרים - גורם 173</t>
  </si>
  <si>
    <t>בבטחונות אחרים - גורם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</si>
</sst>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0.0000"/>
  </numFmts>
  <fonts count="3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8">
    <xf numFmtId="0" fontId="0" fillId="0" borderId="0"/>
    <xf numFmtId="164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23" fillId="0" borderId="0"/>
    <xf numFmtId="0" fontId="2" fillId="0" borderId="0"/>
    <xf numFmtId="9" fontId="23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5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6" fillId="0" borderId="0" xfId="7" applyFont="1" applyAlignment="1">
      <alignment horizontal="justify" readingOrder="2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NumberFormat="1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49" fontId="15" fillId="2" borderId="7" xfId="7" applyNumberFormat="1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0" xfId="11" applyFill="1" applyBorder="1" applyAlignment="1" applyProtection="1">
      <alignment horizontal="center" readingOrder="2"/>
    </xf>
    <xf numFmtId="0" fontId="15" fillId="2" borderId="5" xfId="7" applyNumberFormat="1" applyFont="1" applyFill="1" applyBorder="1" applyAlignment="1">
      <alignment horizontal="right" vertical="center" wrapText="1" indent="1"/>
    </xf>
    <xf numFmtId="0" fontId="22" fillId="0" borderId="0" xfId="7" applyFont="1" applyAlignment="1">
      <alignment horizontal="right"/>
    </xf>
    <xf numFmtId="49" fontId="15" fillId="2" borderId="10" xfId="7" applyNumberFormat="1" applyFont="1" applyFill="1" applyBorder="1" applyAlignment="1">
      <alignment horizontal="center" vertical="center" wrapText="1" readingOrder="2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right" vertical="center" wrapText="1" readingOrder="2"/>
    </xf>
    <xf numFmtId="0" fontId="15" fillId="2" borderId="1" xfId="7" applyNumberFormat="1" applyFont="1" applyFill="1" applyBorder="1" applyAlignment="1">
      <alignment horizontal="right" vertical="center" wrapText="1" readingOrder="2"/>
    </xf>
    <xf numFmtId="0" fontId="15" fillId="2" borderId="5" xfId="7" applyNumberFormat="1" applyFont="1" applyFill="1" applyBorder="1" applyAlignment="1">
      <alignment horizontal="right" vertical="center" wrapText="1" indent="1" readingOrder="2"/>
    </xf>
    <xf numFmtId="0" fontId="10" fillId="2" borderId="21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164" fontId="6" fillId="0" borderId="26" xfId="13" applyFont="1" applyFill="1" applyBorder="1" applyAlignment="1">
      <alignment horizontal="right"/>
    </xf>
    <xf numFmtId="10" fontId="6" fillId="0" borderId="26" xfId="14" applyNumberFormat="1" applyFont="1" applyFill="1" applyBorder="1" applyAlignment="1">
      <alignment horizontal="center"/>
    </xf>
    <xf numFmtId="2" fontId="6" fillId="0" borderId="26" xfId="7" applyNumberFormat="1" applyFont="1" applyFill="1" applyBorder="1" applyAlignment="1">
      <alignment horizontal="right"/>
    </xf>
    <xf numFmtId="168" fontId="6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7" applyFont="1" applyFill="1" applyAlignment="1">
      <alignment horizontal="center"/>
    </xf>
    <xf numFmtId="0" fontId="26" fillId="0" borderId="23" xfId="0" applyFont="1" applyFill="1" applyBorder="1" applyAlignment="1">
      <alignment horizontal="right"/>
    </xf>
    <xf numFmtId="49" fontId="26" fillId="0" borderId="23" xfId="0" applyNumberFormat="1" applyFont="1" applyFill="1" applyBorder="1" applyAlignment="1">
      <alignment horizontal="right"/>
    </xf>
    <xf numFmtId="167" fontId="26" fillId="0" borderId="23" xfId="0" applyNumberFormat="1" applyFont="1" applyFill="1" applyBorder="1" applyAlignment="1">
      <alignment horizontal="right"/>
    </xf>
    <xf numFmtId="4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Alignment="1">
      <alignment horizontal="right" indent="1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7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27" fillId="0" borderId="0" xfId="0" applyFont="1" applyFill="1" applyAlignment="1">
      <alignment horizontal="right" indent="3"/>
    </xf>
    <xf numFmtId="0" fontId="27" fillId="0" borderId="0" xfId="0" applyFont="1" applyFill="1" applyAlignment="1">
      <alignment horizontal="right"/>
    </xf>
    <xf numFmtId="49" fontId="27" fillId="0" borderId="0" xfId="0" applyNumberFormat="1" applyFont="1" applyFill="1" applyAlignment="1">
      <alignment horizontal="right"/>
    </xf>
    <xf numFmtId="167" fontId="27" fillId="0" borderId="0" xfId="0" applyNumberFormat="1" applyFont="1" applyFill="1" applyAlignment="1">
      <alignment horizontal="right"/>
    </xf>
    <xf numFmtId="4" fontId="27" fillId="0" borderId="0" xfId="0" applyNumberFormat="1" applyFont="1" applyFill="1" applyAlignment="1">
      <alignment horizontal="right"/>
    </xf>
    <xf numFmtId="10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readingOrder="2"/>
    </xf>
    <xf numFmtId="0" fontId="28" fillId="0" borderId="0" xfId="0" applyFont="1" applyFill="1" applyAlignment="1">
      <alignment horizontal="right"/>
    </xf>
    <xf numFmtId="14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14" fontId="27" fillId="0" borderId="0" xfId="0" applyNumberFormat="1" applyFont="1" applyFill="1" applyAlignment="1">
      <alignment horizontal="right"/>
    </xf>
    <xf numFmtId="2" fontId="27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7" fillId="0" borderId="0" xfId="0" applyFont="1" applyFill="1" applyAlignment="1">
      <alignment horizontal="right" indent="4"/>
    </xf>
    <xf numFmtId="0" fontId="28" fillId="0" borderId="0" xfId="0" applyFont="1" applyFill="1" applyAlignment="1">
      <alignment horizontal="center"/>
    </xf>
    <xf numFmtId="0" fontId="30" fillId="0" borderId="0" xfId="0" applyFont="1" applyFill="1"/>
    <xf numFmtId="2" fontId="30" fillId="0" borderId="0" xfId="0" applyNumberFormat="1" applyFont="1" applyFill="1"/>
    <xf numFmtId="10" fontId="30" fillId="0" borderId="0" xfId="14" applyNumberFormat="1" applyFont="1" applyFill="1"/>
    <xf numFmtId="0" fontId="29" fillId="0" borderId="0" xfId="0" applyFont="1" applyFill="1" applyAlignment="1">
      <alignment horizontal="right" readingOrder="2"/>
    </xf>
    <xf numFmtId="4" fontId="27" fillId="0" borderId="0" xfId="16" applyNumberFormat="1" applyFont="1" applyFill="1" applyAlignment="1">
      <alignment horizontal="right"/>
    </xf>
    <xf numFmtId="10" fontId="27" fillId="0" borderId="0" xfId="17" applyNumberFormat="1" applyFont="1" applyFill="1" applyAlignment="1">
      <alignment horizontal="right"/>
    </xf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right" indent="1"/>
    </xf>
    <xf numFmtId="0" fontId="26" fillId="0" borderId="24" xfId="0" applyFont="1" applyFill="1" applyBorder="1" applyAlignment="1">
      <alignment horizontal="right"/>
    </xf>
    <xf numFmtId="0" fontId="26" fillId="0" borderId="25" xfId="0" applyFont="1" applyFill="1" applyBorder="1" applyAlignment="1">
      <alignment horizontal="right" indent="1"/>
    </xf>
    <xf numFmtId="0" fontId="26" fillId="0" borderId="25" xfId="0" applyFont="1" applyFill="1" applyBorder="1" applyAlignment="1">
      <alignment horizontal="right" indent="2"/>
    </xf>
    <xf numFmtId="0" fontId="27" fillId="0" borderId="25" xfId="0" applyFont="1" applyFill="1" applyBorder="1" applyAlignment="1">
      <alignment horizontal="right" indent="3"/>
    </xf>
    <xf numFmtId="49" fontId="27" fillId="0" borderId="0" xfId="16" applyNumberFormat="1" applyFont="1" applyFill="1" applyAlignment="1">
      <alignment horizontal="right"/>
    </xf>
    <xf numFmtId="10" fontId="27" fillId="0" borderId="0" xfId="16" applyNumberFormat="1" applyFont="1" applyFill="1" applyAlignment="1">
      <alignment horizontal="right"/>
    </xf>
    <xf numFmtId="0" fontId="27" fillId="0" borderId="25" xfId="0" applyFont="1" applyFill="1" applyBorder="1" applyAlignment="1">
      <alignment horizontal="right" indent="2"/>
    </xf>
    <xf numFmtId="0" fontId="2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27" fillId="0" borderId="0" xfId="16" applyFont="1" applyFill="1" applyAlignment="1">
      <alignment horizontal="right"/>
    </xf>
    <xf numFmtId="10" fontId="27" fillId="0" borderId="0" xfId="14" applyNumberFormat="1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  <xf numFmtId="164" fontId="31" fillId="0" borderId="0" xfId="13" applyFont="1" applyFill="1" applyBorder="1" applyAlignment="1">
      <alignment horizontal="right"/>
    </xf>
    <xf numFmtId="0" fontId="32" fillId="0" borderId="0" xfId="0" applyFont="1" applyFill="1" applyAlignment="1">
      <alignment horizontal="right"/>
    </xf>
    <xf numFmtId="10" fontId="32" fillId="0" borderId="0" xfId="0" applyNumberFormat="1" applyFont="1" applyFill="1" applyAlignment="1">
      <alignment horizontal="right"/>
    </xf>
    <xf numFmtId="0" fontId="26" fillId="0" borderId="0" xfId="0" applyFont="1" applyAlignment="1">
      <alignment horizontal="right"/>
    </xf>
    <xf numFmtId="4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1"/>
    </xf>
    <xf numFmtId="14" fontId="26" fillId="0" borderId="0" xfId="0" applyNumberFormat="1" applyFont="1" applyAlignment="1">
      <alignment horizontal="right"/>
    </xf>
    <xf numFmtId="0" fontId="27" fillId="0" borderId="0" xfId="0" applyFont="1" applyAlignment="1">
      <alignment horizontal="right" indent="3"/>
    </xf>
    <xf numFmtId="4" fontId="27" fillId="0" borderId="0" xfId="0" applyNumberFormat="1" applyFont="1" applyAlignment="1">
      <alignment horizontal="right"/>
    </xf>
    <xf numFmtId="14" fontId="27" fillId="0" borderId="0" xfId="0" applyNumberFormat="1" applyFont="1" applyAlignment="1">
      <alignment horizontal="right"/>
    </xf>
    <xf numFmtId="10" fontId="32" fillId="0" borderId="0" xfId="0" applyNumberFormat="1" applyFont="1"/>
    <xf numFmtId="0" fontId="8" fillId="2" borderId="14" xfId="7" applyFont="1" applyFill="1" applyBorder="1" applyAlignment="1">
      <alignment horizontal="center" vertical="center" wrapText="1"/>
    </xf>
    <xf numFmtId="0" fontId="8" fillId="2" borderId="15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 readingOrder="2"/>
    </xf>
    <xf numFmtId="0" fontId="8" fillId="2" borderId="19" xfId="0" applyFont="1" applyFill="1" applyBorder="1" applyAlignment="1">
      <alignment horizontal="center" vertical="center" wrapText="1" readingOrder="2"/>
    </xf>
    <xf numFmtId="0" fontId="8" fillId="2" borderId="20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7" fillId="0" borderId="17" xfId="0" applyFont="1" applyBorder="1" applyAlignment="1">
      <alignment horizontal="center" readingOrder="2"/>
    </xf>
    <xf numFmtId="0" fontId="17" fillId="0" borderId="13" xfId="0" applyFont="1" applyBorder="1" applyAlignment="1">
      <alignment horizontal="center" readingOrder="2"/>
    </xf>
    <xf numFmtId="0" fontId="21" fillId="2" borderId="18" xfId="0" applyFont="1" applyFill="1" applyBorder="1" applyAlignment="1">
      <alignment horizontal="center" vertical="center" wrapText="1" readingOrder="2"/>
    </xf>
    <xf numFmtId="0" fontId="17" fillId="0" borderId="19" xfId="0" applyFont="1" applyBorder="1" applyAlignment="1">
      <alignment horizontal="center" readingOrder="2"/>
    </xf>
    <xf numFmtId="0" fontId="17" fillId="0" borderId="20" xfId="0" applyFont="1" applyBorder="1" applyAlignment="1">
      <alignment horizontal="center" readingOrder="2"/>
    </xf>
    <xf numFmtId="0" fontId="6" fillId="0" borderId="0" xfId="0" applyFont="1" applyFill="1" applyAlignment="1">
      <alignment horizontal="right" readingOrder="2"/>
    </xf>
    <xf numFmtId="0" fontId="21" fillId="2" borderId="19" xfId="0" applyFont="1" applyFill="1" applyBorder="1" applyAlignment="1">
      <alignment horizontal="center" vertical="center" wrapText="1" readingOrder="2"/>
    </xf>
    <xf numFmtId="0" fontId="21" fillId="2" borderId="20" xfId="0" applyFont="1" applyFill="1" applyBorder="1" applyAlignment="1">
      <alignment horizontal="center" vertical="center" wrapText="1" readingOrder="2"/>
    </xf>
  </cellXfs>
  <cellStyles count="18">
    <cellStyle name="Comma" xfId="13" builtinId="3"/>
    <cellStyle name="Comma 2" xfId="1"/>
    <cellStyle name="Comma 3" xfId="15"/>
    <cellStyle name="Currency [0] _1" xfId="2"/>
    <cellStyle name="Hyperlink 2" xfId="3"/>
    <cellStyle name="Normal" xfId="0" builtinId="0"/>
    <cellStyle name="Normal 11" xfId="4"/>
    <cellStyle name="Normal 2" xfId="5"/>
    <cellStyle name="Normal 2 2" xfId="16"/>
    <cellStyle name="Normal 3" xfId="6"/>
    <cellStyle name="Normal 4" xfId="12"/>
    <cellStyle name="Normal_2007-16618" xfId="7"/>
    <cellStyle name="Percent" xfId="14" builtinId="5"/>
    <cellStyle name="Percent 2" xfId="8"/>
    <cellStyle name="Percent 3 2" xfId="17"/>
    <cellStyle name="Text" xfId="9"/>
    <cellStyle name="Total" xfId="10"/>
    <cellStyle name="היפר-קישור" xfId="11" builtinId="8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7"/>
  <sheetViews>
    <sheetView rightToLeft="1" tabSelected="1" zoomScale="85" zoomScaleNormal="85" workbookViewId="0">
      <selection activeCell="I18" sqref="I18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145</v>
      </c>
      <c r="C1" s="46" t="s" vm="1">
        <v>229</v>
      </c>
    </row>
    <row r="2" spans="1:4">
      <c r="B2" s="46" t="s">
        <v>144</v>
      </c>
      <c r="C2" s="46" t="s">
        <v>230</v>
      </c>
    </row>
    <row r="3" spans="1:4">
      <c r="B3" s="46" t="s">
        <v>146</v>
      </c>
      <c r="C3" s="46" t="s">
        <v>231</v>
      </c>
    </row>
    <row r="4" spans="1:4">
      <c r="B4" s="46" t="s">
        <v>147</v>
      </c>
      <c r="C4" s="46">
        <v>9453</v>
      </c>
    </row>
    <row r="6" spans="1:4" ht="26.25" customHeight="1">
      <c r="B6" s="140" t="s">
        <v>159</v>
      </c>
      <c r="C6" s="141"/>
      <c r="D6" s="142"/>
    </row>
    <row r="7" spans="1:4" s="9" customFormat="1">
      <c r="B7" s="21"/>
      <c r="C7" s="22" t="s">
        <v>111</v>
      </c>
      <c r="D7" s="23" t="s">
        <v>109</v>
      </c>
    </row>
    <row r="8" spans="1:4" s="9" customFormat="1">
      <c r="B8" s="21"/>
      <c r="C8" s="24" t="s">
        <v>208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158</v>
      </c>
      <c r="C10" s="68">
        <f>C11+C12+C23+C33+C35+C37</f>
        <v>535145.49325732491</v>
      </c>
      <c r="D10" s="69">
        <f>C10/$C$42</f>
        <v>1</v>
      </c>
    </row>
    <row r="11" spans="1:4">
      <c r="A11" s="42" t="s">
        <v>125</v>
      </c>
      <c r="B11" s="27" t="s">
        <v>160</v>
      </c>
      <c r="C11" s="68">
        <f>מזומנים!J10</f>
        <v>98995.945585672016</v>
      </c>
      <c r="D11" s="69">
        <f t="shared" ref="D11:D13" si="0">C11/$C$42</f>
        <v>0.18498884290906245</v>
      </c>
    </row>
    <row r="12" spans="1:4">
      <c r="B12" s="27" t="s">
        <v>161</v>
      </c>
      <c r="C12" s="68">
        <f>SUM(C13:C21)</f>
        <v>325516.77323867992</v>
      </c>
      <c r="D12" s="69">
        <f t="shared" si="0"/>
        <v>0.60827714582313608</v>
      </c>
    </row>
    <row r="13" spans="1:4">
      <c r="A13" s="44" t="s">
        <v>125</v>
      </c>
      <c r="B13" s="28" t="s">
        <v>70</v>
      </c>
      <c r="C13" s="68" vm="2">
        <v>27760.740063864003</v>
      </c>
      <c r="D13" s="69">
        <f t="shared" si="0"/>
        <v>5.1875126322918019E-2</v>
      </c>
    </row>
    <row r="14" spans="1:4">
      <c r="A14" s="44" t="s">
        <v>125</v>
      </c>
      <c r="B14" s="28" t="s">
        <v>71</v>
      </c>
      <c r="C14" s="68" t="s" vm="3">
        <v>3056</v>
      </c>
      <c r="D14" s="69" t="s" vm="4">
        <v>3056</v>
      </c>
    </row>
    <row r="15" spans="1:4">
      <c r="A15" s="44" t="s">
        <v>125</v>
      </c>
      <c r="B15" s="28" t="s">
        <v>72</v>
      </c>
      <c r="C15" s="68">
        <f>'אג"ח קונצרני'!R11</f>
        <v>99780.693091894966</v>
      </c>
      <c r="D15" s="69">
        <f t="shared" ref="D15:D21" si="1">C15/$C$42</f>
        <v>0.18645526188504288</v>
      </c>
    </row>
    <row r="16" spans="1:4">
      <c r="A16" s="44" t="s">
        <v>125</v>
      </c>
      <c r="B16" s="28" t="s">
        <v>73</v>
      </c>
      <c r="C16" s="68">
        <f>מניות!L11</f>
        <v>104774.731568035</v>
      </c>
      <c r="D16" s="69">
        <f t="shared" si="1"/>
        <v>0.19578737537392291</v>
      </c>
    </row>
    <row r="17" spans="1:4">
      <c r="A17" s="44" t="s">
        <v>125</v>
      </c>
      <c r="B17" s="28" t="s">
        <v>221</v>
      </c>
      <c r="C17" s="68" vm="5">
        <v>85973.714409952998</v>
      </c>
      <c r="D17" s="69">
        <f t="shared" si="1"/>
        <v>0.16065484152103754</v>
      </c>
    </row>
    <row r="18" spans="1:4">
      <c r="A18" s="44" t="s">
        <v>125</v>
      </c>
      <c r="B18" s="28" t="s">
        <v>74</v>
      </c>
      <c r="C18" s="68" vm="6">
        <v>9104.7397119389989</v>
      </c>
      <c r="D18" s="69">
        <f t="shared" si="1"/>
        <v>1.70135782262133E-2</v>
      </c>
    </row>
    <row r="19" spans="1:4">
      <c r="A19" s="44" t="s">
        <v>125</v>
      </c>
      <c r="B19" s="28" t="s">
        <v>75</v>
      </c>
      <c r="C19" s="68" vm="7">
        <v>22.418832964000003</v>
      </c>
      <c r="D19" s="69">
        <f t="shared" si="1"/>
        <v>4.1892967887183342E-5</v>
      </c>
    </row>
    <row r="20" spans="1:4">
      <c r="A20" s="44" t="s">
        <v>125</v>
      </c>
      <c r="B20" s="28" t="s">
        <v>76</v>
      </c>
      <c r="C20" s="68" vm="8">
        <v>111.04710451199999</v>
      </c>
      <c r="D20" s="69">
        <f t="shared" si="1"/>
        <v>2.075082494595595E-4</v>
      </c>
    </row>
    <row r="21" spans="1:4">
      <c r="A21" s="44" t="s">
        <v>125</v>
      </c>
      <c r="B21" s="28" t="s">
        <v>77</v>
      </c>
      <c r="C21" s="68" vm="9">
        <v>-2011.311544482</v>
      </c>
      <c r="D21" s="69">
        <f t="shared" si="1"/>
        <v>-3.7584387233452047E-3</v>
      </c>
    </row>
    <row r="22" spans="1:4">
      <c r="A22" s="44" t="s">
        <v>125</v>
      </c>
      <c r="B22" s="28" t="s">
        <v>78</v>
      </c>
      <c r="C22" s="68" t="s" vm="10">
        <v>3056</v>
      </c>
      <c r="D22" s="69" t="s" vm="11">
        <v>3056</v>
      </c>
    </row>
    <row r="23" spans="1:4">
      <c r="B23" s="27" t="s">
        <v>162</v>
      </c>
      <c r="C23" s="68" vm="12">
        <v>52957.190492344998</v>
      </c>
      <c r="D23" s="69">
        <f>C23/$C$42</f>
        <v>9.8958491026440387E-2</v>
      </c>
    </row>
    <row r="24" spans="1:4">
      <c r="A24" s="44" t="s">
        <v>125</v>
      </c>
      <c r="B24" s="28" t="s">
        <v>79</v>
      </c>
      <c r="C24" s="68" t="s" vm="13">
        <v>3056</v>
      </c>
      <c r="D24" s="69" t="s" vm="14">
        <v>3056</v>
      </c>
    </row>
    <row r="25" spans="1:4">
      <c r="A25" s="44" t="s">
        <v>125</v>
      </c>
      <c r="B25" s="28" t="s">
        <v>80</v>
      </c>
      <c r="C25" s="68" t="s" vm="15">
        <v>3056</v>
      </c>
      <c r="D25" s="69" t="s" vm="16">
        <v>3056</v>
      </c>
    </row>
    <row r="26" spans="1:4">
      <c r="A26" s="44" t="s">
        <v>125</v>
      </c>
      <c r="B26" s="28" t="s">
        <v>72</v>
      </c>
      <c r="C26" s="68" vm="17">
        <v>5518.037407416</v>
      </c>
      <c r="D26" s="69">
        <f t="shared" ref="D26:D29" si="2">C26/$C$42</f>
        <v>1.0311284458042982E-2</v>
      </c>
    </row>
    <row r="27" spans="1:4">
      <c r="A27" s="44" t="s">
        <v>125</v>
      </c>
      <c r="B27" s="28" t="s">
        <v>81</v>
      </c>
      <c r="C27" s="68" vm="18">
        <v>11116.310264749</v>
      </c>
      <c r="D27" s="69">
        <f t="shared" si="2"/>
        <v>2.077250094565165E-2</v>
      </c>
    </row>
    <row r="28" spans="1:4">
      <c r="A28" s="44" t="s">
        <v>125</v>
      </c>
      <c r="B28" s="28" t="s">
        <v>82</v>
      </c>
      <c r="C28" s="68" vm="19">
        <v>45556.205234912006</v>
      </c>
      <c r="D28" s="69">
        <f t="shared" si="2"/>
        <v>8.5128634752430377E-2</v>
      </c>
    </row>
    <row r="29" spans="1:4">
      <c r="A29" s="44" t="s">
        <v>125</v>
      </c>
      <c r="B29" s="28" t="s">
        <v>83</v>
      </c>
      <c r="C29" s="68" vm="20">
        <v>1.059789807</v>
      </c>
      <c r="D29" s="69">
        <f t="shared" si="2"/>
        <v>1.9803769635604492E-6</v>
      </c>
    </row>
    <row r="30" spans="1:4">
      <c r="A30" s="44" t="s">
        <v>125</v>
      </c>
      <c r="B30" s="28" t="s">
        <v>185</v>
      </c>
      <c r="C30" s="68" t="s" vm="21">
        <v>3056</v>
      </c>
      <c r="D30" s="69" t="s" vm="22">
        <v>3056</v>
      </c>
    </row>
    <row r="31" spans="1:4">
      <c r="A31" s="44" t="s">
        <v>125</v>
      </c>
      <c r="B31" s="28" t="s">
        <v>106</v>
      </c>
      <c r="C31" s="68" vm="23">
        <v>-9234.4222045390015</v>
      </c>
      <c r="D31" s="69">
        <f>C31/$C$42</f>
        <v>-1.7255909506648178E-2</v>
      </c>
    </row>
    <row r="32" spans="1:4">
      <c r="A32" s="44" t="s">
        <v>125</v>
      </c>
      <c r="B32" s="28" t="s">
        <v>84</v>
      </c>
      <c r="C32" s="68" t="s" vm="24">
        <v>3056</v>
      </c>
      <c r="D32" s="69" t="s" vm="25">
        <v>3056</v>
      </c>
    </row>
    <row r="33" spans="1:4">
      <c r="A33" s="44" t="s">
        <v>125</v>
      </c>
      <c r="B33" s="27" t="s">
        <v>163</v>
      </c>
      <c r="C33" s="68">
        <f>הלוואות!P10</f>
        <v>54383.546667499992</v>
      </c>
      <c r="D33" s="69">
        <f>C33/$C$42</f>
        <v>0.10162385249005478</v>
      </c>
    </row>
    <row r="34" spans="1:4">
      <c r="A34" s="44" t="s">
        <v>125</v>
      </c>
      <c r="B34" s="27" t="s">
        <v>164</v>
      </c>
      <c r="C34" s="68" t="s" vm="26">
        <v>3056</v>
      </c>
      <c r="D34" s="69" t="s" vm="27">
        <v>3056</v>
      </c>
    </row>
    <row r="35" spans="1:4">
      <c r="A35" s="44" t="s">
        <v>125</v>
      </c>
      <c r="B35" s="27" t="s">
        <v>165</v>
      </c>
      <c r="C35" s="68" vm="28">
        <v>3356.4607900000005</v>
      </c>
      <c r="D35" s="69">
        <f>C35/$C$42</f>
        <v>6.2720528011361671E-3</v>
      </c>
    </row>
    <row r="36" spans="1:4">
      <c r="A36" s="44" t="s">
        <v>125</v>
      </c>
      <c r="B36" s="45" t="s">
        <v>166</v>
      </c>
      <c r="C36" s="68" t="s" vm="29">
        <v>3056</v>
      </c>
      <c r="D36" s="69" t="s" vm="30">
        <v>3056</v>
      </c>
    </row>
    <row r="37" spans="1:4">
      <c r="A37" s="44" t="s">
        <v>125</v>
      </c>
      <c r="B37" s="27" t="s">
        <v>167</v>
      </c>
      <c r="C37" s="68">
        <f>'השקעות אחרות '!I10</f>
        <v>-64.423516871999993</v>
      </c>
      <c r="D37" s="69">
        <f>C37/$C$42</f>
        <v>-1.2038504982984491E-4</v>
      </c>
    </row>
    <row r="38" spans="1:4">
      <c r="A38" s="44"/>
      <c r="B38" s="55" t="s">
        <v>169</v>
      </c>
      <c r="C38" s="68">
        <v>0</v>
      </c>
      <c r="D38" s="69">
        <f>C38/$C$42</f>
        <v>0</v>
      </c>
    </row>
    <row r="39" spans="1:4">
      <c r="A39" s="44" t="s">
        <v>125</v>
      </c>
      <c r="B39" s="56" t="s">
        <v>170</v>
      </c>
      <c r="C39" s="68" t="s" vm="31">
        <v>3056</v>
      </c>
      <c r="D39" s="69" t="s" vm="32">
        <v>3056</v>
      </c>
    </row>
    <row r="40" spans="1:4">
      <c r="A40" s="44" t="s">
        <v>125</v>
      </c>
      <c r="B40" s="56" t="s">
        <v>206</v>
      </c>
      <c r="C40" s="68" t="s" vm="33">
        <v>3056</v>
      </c>
      <c r="D40" s="69" t="s" vm="34">
        <v>3056</v>
      </c>
    </row>
    <row r="41" spans="1:4">
      <c r="A41" s="44" t="s">
        <v>125</v>
      </c>
      <c r="B41" s="56" t="s">
        <v>171</v>
      </c>
      <c r="C41" s="68" t="s" vm="35">
        <v>3056</v>
      </c>
      <c r="D41" s="69" t="s" vm="36">
        <v>3056</v>
      </c>
    </row>
    <row r="42" spans="1:4">
      <c r="B42" s="56" t="s">
        <v>85</v>
      </c>
      <c r="C42" s="68">
        <f>C10</f>
        <v>535145.49325732491</v>
      </c>
      <c r="D42" s="69" vm="37">
        <v>1.0000242887334854</v>
      </c>
    </row>
    <row r="43" spans="1:4">
      <c r="A43" s="44" t="s">
        <v>125</v>
      </c>
      <c r="B43" s="56" t="s">
        <v>168</v>
      </c>
      <c r="C43" s="68">
        <f>'יתרת התחייבות להשקעה'!C10</f>
        <v>47856.587055898992</v>
      </c>
      <c r="D43" s="69"/>
    </row>
    <row r="44" spans="1:4">
      <c r="B44" s="5" t="s">
        <v>110</v>
      </c>
    </row>
    <row r="45" spans="1:4">
      <c r="C45" s="62" t="s">
        <v>152</v>
      </c>
      <c r="D45" s="34" t="s">
        <v>105</v>
      </c>
    </row>
    <row r="46" spans="1:4">
      <c r="C46" s="63" t="s">
        <v>0</v>
      </c>
      <c r="D46" s="23" t="s">
        <v>1</v>
      </c>
    </row>
    <row r="47" spans="1:4">
      <c r="C47" s="70" t="s">
        <v>135</v>
      </c>
      <c r="D47" s="71" vm="38">
        <v>2.3913000000000002</v>
      </c>
    </row>
    <row r="48" spans="1:4">
      <c r="C48" s="70" t="s">
        <v>142</v>
      </c>
      <c r="D48" s="71">
        <v>0.66572077185017031</v>
      </c>
    </row>
    <row r="49" spans="2:4">
      <c r="C49" s="70" t="s">
        <v>139</v>
      </c>
      <c r="D49" s="71" vm="39">
        <v>2.5966</v>
      </c>
    </row>
    <row r="50" spans="2:4">
      <c r="B50" s="11"/>
      <c r="C50" s="70" t="s">
        <v>3057</v>
      </c>
      <c r="D50" s="71" vm="40">
        <v>3.8151000000000002</v>
      </c>
    </row>
    <row r="51" spans="2:4">
      <c r="C51" s="70" t="s">
        <v>133</v>
      </c>
      <c r="D51" s="71" vm="41">
        <v>3.7530000000000001</v>
      </c>
    </row>
    <row r="52" spans="2:4">
      <c r="C52" s="70" t="s">
        <v>134</v>
      </c>
      <c r="D52" s="71" vm="42">
        <v>4.2375999999999996</v>
      </c>
    </row>
    <row r="53" spans="2:4">
      <c r="C53" s="70" t="s">
        <v>136</v>
      </c>
      <c r="D53" s="71">
        <v>0.4509226037929267</v>
      </c>
    </row>
    <row r="54" spans="2:4">
      <c r="C54" s="70" t="s">
        <v>140</v>
      </c>
      <c r="D54" s="71">
        <v>2.6669999999999999E-2</v>
      </c>
    </row>
    <row r="55" spans="2:4">
      <c r="C55" s="70" t="s">
        <v>141</v>
      </c>
      <c r="D55" s="71">
        <v>0.18052541668590427</v>
      </c>
    </row>
    <row r="56" spans="2:4">
      <c r="C56" s="70" t="s">
        <v>138</v>
      </c>
      <c r="D56" s="71" vm="43">
        <v>0.50470000000000004</v>
      </c>
    </row>
    <row r="57" spans="2:4">
      <c r="C57" s="70" t="s">
        <v>3058</v>
      </c>
      <c r="D57" s="71">
        <v>2.2342131000000003</v>
      </c>
    </row>
    <row r="58" spans="2:4">
      <c r="C58" s="70" t="s">
        <v>137</v>
      </c>
      <c r="D58" s="71" vm="44">
        <v>0.33729999999999999</v>
      </c>
    </row>
    <row r="59" spans="2:4">
      <c r="C59" s="70" t="s">
        <v>131</v>
      </c>
      <c r="D59" s="71" vm="45">
        <v>3.5190000000000001</v>
      </c>
    </row>
    <row r="60" spans="2:4">
      <c r="C60" s="70" t="s">
        <v>143</v>
      </c>
      <c r="D60" s="71" vm="46">
        <v>0.20710000000000001</v>
      </c>
    </row>
    <row r="61" spans="2:4">
      <c r="C61" s="70" t="s">
        <v>3059</v>
      </c>
      <c r="D61" s="71" vm="47">
        <v>0.35720000000000002</v>
      </c>
    </row>
    <row r="62" spans="2:4">
      <c r="C62" s="70" t="s">
        <v>3060</v>
      </c>
      <c r="D62" s="71">
        <v>4.7393939393939398E-2</v>
      </c>
    </row>
    <row r="63" spans="2:4">
      <c r="C63" s="70" t="s">
        <v>3061</v>
      </c>
      <c r="D63" s="71">
        <v>0.51010349926071963</v>
      </c>
    </row>
    <row r="64" spans="2:4">
      <c r="C64" s="70" t="s">
        <v>132</v>
      </c>
      <c r="D64" s="71">
        <v>1</v>
      </c>
    </row>
    <row r="65" spans="3:4">
      <c r="C65" s="72"/>
      <c r="D65" s="72"/>
    </row>
    <row r="66" spans="3:4">
      <c r="C66" s="72"/>
      <c r="D66" s="72"/>
    </row>
    <row r="67" spans="3:4">
      <c r="C67" s="73"/>
      <c r="D67" s="73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L506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7.85546875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0.140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145</v>
      </c>
      <c r="C1" s="46" t="s" vm="1">
        <v>229</v>
      </c>
    </row>
    <row r="2" spans="2:12">
      <c r="B2" s="46" t="s">
        <v>144</v>
      </c>
      <c r="C2" s="46" t="s">
        <v>230</v>
      </c>
    </row>
    <row r="3" spans="2:12">
      <c r="B3" s="46" t="s">
        <v>146</v>
      </c>
      <c r="C3" s="46" t="s">
        <v>231</v>
      </c>
    </row>
    <row r="4" spans="2:12">
      <c r="B4" s="46" t="s">
        <v>147</v>
      </c>
      <c r="C4" s="46">
        <v>9453</v>
      </c>
    </row>
    <row r="6" spans="2:12" ht="26.25" customHeight="1">
      <c r="B6" s="143" t="s">
        <v>172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12" s="3" customFormat="1" ht="63">
      <c r="B7" s="66" t="s">
        <v>115</v>
      </c>
      <c r="C7" s="49" t="s">
        <v>47</v>
      </c>
      <c r="D7" s="49" t="s">
        <v>117</v>
      </c>
      <c r="E7" s="49" t="s">
        <v>14</v>
      </c>
      <c r="F7" s="49" t="s">
        <v>68</v>
      </c>
      <c r="G7" s="49" t="s">
        <v>103</v>
      </c>
      <c r="H7" s="49" t="s">
        <v>16</v>
      </c>
      <c r="I7" s="49" t="s">
        <v>18</v>
      </c>
      <c r="J7" s="49" t="s">
        <v>63</v>
      </c>
      <c r="K7" s="49" t="s">
        <v>148</v>
      </c>
      <c r="L7" s="51" t="s">
        <v>149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208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46</v>
      </c>
      <c r="C10" s="74"/>
      <c r="D10" s="74"/>
      <c r="E10" s="74"/>
      <c r="F10" s="74"/>
      <c r="G10" s="75"/>
      <c r="H10" s="76"/>
      <c r="I10" s="76"/>
      <c r="J10" s="77">
        <f>J11</f>
        <v>98995.945585672016</v>
      </c>
      <c r="K10" s="78">
        <f>IFERROR(J10/$J$10,0)</f>
        <v>1</v>
      </c>
      <c r="L10" s="78">
        <f>J10/'סכום נכסי הקרן'!$C$42</f>
        <v>0.18498884290906245</v>
      </c>
    </row>
    <row r="11" spans="2:12">
      <c r="B11" s="79" t="s">
        <v>198</v>
      </c>
      <c r="C11" s="80"/>
      <c r="D11" s="80"/>
      <c r="E11" s="80"/>
      <c r="F11" s="80"/>
      <c r="G11" s="81"/>
      <c r="H11" s="82"/>
      <c r="I11" s="82"/>
      <c r="J11" s="83">
        <f>J12+J21</f>
        <v>98995.945585672016</v>
      </c>
      <c r="K11" s="84">
        <f t="shared" ref="K11:K57" si="0">IFERROR(J11/$J$10,0)</f>
        <v>1</v>
      </c>
      <c r="L11" s="84">
        <f>J11/'סכום נכסי הקרן'!$C$42</f>
        <v>0.18498884290906245</v>
      </c>
    </row>
    <row r="12" spans="2:12">
      <c r="B12" s="85" t="s">
        <v>44</v>
      </c>
      <c r="C12" s="80"/>
      <c r="D12" s="80"/>
      <c r="E12" s="80"/>
      <c r="F12" s="80"/>
      <c r="G12" s="81"/>
      <c r="H12" s="82"/>
      <c r="I12" s="82"/>
      <c r="J12" s="83">
        <f>SUM(J13:J19)</f>
        <v>52518.853949226002</v>
      </c>
      <c r="K12" s="84">
        <f t="shared" si="0"/>
        <v>0.53051520078441694</v>
      </c>
      <c r="L12" s="84">
        <f>J12/'סכום נכסי הקרן'!$C$42</f>
        <v>9.813939313877823E-2</v>
      </c>
    </row>
    <row r="13" spans="2:12">
      <c r="B13" s="86" t="s">
        <v>3062</v>
      </c>
      <c r="C13" s="87" t="s">
        <v>3063</v>
      </c>
      <c r="D13" s="87">
        <v>11</v>
      </c>
      <c r="E13" s="87" t="s">
        <v>312</v>
      </c>
      <c r="F13" s="87" t="s">
        <v>313</v>
      </c>
      <c r="G13" s="88" t="s">
        <v>132</v>
      </c>
      <c r="H13" s="89">
        <v>0</v>
      </c>
      <c r="I13" s="89">
        <v>0</v>
      </c>
      <c r="J13" s="90">
        <v>3709.1280865119998</v>
      </c>
      <c r="K13" s="91">
        <f t="shared" si="0"/>
        <v>3.7467474698770223E-2</v>
      </c>
      <c r="L13" s="91">
        <f>J13/'סכום נכסי הקרן'!$C$42</f>
        <v>6.9310647912500765E-3</v>
      </c>
    </row>
    <row r="14" spans="2:12">
      <c r="B14" s="86" t="s">
        <v>3064</v>
      </c>
      <c r="C14" s="87" t="s">
        <v>3065</v>
      </c>
      <c r="D14" s="87">
        <v>12</v>
      </c>
      <c r="E14" s="87" t="s">
        <v>312</v>
      </c>
      <c r="F14" s="87" t="s">
        <v>313</v>
      </c>
      <c r="G14" s="88" t="s">
        <v>132</v>
      </c>
      <c r="H14" s="89">
        <v>0</v>
      </c>
      <c r="I14" s="89">
        <v>0</v>
      </c>
      <c r="J14" s="90">
        <v>859.89694934599981</v>
      </c>
      <c r="K14" s="91">
        <f t="shared" si="0"/>
        <v>8.6861835023519917E-3</v>
      </c>
      <c r="L14" s="91">
        <f>J14/'סכום נכסי הקרן'!$C$42</f>
        <v>1.6068470353958826E-3</v>
      </c>
    </row>
    <row r="15" spans="2:12">
      <c r="B15" s="86" t="s">
        <v>3064</v>
      </c>
      <c r="C15" s="87" t="s">
        <v>3066</v>
      </c>
      <c r="D15" s="87">
        <v>12</v>
      </c>
      <c r="E15" s="87" t="s">
        <v>312</v>
      </c>
      <c r="F15" s="87" t="s">
        <v>313</v>
      </c>
      <c r="G15" s="88" t="s">
        <v>132</v>
      </c>
      <c r="H15" s="89">
        <v>0</v>
      </c>
      <c r="I15" s="89">
        <v>0</v>
      </c>
      <c r="J15" s="90">
        <v>4930.0807999999997</v>
      </c>
      <c r="K15" s="91">
        <f t="shared" si="0"/>
        <v>4.9800835487080246E-2</v>
      </c>
      <c r="L15" s="91">
        <f>J15/'סכום נכסי הקרן'!$C$42</f>
        <v>9.2125989326595492E-3</v>
      </c>
    </row>
    <row r="16" spans="2:12">
      <c r="B16" s="86" t="s">
        <v>3067</v>
      </c>
      <c r="C16" s="87" t="s">
        <v>3068</v>
      </c>
      <c r="D16" s="87">
        <v>10</v>
      </c>
      <c r="E16" s="87" t="s">
        <v>312</v>
      </c>
      <c r="F16" s="87" t="s">
        <v>313</v>
      </c>
      <c r="G16" s="88" t="s">
        <v>132</v>
      </c>
      <c r="H16" s="89">
        <v>0</v>
      </c>
      <c r="I16" s="89">
        <v>0</v>
      </c>
      <c r="J16" s="90">
        <v>1022.9766734889999</v>
      </c>
      <c r="K16" s="91">
        <f t="shared" si="0"/>
        <v>1.0333520907719463E-2</v>
      </c>
      <c r="L16" s="91">
        <f>J16/'סכום נכסי הקרן'!$C$42</f>
        <v>1.9115860758956279E-3</v>
      </c>
    </row>
    <row r="17" spans="2:12">
      <c r="B17" s="86" t="s">
        <v>3067</v>
      </c>
      <c r="C17" s="87" t="s">
        <v>3069</v>
      </c>
      <c r="D17" s="87">
        <v>10</v>
      </c>
      <c r="E17" s="87" t="s">
        <v>312</v>
      </c>
      <c r="F17" s="87" t="s">
        <v>313</v>
      </c>
      <c r="G17" s="88" t="s">
        <v>132</v>
      </c>
      <c r="H17" s="89">
        <v>0</v>
      </c>
      <c r="I17" s="89">
        <v>0</v>
      </c>
      <c r="J17" s="90">
        <v>8617.1151151130016</v>
      </c>
      <c r="K17" s="91">
        <f t="shared" si="0"/>
        <v>8.7045131637796924E-2</v>
      </c>
      <c r="L17" s="91">
        <f>J17/'סכום נכסי הקרן'!$C$42</f>
        <v>1.6102378182543075E-2</v>
      </c>
    </row>
    <row r="18" spans="2:12">
      <c r="B18" s="86" t="s">
        <v>3067</v>
      </c>
      <c r="C18" s="87" t="s">
        <v>3070</v>
      </c>
      <c r="D18" s="87">
        <v>10</v>
      </c>
      <c r="E18" s="87" t="s">
        <v>312</v>
      </c>
      <c r="F18" s="87" t="s">
        <v>313</v>
      </c>
      <c r="G18" s="88" t="s">
        <v>132</v>
      </c>
      <c r="H18" s="89">
        <v>0</v>
      </c>
      <c r="I18" s="89">
        <v>0</v>
      </c>
      <c r="J18" s="90">
        <v>32466.720600000001</v>
      </c>
      <c r="K18" s="91">
        <f t="shared" si="0"/>
        <v>0.32796010390044711</v>
      </c>
      <c r="L18" s="91">
        <f>J18/'סכום נכסי הקרן'!$C$42</f>
        <v>6.0668960140879608E-2</v>
      </c>
    </row>
    <row r="19" spans="2:12">
      <c r="B19" s="86" t="s">
        <v>3071</v>
      </c>
      <c r="C19" s="87" t="s">
        <v>3072</v>
      </c>
      <c r="D19" s="87">
        <v>20</v>
      </c>
      <c r="E19" s="87" t="s">
        <v>312</v>
      </c>
      <c r="F19" s="87" t="s">
        <v>313</v>
      </c>
      <c r="G19" s="88" t="s">
        <v>132</v>
      </c>
      <c r="H19" s="89">
        <v>0</v>
      </c>
      <c r="I19" s="89">
        <v>0</v>
      </c>
      <c r="J19" s="90">
        <v>912.93572476600002</v>
      </c>
      <c r="K19" s="91">
        <f t="shared" si="0"/>
        <v>9.2219506502509933E-3</v>
      </c>
      <c r="L19" s="91">
        <f>J19/'סכום נכסי הקרן'!$C$42</f>
        <v>1.7059579801544074E-3</v>
      </c>
    </row>
    <row r="20" spans="2:12">
      <c r="B20" s="92"/>
      <c r="C20" s="87"/>
      <c r="D20" s="87"/>
      <c r="E20" s="87"/>
      <c r="F20" s="87"/>
      <c r="G20" s="87"/>
      <c r="H20" s="87"/>
      <c r="I20" s="87"/>
      <c r="J20" s="87"/>
      <c r="K20" s="91"/>
      <c r="L20" s="87"/>
    </row>
    <row r="21" spans="2:12">
      <c r="B21" s="85" t="s">
        <v>45</v>
      </c>
      <c r="C21" s="80"/>
      <c r="D21" s="80"/>
      <c r="E21" s="80"/>
      <c r="F21" s="80"/>
      <c r="G21" s="81"/>
      <c r="H21" s="82"/>
      <c r="I21" s="82"/>
      <c r="J21" s="83">
        <f>SUM(J22:J57)</f>
        <v>46477.091636446014</v>
      </c>
      <c r="K21" s="84">
        <f t="shared" si="0"/>
        <v>0.46948479921558306</v>
      </c>
      <c r="L21" s="84">
        <f>J21/'סכום נכסי הקרן'!$C$42</f>
        <v>8.6849449770284221E-2</v>
      </c>
    </row>
    <row r="22" spans="2:12">
      <c r="B22" s="86" t="s">
        <v>3062</v>
      </c>
      <c r="C22" s="87" t="s">
        <v>3073</v>
      </c>
      <c r="D22" s="87">
        <v>11</v>
      </c>
      <c r="E22" s="87" t="s">
        <v>312</v>
      </c>
      <c r="F22" s="87" t="s">
        <v>313</v>
      </c>
      <c r="G22" s="88" t="s">
        <v>140</v>
      </c>
      <c r="H22" s="89">
        <v>0</v>
      </c>
      <c r="I22" s="89">
        <v>0</v>
      </c>
      <c r="J22" s="90">
        <v>7.2371370000000003E-3</v>
      </c>
      <c r="K22" s="91">
        <f t="shared" si="0"/>
        <v>7.3105387874061113E-8</v>
      </c>
      <c r="L22" s="91">
        <f>J22/'סכום נכסי הקרן'!$C$42</f>
        <v>1.352368111324077E-8</v>
      </c>
    </row>
    <row r="23" spans="2:12">
      <c r="B23" s="86" t="s">
        <v>3062</v>
      </c>
      <c r="C23" s="87" t="s">
        <v>3074</v>
      </c>
      <c r="D23" s="87">
        <v>11</v>
      </c>
      <c r="E23" s="87" t="s">
        <v>312</v>
      </c>
      <c r="F23" s="87" t="s">
        <v>313</v>
      </c>
      <c r="G23" s="88" t="s">
        <v>134</v>
      </c>
      <c r="H23" s="89">
        <v>0</v>
      </c>
      <c r="I23" s="89">
        <v>0</v>
      </c>
      <c r="J23" s="90">
        <v>2.0428E-3</v>
      </c>
      <c r="K23" s="91">
        <f t="shared" si="0"/>
        <v>2.0635188521252538E-8</v>
      </c>
      <c r="L23" s="91">
        <f>J23/'סכום נכסי הקרן'!$C$42</f>
        <v>3.8172796477568741E-9</v>
      </c>
    </row>
    <row r="24" spans="2:12">
      <c r="B24" s="86" t="s">
        <v>3062</v>
      </c>
      <c r="C24" s="87" t="s">
        <v>3075</v>
      </c>
      <c r="D24" s="87">
        <v>11</v>
      </c>
      <c r="E24" s="87" t="s">
        <v>312</v>
      </c>
      <c r="F24" s="87" t="s">
        <v>313</v>
      </c>
      <c r="G24" s="88" t="s">
        <v>133</v>
      </c>
      <c r="H24" s="89">
        <v>0</v>
      </c>
      <c r="I24" s="89">
        <v>0</v>
      </c>
      <c r="J24" s="90">
        <v>0.12005320999999999</v>
      </c>
      <c r="K24" s="91">
        <f t="shared" si="0"/>
        <v>1.2127083517385551E-6</v>
      </c>
      <c r="L24" s="91">
        <f>J24/'סכום נכסי הקרן'!$C$42</f>
        <v>2.2433751477427162E-7</v>
      </c>
    </row>
    <row r="25" spans="2:12">
      <c r="B25" s="86" t="s">
        <v>3062</v>
      </c>
      <c r="C25" s="87" t="s">
        <v>3076</v>
      </c>
      <c r="D25" s="87">
        <v>11</v>
      </c>
      <c r="E25" s="87" t="s">
        <v>312</v>
      </c>
      <c r="F25" s="87" t="s">
        <v>313</v>
      </c>
      <c r="G25" s="88" t="s">
        <v>131</v>
      </c>
      <c r="H25" s="89">
        <v>0</v>
      </c>
      <c r="I25" s="89">
        <v>0</v>
      </c>
      <c r="J25" s="90">
        <v>3673.7864277240001</v>
      </c>
      <c r="K25" s="91">
        <f t="shared" si="0"/>
        <v>3.7110473625858453E-2</v>
      </c>
      <c r="L25" s="91">
        <f>J25/'סכום נכסי הקרן'!$C$42</f>
        <v>6.8650235758548348E-3</v>
      </c>
    </row>
    <row r="26" spans="2:12">
      <c r="B26" s="86" t="s">
        <v>3062</v>
      </c>
      <c r="C26" s="87" t="s">
        <v>3077</v>
      </c>
      <c r="D26" s="87">
        <v>11</v>
      </c>
      <c r="E26" s="87" t="s">
        <v>312</v>
      </c>
      <c r="F26" s="87" t="s">
        <v>313</v>
      </c>
      <c r="G26" s="88" t="s">
        <v>135</v>
      </c>
      <c r="H26" s="89">
        <v>0</v>
      </c>
      <c r="I26" s="89">
        <v>0</v>
      </c>
      <c r="J26" s="90">
        <v>9.2918000000000007E-5</v>
      </c>
      <c r="K26" s="91">
        <f t="shared" si="0"/>
        <v>9.3860409585752076E-10</v>
      </c>
      <c r="L26" s="91">
        <f>J26/'סכום נכסי הקרן'!$C$42</f>
        <v>1.7363128564238951E-10</v>
      </c>
    </row>
    <row r="27" spans="2:12">
      <c r="B27" s="86" t="s">
        <v>3064</v>
      </c>
      <c r="C27" s="87" t="s">
        <v>3078</v>
      </c>
      <c r="D27" s="87">
        <v>12</v>
      </c>
      <c r="E27" s="87" t="s">
        <v>312</v>
      </c>
      <c r="F27" s="87" t="s">
        <v>313</v>
      </c>
      <c r="G27" s="88" t="s">
        <v>134</v>
      </c>
      <c r="H27" s="89">
        <v>0</v>
      </c>
      <c r="I27" s="89">
        <v>0</v>
      </c>
      <c r="J27" s="90">
        <v>110.02396438299999</v>
      </c>
      <c r="K27" s="91">
        <f t="shared" si="0"/>
        <v>1.1113986914523103E-3</v>
      </c>
      <c r="L27" s="91">
        <f>J27/'סכום נכסי הקרן'!$C$42</f>
        <v>2.05596357942409E-4</v>
      </c>
    </row>
    <row r="28" spans="2:12">
      <c r="B28" s="86" t="s">
        <v>3064</v>
      </c>
      <c r="C28" s="87" t="s">
        <v>3079</v>
      </c>
      <c r="D28" s="87">
        <v>12</v>
      </c>
      <c r="E28" s="87" t="s">
        <v>312</v>
      </c>
      <c r="F28" s="87" t="s">
        <v>313</v>
      </c>
      <c r="G28" s="88" t="s">
        <v>140</v>
      </c>
      <c r="H28" s="89">
        <v>0</v>
      </c>
      <c r="I28" s="89">
        <v>0</v>
      </c>
      <c r="J28" s="90">
        <v>6.9036399999999995E-4</v>
      </c>
      <c r="K28" s="91">
        <f t="shared" si="0"/>
        <v>6.9736593343871089E-9</v>
      </c>
      <c r="L28" s="91">
        <f>J28/'סכום נכסי הקרן'!$C$42</f>
        <v>1.2900491711102539E-9</v>
      </c>
    </row>
    <row r="29" spans="2:12">
      <c r="B29" s="86" t="s">
        <v>3064</v>
      </c>
      <c r="C29" s="87" t="s">
        <v>3080</v>
      </c>
      <c r="D29" s="87">
        <v>12</v>
      </c>
      <c r="E29" s="87" t="s">
        <v>312</v>
      </c>
      <c r="F29" s="87" t="s">
        <v>313</v>
      </c>
      <c r="G29" s="88" t="s">
        <v>131</v>
      </c>
      <c r="H29" s="89">
        <v>0</v>
      </c>
      <c r="I29" s="89">
        <v>0</v>
      </c>
      <c r="J29" s="90">
        <v>2324.276191685</v>
      </c>
      <c r="K29" s="91">
        <f t="shared" si="0"/>
        <v>2.347849882067695E-2</v>
      </c>
      <c r="L29" s="91">
        <f>J29/'סכום נכסי הקרן'!$C$42</f>
        <v>4.3432603300788165E-3</v>
      </c>
    </row>
    <row r="30" spans="2:12">
      <c r="B30" s="86" t="s">
        <v>3064</v>
      </c>
      <c r="C30" s="87" t="s">
        <v>3081</v>
      </c>
      <c r="D30" s="87">
        <v>12</v>
      </c>
      <c r="E30" s="87" t="s">
        <v>312</v>
      </c>
      <c r="F30" s="87" t="s">
        <v>313</v>
      </c>
      <c r="G30" s="88" t="s">
        <v>133</v>
      </c>
      <c r="H30" s="89">
        <v>0</v>
      </c>
      <c r="I30" s="89">
        <v>0</v>
      </c>
      <c r="J30" s="90">
        <v>3.4482197700000001</v>
      </c>
      <c r="K30" s="91">
        <f t="shared" si="0"/>
        <v>3.4831929222958716E-5</v>
      </c>
      <c r="L30" s="91">
        <f>J30/'סכום נכסי הקרן'!$C$42</f>
        <v>6.4435182832454919E-6</v>
      </c>
    </row>
    <row r="31" spans="2:12">
      <c r="B31" s="86" t="s">
        <v>3064</v>
      </c>
      <c r="C31" s="87" t="s">
        <v>3082</v>
      </c>
      <c r="D31" s="87">
        <v>12</v>
      </c>
      <c r="E31" s="87" t="s">
        <v>312</v>
      </c>
      <c r="F31" s="87" t="s">
        <v>313</v>
      </c>
      <c r="G31" s="88" t="s">
        <v>135</v>
      </c>
      <c r="H31" s="89">
        <v>0</v>
      </c>
      <c r="I31" s="89">
        <v>0</v>
      </c>
      <c r="J31" s="90">
        <v>7.3530299999999995</v>
      </c>
      <c r="K31" s="91">
        <f t="shared" si="0"/>
        <v>7.4276072181528067E-5</v>
      </c>
      <c r="L31" s="91">
        <f>J31/'סכום נכסי הקרן'!$C$42</f>
        <v>1.3740244648690879E-5</v>
      </c>
    </row>
    <row r="32" spans="2:12">
      <c r="B32" s="86" t="s">
        <v>3067</v>
      </c>
      <c r="C32" s="87" t="s">
        <v>3083</v>
      </c>
      <c r="D32" s="87">
        <v>10</v>
      </c>
      <c r="E32" s="87" t="s">
        <v>312</v>
      </c>
      <c r="F32" s="87" t="s">
        <v>313</v>
      </c>
      <c r="G32" s="88" t="s">
        <v>131</v>
      </c>
      <c r="H32" s="89">
        <v>0</v>
      </c>
      <c r="I32" s="89">
        <v>0</v>
      </c>
      <c r="J32" s="90">
        <v>18339.145816775002</v>
      </c>
      <c r="K32" s="91">
        <f t="shared" si="0"/>
        <v>0.18525148386914628</v>
      </c>
      <c r="L32" s="91">
        <f>J32/'סכום נכסי הקרן'!$C$42</f>
        <v>3.4269457648140218E-2</v>
      </c>
    </row>
    <row r="33" spans="2:12">
      <c r="B33" s="86" t="s">
        <v>3067</v>
      </c>
      <c r="C33" s="87" t="s">
        <v>3084</v>
      </c>
      <c r="D33" s="87">
        <v>10</v>
      </c>
      <c r="E33" s="87" t="s">
        <v>312</v>
      </c>
      <c r="F33" s="87" t="s">
        <v>313</v>
      </c>
      <c r="G33" s="88" t="s">
        <v>3057</v>
      </c>
      <c r="H33" s="89">
        <v>0</v>
      </c>
      <c r="I33" s="89">
        <v>0</v>
      </c>
      <c r="J33" s="90">
        <v>9.3741921000000006E-2</v>
      </c>
      <c r="K33" s="91">
        <f t="shared" si="0"/>
        <v>9.469268710492277E-7</v>
      </c>
      <c r="L33" s="91">
        <f>J33/'סכום נכסי הקרן'!$C$42</f>
        <v>1.7517090619489561E-7</v>
      </c>
    </row>
    <row r="34" spans="2:12">
      <c r="B34" s="86" t="s">
        <v>3067</v>
      </c>
      <c r="C34" s="87" t="s">
        <v>3085</v>
      </c>
      <c r="D34" s="87">
        <v>10</v>
      </c>
      <c r="E34" s="87" t="s">
        <v>312</v>
      </c>
      <c r="F34" s="87" t="s">
        <v>313</v>
      </c>
      <c r="G34" s="88" t="s">
        <v>133</v>
      </c>
      <c r="H34" s="89">
        <v>0</v>
      </c>
      <c r="I34" s="89">
        <v>0</v>
      </c>
      <c r="J34" s="90">
        <v>3.9683800000000002</v>
      </c>
      <c r="K34" s="91">
        <f t="shared" si="0"/>
        <v>4.0086288145666807E-5</v>
      </c>
      <c r="L34" s="91">
        <f>J34/'סכום נכסי הקרן'!$C$42</f>
        <v>7.4155160605861686E-6</v>
      </c>
    </row>
    <row r="35" spans="2:12">
      <c r="B35" s="86" t="s">
        <v>3067</v>
      </c>
      <c r="C35" s="87" t="s">
        <v>3086</v>
      </c>
      <c r="D35" s="87">
        <v>10</v>
      </c>
      <c r="E35" s="87" t="s">
        <v>312</v>
      </c>
      <c r="F35" s="87" t="s">
        <v>313</v>
      </c>
      <c r="G35" s="88" t="s">
        <v>136</v>
      </c>
      <c r="H35" s="89">
        <v>0</v>
      </c>
      <c r="I35" s="89">
        <v>0</v>
      </c>
      <c r="J35" s="90">
        <v>0.110371705</v>
      </c>
      <c r="K35" s="91">
        <f t="shared" si="0"/>
        <v>1.1149113667941411E-6</v>
      </c>
      <c r="L35" s="91">
        <f>J35/'סכום נכסי הקרן'!$C$42</f>
        <v>2.0624616368940945E-7</v>
      </c>
    </row>
    <row r="36" spans="2:12">
      <c r="B36" s="86" t="s">
        <v>3067</v>
      </c>
      <c r="C36" s="87" t="s">
        <v>3087</v>
      </c>
      <c r="D36" s="87">
        <v>10</v>
      </c>
      <c r="E36" s="87" t="s">
        <v>312</v>
      </c>
      <c r="F36" s="87" t="s">
        <v>313</v>
      </c>
      <c r="G36" s="88" t="s">
        <v>138</v>
      </c>
      <c r="H36" s="89">
        <v>0</v>
      </c>
      <c r="I36" s="89">
        <v>0</v>
      </c>
      <c r="J36" s="90">
        <v>-1.2403000000000003E-5</v>
      </c>
      <c r="K36" s="91">
        <f t="shared" si="0"/>
        <v>-1.2528795928583087E-10</v>
      </c>
      <c r="L36" s="91">
        <f>J36/'סכום נכסי הקרן'!$C$42</f>
        <v>-2.3176874618723579E-11</v>
      </c>
    </row>
    <row r="37" spans="2:12">
      <c r="B37" s="86" t="s">
        <v>3067</v>
      </c>
      <c r="C37" s="87" t="s">
        <v>3088</v>
      </c>
      <c r="D37" s="87">
        <v>10</v>
      </c>
      <c r="E37" s="87" t="s">
        <v>312</v>
      </c>
      <c r="F37" s="87" t="s">
        <v>313</v>
      </c>
      <c r="G37" s="88" t="s">
        <v>133</v>
      </c>
      <c r="H37" s="89">
        <v>0</v>
      </c>
      <c r="I37" s="89">
        <v>0</v>
      </c>
      <c r="J37" s="90">
        <v>53.892079614999979</v>
      </c>
      <c r="K37" s="91">
        <f t="shared" si="0"/>
        <v>5.4438673519574868E-4</v>
      </c>
      <c r="L37" s="91">
        <f>J37/'סכום נכסי הקרן'!$C$42</f>
        <v>1.0070547223890374E-4</v>
      </c>
    </row>
    <row r="38" spans="2:12">
      <c r="B38" s="86" t="s">
        <v>3067</v>
      </c>
      <c r="C38" s="87" t="s">
        <v>3089</v>
      </c>
      <c r="D38" s="87">
        <v>10</v>
      </c>
      <c r="E38" s="87" t="s">
        <v>312</v>
      </c>
      <c r="F38" s="87" t="s">
        <v>313</v>
      </c>
      <c r="G38" s="88" t="s">
        <v>135</v>
      </c>
      <c r="H38" s="89">
        <v>0</v>
      </c>
      <c r="I38" s="89">
        <v>0</v>
      </c>
      <c r="J38" s="90">
        <v>6.1387693E-2</v>
      </c>
      <c r="K38" s="91">
        <f t="shared" si="0"/>
        <v>6.2010310257478695E-7</v>
      </c>
      <c r="L38" s="91">
        <f>J38/'סכום נכסי הקרן'!$C$42</f>
        <v>1.1471215542962951E-7</v>
      </c>
    </row>
    <row r="39" spans="2:12">
      <c r="B39" s="86" t="s">
        <v>3067</v>
      </c>
      <c r="C39" s="87" t="s">
        <v>3090</v>
      </c>
      <c r="D39" s="87">
        <v>10</v>
      </c>
      <c r="E39" s="87" t="s">
        <v>312</v>
      </c>
      <c r="F39" s="87" t="s">
        <v>313</v>
      </c>
      <c r="G39" s="88" t="s">
        <v>139</v>
      </c>
      <c r="H39" s="89">
        <v>0</v>
      </c>
      <c r="I39" s="89">
        <v>0</v>
      </c>
      <c r="J39" s="90">
        <v>19.667463812000001</v>
      </c>
      <c r="K39" s="91">
        <f t="shared" si="0"/>
        <v>1.9866938686877427E-4</v>
      </c>
      <c r="L39" s="91">
        <f>J39/'סכום נכסי הקרן'!$C$42</f>
        <v>3.6751619998307442E-5</v>
      </c>
    </row>
    <row r="40" spans="2:12">
      <c r="B40" s="86" t="s">
        <v>3067</v>
      </c>
      <c r="C40" s="87" t="s">
        <v>3091</v>
      </c>
      <c r="D40" s="87">
        <v>10</v>
      </c>
      <c r="E40" s="87" t="s">
        <v>312</v>
      </c>
      <c r="F40" s="87" t="s">
        <v>313</v>
      </c>
      <c r="G40" s="88" t="s">
        <v>134</v>
      </c>
      <c r="H40" s="89">
        <v>0</v>
      </c>
      <c r="I40" s="89">
        <v>0</v>
      </c>
      <c r="J40" s="90">
        <v>-1.0935999999999999</v>
      </c>
      <c r="K40" s="91">
        <f t="shared" si="0"/>
        <v>-1.1046917058371731E-5</v>
      </c>
      <c r="L40" s="91">
        <f>J40/'סכום נכסי הקרן'!$C$42</f>
        <v>-2.0435564043405704E-6</v>
      </c>
    </row>
    <row r="41" spans="2:12">
      <c r="B41" s="86" t="s">
        <v>3067</v>
      </c>
      <c r="C41" s="87" t="s">
        <v>3092</v>
      </c>
      <c r="D41" s="87">
        <v>10</v>
      </c>
      <c r="E41" s="87" t="s">
        <v>312</v>
      </c>
      <c r="F41" s="87" t="s">
        <v>313</v>
      </c>
      <c r="G41" s="88" t="s">
        <v>3059</v>
      </c>
      <c r="H41" s="89">
        <v>0</v>
      </c>
      <c r="I41" s="89">
        <v>0</v>
      </c>
      <c r="J41" s="90">
        <v>8.858566733</v>
      </c>
      <c r="K41" s="91">
        <f t="shared" si="0"/>
        <v>8.9484136755214018E-5</v>
      </c>
      <c r="L41" s="91">
        <f>J41/'סכום נכסי הקרן'!$C$42</f>
        <v>1.6553566917063348E-5</v>
      </c>
    </row>
    <row r="42" spans="2:12">
      <c r="B42" s="86" t="s">
        <v>3067</v>
      </c>
      <c r="C42" s="87" t="s">
        <v>3093</v>
      </c>
      <c r="D42" s="87">
        <v>10</v>
      </c>
      <c r="E42" s="87" t="s">
        <v>312</v>
      </c>
      <c r="F42" s="87" t="s">
        <v>313</v>
      </c>
      <c r="G42" s="88" t="s">
        <v>140</v>
      </c>
      <c r="H42" s="89">
        <v>0</v>
      </c>
      <c r="I42" s="89">
        <v>0</v>
      </c>
      <c r="J42" s="90">
        <v>11.271715245999999</v>
      </c>
      <c r="K42" s="91">
        <f t="shared" si="0"/>
        <v>1.138603725568271E-4</v>
      </c>
      <c r="L42" s="91">
        <f>J42/'סכום נכסי הקרן'!$C$42</f>
        <v>2.1062898572482216E-5</v>
      </c>
    </row>
    <row r="43" spans="2:12">
      <c r="B43" s="86" t="s">
        <v>3067</v>
      </c>
      <c r="C43" s="87" t="s">
        <v>3094</v>
      </c>
      <c r="D43" s="87">
        <v>10</v>
      </c>
      <c r="E43" s="87" t="s">
        <v>312</v>
      </c>
      <c r="F43" s="87" t="s">
        <v>313</v>
      </c>
      <c r="G43" s="88" t="s">
        <v>131</v>
      </c>
      <c r="H43" s="89">
        <v>0</v>
      </c>
      <c r="I43" s="89">
        <v>0</v>
      </c>
      <c r="J43" s="90">
        <v>14136.010433268999</v>
      </c>
      <c r="K43" s="91">
        <f t="shared" si="0"/>
        <v>0.14279383210735194</v>
      </c>
      <c r="L43" s="91">
        <f>J43/'סכום נכסי הקרן'!$C$42</f>
        <v>2.6415265776089967E-2</v>
      </c>
    </row>
    <row r="44" spans="2:12">
      <c r="B44" s="86" t="s">
        <v>3067</v>
      </c>
      <c r="C44" s="87" t="s">
        <v>3095</v>
      </c>
      <c r="D44" s="87">
        <v>10</v>
      </c>
      <c r="E44" s="87" t="s">
        <v>312</v>
      </c>
      <c r="F44" s="87" t="s">
        <v>313</v>
      </c>
      <c r="G44" s="88" t="s">
        <v>137</v>
      </c>
      <c r="H44" s="89">
        <v>0</v>
      </c>
      <c r="I44" s="89">
        <v>0</v>
      </c>
      <c r="J44" s="90">
        <v>0.139490323</v>
      </c>
      <c r="K44" s="91">
        <f t="shared" si="0"/>
        <v>1.4090508674346039E-6</v>
      </c>
      <c r="L44" s="91">
        <f>J44/'סכום נכסי הקרן'!$C$42</f>
        <v>2.6065868956673811E-7</v>
      </c>
    </row>
    <row r="45" spans="2:12">
      <c r="B45" s="86" t="s">
        <v>3067</v>
      </c>
      <c r="C45" s="87" t="s">
        <v>3096</v>
      </c>
      <c r="D45" s="87">
        <v>10</v>
      </c>
      <c r="E45" s="87" t="s">
        <v>312</v>
      </c>
      <c r="F45" s="87" t="s">
        <v>313</v>
      </c>
      <c r="G45" s="88" t="s">
        <v>131</v>
      </c>
      <c r="H45" s="89">
        <v>0</v>
      </c>
      <c r="I45" s="89">
        <v>0</v>
      </c>
      <c r="J45" s="90">
        <v>5.2531745250000004</v>
      </c>
      <c r="K45" s="91">
        <f t="shared" si="0"/>
        <v>5.3064542127675866E-5</v>
      </c>
      <c r="L45" s="91">
        <f>J45/'סכום נכסי הקרן'!$C$42</f>
        <v>9.8163482476979574E-6</v>
      </c>
    </row>
    <row r="46" spans="2:12">
      <c r="B46" s="86" t="s">
        <v>3067</v>
      </c>
      <c r="C46" s="87" t="s">
        <v>3097</v>
      </c>
      <c r="D46" s="87">
        <v>10</v>
      </c>
      <c r="E46" s="87" t="s">
        <v>312</v>
      </c>
      <c r="F46" s="87" t="s">
        <v>313</v>
      </c>
      <c r="G46" s="88" t="s">
        <v>139</v>
      </c>
      <c r="H46" s="89">
        <v>0</v>
      </c>
      <c r="I46" s="89">
        <v>0</v>
      </c>
      <c r="J46" s="90">
        <v>0.46949000000000002</v>
      </c>
      <c r="K46" s="91">
        <f t="shared" si="0"/>
        <v>4.7425174558658966E-6</v>
      </c>
      <c r="L46" s="91">
        <f>J46/'סכום נכסי הקרן'!$C$42</f>
        <v>8.7731281663666295E-7</v>
      </c>
    </row>
    <row r="47" spans="2:12">
      <c r="B47" s="86" t="s">
        <v>3067</v>
      </c>
      <c r="C47" s="87" t="s">
        <v>3098</v>
      </c>
      <c r="D47" s="87">
        <v>10</v>
      </c>
      <c r="E47" s="87" t="s">
        <v>312</v>
      </c>
      <c r="F47" s="87" t="s">
        <v>313</v>
      </c>
      <c r="G47" s="88" t="s">
        <v>134</v>
      </c>
      <c r="H47" s="89">
        <v>0</v>
      </c>
      <c r="I47" s="89">
        <v>0</v>
      </c>
      <c r="J47" s="90">
        <v>66.610087449000019</v>
      </c>
      <c r="K47" s="91">
        <f t="shared" si="0"/>
        <v>6.7285672211045281E-4</v>
      </c>
      <c r="L47" s="91">
        <f>J47/'סכום נכסי הקרן'!$C$42</f>
        <v>1.2447098646679722E-4</v>
      </c>
    </row>
    <row r="48" spans="2:12">
      <c r="B48" s="86" t="s">
        <v>3071</v>
      </c>
      <c r="C48" s="87" t="s">
        <v>3099</v>
      </c>
      <c r="D48" s="87">
        <v>20</v>
      </c>
      <c r="E48" s="87" t="s">
        <v>312</v>
      </c>
      <c r="F48" s="87" t="s">
        <v>313</v>
      </c>
      <c r="G48" s="88" t="s">
        <v>139</v>
      </c>
      <c r="H48" s="89">
        <v>0</v>
      </c>
      <c r="I48" s="89">
        <v>0</v>
      </c>
      <c r="J48" s="90">
        <v>502.99314891900008</v>
      </c>
      <c r="K48" s="91">
        <f t="shared" si="0"/>
        <v>5.0809469614460636E-3</v>
      </c>
      <c r="L48" s="91">
        <f>J48/'סכום נכסי הקרן'!$C$42</f>
        <v>9.3991849928022403E-4</v>
      </c>
    </row>
    <row r="49" spans="2:12">
      <c r="B49" s="86" t="s">
        <v>3071</v>
      </c>
      <c r="C49" s="87" t="s">
        <v>3100</v>
      </c>
      <c r="D49" s="87">
        <v>20</v>
      </c>
      <c r="E49" s="87" t="s">
        <v>312</v>
      </c>
      <c r="F49" s="87" t="s">
        <v>313</v>
      </c>
      <c r="G49" s="88" t="s">
        <v>137</v>
      </c>
      <c r="H49" s="89">
        <v>0</v>
      </c>
      <c r="I49" s="89">
        <v>0</v>
      </c>
      <c r="J49" s="90">
        <v>2.3609999999999999E-6</v>
      </c>
      <c r="K49" s="91">
        <f t="shared" si="0"/>
        <v>2.3849461571704151E-11</v>
      </c>
      <c r="L49" s="91">
        <f>J49/'סכום נכסי הקרן'!$C$42</f>
        <v>4.4118843001537009E-12</v>
      </c>
    </row>
    <row r="50" spans="2:12">
      <c r="B50" s="86" t="s">
        <v>3071</v>
      </c>
      <c r="C50" s="87" t="s">
        <v>3101</v>
      </c>
      <c r="D50" s="87">
        <v>20</v>
      </c>
      <c r="E50" s="87" t="s">
        <v>312</v>
      </c>
      <c r="F50" s="87" t="s">
        <v>313</v>
      </c>
      <c r="G50" s="88" t="s">
        <v>133</v>
      </c>
      <c r="H50" s="89">
        <v>0</v>
      </c>
      <c r="I50" s="89">
        <v>0</v>
      </c>
      <c r="J50" s="90">
        <v>8.4937316320000011</v>
      </c>
      <c r="K50" s="91">
        <f t="shared" si="0"/>
        <v>8.5798782786002543E-5</v>
      </c>
      <c r="L50" s="91">
        <f>J50/'סכום נכסי הקרן'!$C$42</f>
        <v>1.5871817550588596E-5</v>
      </c>
    </row>
    <row r="51" spans="2:12">
      <c r="B51" s="86" t="s">
        <v>3071</v>
      </c>
      <c r="C51" s="87" t="s">
        <v>3102</v>
      </c>
      <c r="D51" s="87">
        <v>20</v>
      </c>
      <c r="E51" s="87" t="s">
        <v>312</v>
      </c>
      <c r="F51" s="87" t="s">
        <v>313</v>
      </c>
      <c r="G51" s="88" t="s">
        <v>140</v>
      </c>
      <c r="H51" s="89">
        <v>0</v>
      </c>
      <c r="I51" s="89">
        <v>0</v>
      </c>
      <c r="J51" s="90">
        <v>2.7978329999999999E-2</v>
      </c>
      <c r="K51" s="91">
        <f t="shared" si="0"/>
        <v>2.826209683081141E-7</v>
      </c>
      <c r="L51" s="91">
        <f>J51/'סכום נכסי הקרן'!$C$42</f>
        <v>5.2281725909156838E-8</v>
      </c>
    </row>
    <row r="52" spans="2:12">
      <c r="B52" s="86" t="s">
        <v>3071</v>
      </c>
      <c r="C52" s="87" t="s">
        <v>3103</v>
      </c>
      <c r="D52" s="87">
        <v>20</v>
      </c>
      <c r="E52" s="87" t="s">
        <v>312</v>
      </c>
      <c r="F52" s="87" t="s">
        <v>313</v>
      </c>
      <c r="G52" s="88" t="s">
        <v>135</v>
      </c>
      <c r="H52" s="89">
        <v>0</v>
      </c>
      <c r="I52" s="89">
        <v>0</v>
      </c>
      <c r="J52" s="90">
        <v>342.80739651299996</v>
      </c>
      <c r="K52" s="91">
        <f t="shared" si="0"/>
        <v>3.4628427910346209E-3</v>
      </c>
      <c r="L52" s="91">
        <f>J52/'סכום נכסי הקרן'!$C$42</f>
        <v>6.4058728108948293E-4</v>
      </c>
    </row>
    <row r="53" spans="2:12">
      <c r="B53" s="86" t="s">
        <v>3071</v>
      </c>
      <c r="C53" s="87" t="s">
        <v>3104</v>
      </c>
      <c r="D53" s="87">
        <v>20</v>
      </c>
      <c r="E53" s="87" t="s">
        <v>312</v>
      </c>
      <c r="F53" s="87" t="s">
        <v>313</v>
      </c>
      <c r="G53" s="88" t="s">
        <v>134</v>
      </c>
      <c r="H53" s="89">
        <v>0</v>
      </c>
      <c r="I53" s="89">
        <v>0</v>
      </c>
      <c r="J53" s="90">
        <v>1.2235326290000001</v>
      </c>
      <c r="K53" s="91">
        <f t="shared" si="0"/>
        <v>1.2359421608242972E-5</v>
      </c>
      <c r="L53" s="91">
        <f>J53/'סכום נכסי הקרן'!$C$42</f>
        <v>2.286355102334131E-6</v>
      </c>
    </row>
    <row r="54" spans="2:12">
      <c r="B54" s="86" t="s">
        <v>3071</v>
      </c>
      <c r="C54" s="87" t="s">
        <v>3105</v>
      </c>
      <c r="D54" s="87">
        <v>20</v>
      </c>
      <c r="E54" s="87" t="s">
        <v>312</v>
      </c>
      <c r="F54" s="87" t="s">
        <v>313</v>
      </c>
      <c r="G54" s="88" t="s">
        <v>133</v>
      </c>
      <c r="H54" s="89">
        <v>0</v>
      </c>
      <c r="I54" s="89">
        <v>0</v>
      </c>
      <c r="J54" s="90">
        <v>0.89743887700000002</v>
      </c>
      <c r="K54" s="91">
        <f t="shared" si="0"/>
        <v>9.0654104235344463E-6</v>
      </c>
      <c r="L54" s="91">
        <f>J54/'סכום נכסי הקרן'!$C$42</f>
        <v>1.6769997847453912E-6</v>
      </c>
    </row>
    <row r="55" spans="2:12">
      <c r="B55" s="86" t="s">
        <v>3071</v>
      </c>
      <c r="C55" s="87" t="s">
        <v>3106</v>
      </c>
      <c r="D55" s="87">
        <v>20</v>
      </c>
      <c r="E55" s="87" t="s">
        <v>312</v>
      </c>
      <c r="F55" s="87" t="s">
        <v>313</v>
      </c>
      <c r="G55" s="88" t="s">
        <v>131</v>
      </c>
      <c r="H55" s="89">
        <v>0</v>
      </c>
      <c r="I55" s="89">
        <v>0</v>
      </c>
      <c r="J55" s="90">
        <v>6126.5282491369981</v>
      </c>
      <c r="K55" s="91">
        <f t="shared" si="0"/>
        <v>6.1886658215058343E-2</v>
      </c>
      <c r="L55" s="91">
        <f>J55/'סכום נכסי הקרן'!$C$42</f>
        <v>1.1448341294712268E-2</v>
      </c>
    </row>
    <row r="56" spans="2:12">
      <c r="B56" s="86" t="s">
        <v>3107</v>
      </c>
      <c r="C56" s="87" t="s">
        <v>3108</v>
      </c>
      <c r="D56" s="87">
        <v>85</v>
      </c>
      <c r="E56" s="87" t="s">
        <v>973</v>
      </c>
      <c r="F56" s="87" t="s">
        <v>915</v>
      </c>
      <c r="G56" s="88" t="s">
        <v>131</v>
      </c>
      <c r="H56" s="89">
        <v>0</v>
      </c>
      <c r="I56" s="89">
        <v>0</v>
      </c>
      <c r="J56" s="90">
        <v>713.87146460199995</v>
      </c>
      <c r="K56" s="91">
        <f t="shared" si="0"/>
        <v>7.2111181965953232E-3</v>
      </c>
      <c r="L56" s="91">
        <f>J56/'סכום נכסי הקרן'!$C$42</f>
        <v>1.3339764112686541E-3</v>
      </c>
    </row>
    <row r="57" spans="2:12">
      <c r="B57" s="86" t="s">
        <v>3107</v>
      </c>
      <c r="C57" s="87" t="s">
        <v>3109</v>
      </c>
      <c r="D57" s="87">
        <v>85</v>
      </c>
      <c r="E57" s="87" t="s">
        <v>973</v>
      </c>
      <c r="F57" s="87" t="s">
        <v>915</v>
      </c>
      <c r="G57" s="88" t="s">
        <v>133</v>
      </c>
      <c r="H57" s="89">
        <v>0</v>
      </c>
      <c r="I57" s="89">
        <v>0</v>
      </c>
      <c r="J57" s="90">
        <v>16.772156792000001</v>
      </c>
      <c r="K57" s="91">
        <f t="shared" si="0"/>
        <v>1.6942266365328285E-4</v>
      </c>
      <c r="L57" s="91">
        <f>J57/'סכום נכסי הקרן'!$C$42</f>
        <v>3.1341302511792062E-5</v>
      </c>
    </row>
    <row r="58" spans="2:12">
      <c r="B58" s="92"/>
      <c r="C58" s="87"/>
      <c r="D58" s="87"/>
      <c r="E58" s="87"/>
      <c r="F58" s="87"/>
      <c r="G58" s="87"/>
      <c r="H58" s="87"/>
      <c r="I58" s="87"/>
      <c r="J58" s="87"/>
      <c r="K58" s="91"/>
      <c r="L58" s="87"/>
    </row>
    <row r="59" spans="2:12">
      <c r="B59" s="93"/>
      <c r="C59" s="93"/>
      <c r="D59" s="94"/>
      <c r="E59" s="94"/>
      <c r="F59" s="94"/>
      <c r="G59" s="94"/>
      <c r="H59" s="94"/>
      <c r="I59" s="94"/>
      <c r="J59" s="94"/>
      <c r="K59" s="94"/>
      <c r="L59" s="94"/>
    </row>
    <row r="60" spans="2:12">
      <c r="B60" s="93"/>
      <c r="C60" s="93"/>
      <c r="D60" s="94"/>
      <c r="E60" s="94"/>
      <c r="F60" s="94"/>
      <c r="G60" s="94"/>
      <c r="H60" s="94"/>
      <c r="I60" s="94"/>
      <c r="J60" s="94"/>
      <c r="K60" s="94"/>
      <c r="L60" s="94"/>
    </row>
    <row r="61" spans="2:12">
      <c r="B61" s="93"/>
      <c r="C61" s="93"/>
      <c r="D61" s="94"/>
      <c r="E61" s="94"/>
      <c r="F61" s="94"/>
      <c r="G61" s="94"/>
      <c r="H61" s="94"/>
      <c r="I61" s="94"/>
      <c r="J61" s="94"/>
      <c r="K61" s="94"/>
      <c r="L61" s="94"/>
    </row>
    <row r="62" spans="2:12">
      <c r="B62" s="95" t="s">
        <v>220</v>
      </c>
      <c r="C62" s="93"/>
      <c r="D62" s="94"/>
      <c r="E62" s="94"/>
      <c r="F62" s="94"/>
      <c r="G62" s="94"/>
      <c r="H62" s="94"/>
      <c r="I62" s="94"/>
      <c r="J62" s="94"/>
      <c r="K62" s="94"/>
      <c r="L62" s="94"/>
    </row>
    <row r="63" spans="2:12">
      <c r="B63" s="96"/>
      <c r="C63" s="93"/>
      <c r="D63" s="94"/>
      <c r="E63" s="94"/>
      <c r="F63" s="94"/>
      <c r="G63" s="94"/>
      <c r="H63" s="94"/>
      <c r="I63" s="94"/>
      <c r="J63" s="94"/>
      <c r="K63" s="94"/>
      <c r="L63" s="94"/>
    </row>
    <row r="64" spans="2:12">
      <c r="B64" s="93"/>
      <c r="C64" s="93"/>
      <c r="D64" s="94"/>
      <c r="E64" s="94"/>
      <c r="F64" s="94"/>
      <c r="G64" s="94"/>
      <c r="H64" s="94"/>
      <c r="I64" s="94"/>
      <c r="J64" s="94"/>
      <c r="K64" s="94"/>
      <c r="L64" s="94"/>
    </row>
    <row r="65" spans="2:12">
      <c r="B65" s="93"/>
      <c r="C65" s="93"/>
      <c r="D65" s="94"/>
      <c r="E65" s="94"/>
      <c r="F65" s="94"/>
      <c r="G65" s="94"/>
      <c r="H65" s="94"/>
      <c r="I65" s="94"/>
      <c r="J65" s="94"/>
      <c r="K65" s="94"/>
      <c r="L65" s="94"/>
    </row>
    <row r="66" spans="2:12">
      <c r="B66" s="93"/>
      <c r="C66" s="93"/>
      <c r="D66" s="94"/>
      <c r="E66" s="94"/>
      <c r="F66" s="94"/>
      <c r="G66" s="94"/>
      <c r="H66" s="94"/>
      <c r="I66" s="94"/>
      <c r="J66" s="94"/>
      <c r="K66" s="94"/>
      <c r="L66" s="94"/>
    </row>
    <row r="67" spans="2:12">
      <c r="B67" s="93"/>
      <c r="C67" s="93"/>
      <c r="D67" s="94"/>
      <c r="E67" s="94"/>
      <c r="F67" s="94"/>
      <c r="G67" s="94"/>
      <c r="H67" s="94"/>
      <c r="I67" s="94"/>
      <c r="J67" s="94"/>
      <c r="K67" s="94"/>
      <c r="L67" s="94"/>
    </row>
    <row r="68" spans="2:12">
      <c r="B68" s="93"/>
      <c r="C68" s="93"/>
      <c r="D68" s="94"/>
      <c r="E68" s="94"/>
      <c r="F68" s="94"/>
      <c r="G68" s="94"/>
      <c r="H68" s="94"/>
      <c r="I68" s="94"/>
      <c r="J68" s="94"/>
      <c r="K68" s="94"/>
      <c r="L68" s="94"/>
    </row>
    <row r="69" spans="2:12">
      <c r="B69" s="93"/>
      <c r="C69" s="93"/>
      <c r="D69" s="94"/>
      <c r="E69" s="94"/>
      <c r="F69" s="94"/>
      <c r="G69" s="94"/>
      <c r="H69" s="94"/>
      <c r="I69" s="94"/>
      <c r="J69" s="94"/>
      <c r="K69" s="94"/>
      <c r="L69" s="94"/>
    </row>
    <row r="70" spans="2:12">
      <c r="B70" s="93"/>
      <c r="C70" s="93"/>
      <c r="D70" s="94"/>
      <c r="E70" s="94"/>
      <c r="F70" s="94"/>
      <c r="G70" s="94"/>
      <c r="H70" s="94"/>
      <c r="I70" s="94"/>
      <c r="J70" s="94"/>
      <c r="K70" s="94"/>
      <c r="L70" s="94"/>
    </row>
    <row r="71" spans="2:12">
      <c r="B71" s="93"/>
      <c r="C71" s="93"/>
      <c r="D71" s="94"/>
      <c r="E71" s="94"/>
      <c r="F71" s="94"/>
      <c r="G71" s="94"/>
      <c r="H71" s="94"/>
      <c r="I71" s="94"/>
      <c r="J71" s="94"/>
      <c r="K71" s="94"/>
      <c r="L71" s="94"/>
    </row>
    <row r="72" spans="2:12">
      <c r="B72" s="93"/>
      <c r="C72" s="93"/>
      <c r="D72" s="94"/>
      <c r="E72" s="94"/>
      <c r="F72" s="94"/>
      <c r="G72" s="94"/>
      <c r="H72" s="94"/>
      <c r="I72" s="94"/>
      <c r="J72" s="94"/>
      <c r="K72" s="94"/>
      <c r="L72" s="94"/>
    </row>
    <row r="73" spans="2:12">
      <c r="B73" s="93"/>
      <c r="C73" s="93"/>
      <c r="D73" s="94"/>
      <c r="E73" s="94"/>
      <c r="F73" s="94"/>
      <c r="G73" s="94"/>
      <c r="H73" s="94"/>
      <c r="I73" s="94"/>
      <c r="J73" s="94"/>
      <c r="K73" s="94"/>
      <c r="L73" s="94"/>
    </row>
    <row r="74" spans="2:12">
      <c r="B74" s="93"/>
      <c r="C74" s="93"/>
      <c r="D74" s="94"/>
      <c r="E74" s="94"/>
      <c r="F74" s="94"/>
      <c r="G74" s="94"/>
      <c r="H74" s="94"/>
      <c r="I74" s="94"/>
      <c r="J74" s="94"/>
      <c r="K74" s="94"/>
      <c r="L74" s="94"/>
    </row>
    <row r="75" spans="2:12">
      <c r="B75" s="93"/>
      <c r="C75" s="93"/>
      <c r="D75" s="94"/>
      <c r="E75" s="94"/>
      <c r="F75" s="94"/>
      <c r="G75" s="94"/>
      <c r="H75" s="94"/>
      <c r="I75" s="94"/>
      <c r="J75" s="94"/>
      <c r="K75" s="94"/>
      <c r="L75" s="94"/>
    </row>
    <row r="76" spans="2:12">
      <c r="B76" s="93"/>
      <c r="C76" s="93"/>
      <c r="D76" s="94"/>
      <c r="E76" s="94"/>
      <c r="F76" s="94"/>
      <c r="G76" s="94"/>
      <c r="H76" s="94"/>
      <c r="I76" s="94"/>
      <c r="J76" s="94"/>
      <c r="K76" s="94"/>
      <c r="L76" s="94"/>
    </row>
    <row r="77" spans="2:12">
      <c r="B77" s="93"/>
      <c r="C77" s="93"/>
      <c r="D77" s="94"/>
      <c r="E77" s="94"/>
      <c r="F77" s="94"/>
      <c r="G77" s="94"/>
      <c r="H77" s="94"/>
      <c r="I77" s="94"/>
      <c r="J77" s="94"/>
      <c r="K77" s="94"/>
      <c r="L77" s="94"/>
    </row>
    <row r="78" spans="2:12">
      <c r="B78" s="93"/>
      <c r="C78" s="93"/>
      <c r="D78" s="94"/>
      <c r="E78" s="94"/>
      <c r="F78" s="94"/>
      <c r="G78" s="94"/>
      <c r="H78" s="94"/>
      <c r="I78" s="94"/>
      <c r="J78" s="94"/>
      <c r="K78" s="94"/>
      <c r="L78" s="94"/>
    </row>
    <row r="79" spans="2:12">
      <c r="B79" s="93"/>
      <c r="C79" s="93"/>
      <c r="D79" s="94"/>
      <c r="E79" s="94"/>
      <c r="F79" s="94"/>
      <c r="G79" s="94"/>
      <c r="H79" s="94"/>
      <c r="I79" s="94"/>
      <c r="J79" s="94"/>
      <c r="K79" s="94"/>
      <c r="L79" s="94"/>
    </row>
    <row r="80" spans="2:12">
      <c r="B80" s="93"/>
      <c r="C80" s="93"/>
      <c r="D80" s="94"/>
      <c r="E80" s="94"/>
      <c r="F80" s="94"/>
      <c r="G80" s="94"/>
      <c r="H80" s="94"/>
      <c r="I80" s="94"/>
      <c r="J80" s="94"/>
      <c r="K80" s="94"/>
      <c r="L80" s="94"/>
    </row>
    <row r="81" spans="2:12">
      <c r="B81" s="93"/>
      <c r="C81" s="93"/>
      <c r="D81" s="94"/>
      <c r="E81" s="94"/>
      <c r="F81" s="94"/>
      <c r="G81" s="94"/>
      <c r="H81" s="94"/>
      <c r="I81" s="94"/>
      <c r="J81" s="94"/>
      <c r="K81" s="94"/>
      <c r="L81" s="94"/>
    </row>
    <row r="82" spans="2:12">
      <c r="B82" s="93"/>
      <c r="C82" s="93"/>
      <c r="D82" s="94"/>
      <c r="E82" s="94"/>
      <c r="F82" s="94"/>
      <c r="G82" s="94"/>
      <c r="H82" s="94"/>
      <c r="I82" s="94"/>
      <c r="J82" s="94"/>
      <c r="K82" s="94"/>
      <c r="L82" s="94"/>
    </row>
    <row r="83" spans="2:12">
      <c r="B83" s="93"/>
      <c r="C83" s="93"/>
      <c r="D83" s="94"/>
      <c r="E83" s="94"/>
      <c r="F83" s="94"/>
      <c r="G83" s="94"/>
      <c r="H83" s="94"/>
      <c r="I83" s="94"/>
      <c r="J83" s="94"/>
      <c r="K83" s="94"/>
      <c r="L83" s="94"/>
    </row>
    <row r="84" spans="2:12">
      <c r="B84" s="93"/>
      <c r="C84" s="93"/>
      <c r="D84" s="94"/>
      <c r="E84" s="94"/>
      <c r="F84" s="94"/>
      <c r="G84" s="94"/>
      <c r="H84" s="94"/>
      <c r="I84" s="94"/>
      <c r="J84" s="94"/>
      <c r="K84" s="94"/>
      <c r="L84" s="94"/>
    </row>
    <row r="85" spans="2:12">
      <c r="B85" s="93"/>
      <c r="C85" s="93"/>
      <c r="D85" s="94"/>
      <c r="E85" s="94"/>
      <c r="F85" s="94"/>
      <c r="G85" s="94"/>
      <c r="H85" s="94"/>
      <c r="I85" s="94"/>
      <c r="J85" s="94"/>
      <c r="K85" s="94"/>
      <c r="L85" s="94"/>
    </row>
    <row r="86" spans="2:12">
      <c r="B86" s="93"/>
      <c r="C86" s="93"/>
      <c r="D86" s="94"/>
      <c r="E86" s="94"/>
      <c r="F86" s="94"/>
      <c r="G86" s="94"/>
      <c r="H86" s="94"/>
      <c r="I86" s="94"/>
      <c r="J86" s="94"/>
      <c r="K86" s="94"/>
      <c r="L86" s="94"/>
    </row>
    <row r="87" spans="2:12">
      <c r="B87" s="93"/>
      <c r="C87" s="93"/>
      <c r="D87" s="94"/>
      <c r="E87" s="94"/>
      <c r="F87" s="94"/>
      <c r="G87" s="94"/>
      <c r="H87" s="94"/>
      <c r="I87" s="94"/>
      <c r="J87" s="94"/>
      <c r="K87" s="94"/>
      <c r="L87" s="94"/>
    </row>
    <row r="88" spans="2:12">
      <c r="B88" s="93"/>
      <c r="C88" s="93"/>
      <c r="D88" s="94"/>
      <c r="E88" s="94"/>
      <c r="F88" s="94"/>
      <c r="G88" s="94"/>
      <c r="H88" s="94"/>
      <c r="I88" s="94"/>
      <c r="J88" s="94"/>
      <c r="K88" s="94"/>
      <c r="L88" s="94"/>
    </row>
    <row r="89" spans="2:12">
      <c r="B89" s="93"/>
      <c r="C89" s="93"/>
      <c r="D89" s="94"/>
      <c r="E89" s="94"/>
      <c r="F89" s="94"/>
      <c r="G89" s="94"/>
      <c r="H89" s="94"/>
      <c r="I89" s="94"/>
      <c r="J89" s="94"/>
      <c r="K89" s="94"/>
      <c r="L89" s="94"/>
    </row>
    <row r="90" spans="2:12">
      <c r="B90" s="93"/>
      <c r="C90" s="93"/>
      <c r="D90" s="94"/>
      <c r="E90" s="94"/>
      <c r="F90" s="94"/>
      <c r="G90" s="94"/>
      <c r="H90" s="94"/>
      <c r="I90" s="94"/>
      <c r="J90" s="94"/>
      <c r="K90" s="94"/>
      <c r="L90" s="94"/>
    </row>
    <row r="91" spans="2:12">
      <c r="B91" s="93"/>
      <c r="C91" s="93"/>
      <c r="D91" s="94"/>
      <c r="E91" s="94"/>
      <c r="F91" s="94"/>
      <c r="G91" s="94"/>
      <c r="H91" s="94"/>
      <c r="I91" s="94"/>
      <c r="J91" s="94"/>
      <c r="K91" s="94"/>
      <c r="L91" s="94"/>
    </row>
    <row r="92" spans="2:12">
      <c r="B92" s="93"/>
      <c r="C92" s="93"/>
      <c r="D92" s="94"/>
      <c r="E92" s="94"/>
      <c r="F92" s="94"/>
      <c r="G92" s="94"/>
      <c r="H92" s="94"/>
      <c r="I92" s="94"/>
      <c r="J92" s="94"/>
      <c r="K92" s="94"/>
      <c r="L92" s="94"/>
    </row>
    <row r="93" spans="2:12">
      <c r="B93" s="93"/>
      <c r="C93" s="93"/>
      <c r="D93" s="94"/>
      <c r="E93" s="94"/>
      <c r="F93" s="94"/>
      <c r="G93" s="94"/>
      <c r="H93" s="94"/>
      <c r="I93" s="94"/>
      <c r="J93" s="94"/>
      <c r="K93" s="94"/>
      <c r="L93" s="94"/>
    </row>
    <row r="94" spans="2:12">
      <c r="B94" s="93"/>
      <c r="C94" s="93"/>
      <c r="D94" s="94"/>
      <c r="E94" s="94"/>
      <c r="F94" s="94"/>
      <c r="G94" s="94"/>
      <c r="H94" s="94"/>
      <c r="I94" s="94"/>
      <c r="J94" s="94"/>
      <c r="K94" s="94"/>
      <c r="L94" s="94"/>
    </row>
    <row r="95" spans="2:12">
      <c r="B95" s="93"/>
      <c r="C95" s="93"/>
      <c r="D95" s="94"/>
      <c r="E95" s="94"/>
      <c r="F95" s="94"/>
      <c r="G95" s="94"/>
      <c r="H95" s="94"/>
      <c r="I95" s="94"/>
      <c r="J95" s="94"/>
      <c r="K95" s="94"/>
      <c r="L95" s="94"/>
    </row>
    <row r="96" spans="2:12">
      <c r="B96" s="93"/>
      <c r="C96" s="93"/>
      <c r="D96" s="94"/>
      <c r="E96" s="94"/>
      <c r="F96" s="94"/>
      <c r="G96" s="94"/>
      <c r="H96" s="94"/>
      <c r="I96" s="94"/>
      <c r="J96" s="94"/>
      <c r="K96" s="94"/>
      <c r="L96" s="94"/>
    </row>
    <row r="97" spans="2:12">
      <c r="B97" s="93"/>
      <c r="C97" s="93"/>
      <c r="D97" s="94"/>
      <c r="E97" s="94"/>
      <c r="F97" s="94"/>
      <c r="G97" s="94"/>
      <c r="H97" s="94"/>
      <c r="I97" s="94"/>
      <c r="J97" s="94"/>
      <c r="K97" s="94"/>
      <c r="L97" s="94"/>
    </row>
    <row r="98" spans="2:12">
      <c r="B98" s="93"/>
      <c r="C98" s="93"/>
      <c r="D98" s="94"/>
      <c r="E98" s="94"/>
      <c r="F98" s="94"/>
      <c r="G98" s="94"/>
      <c r="H98" s="94"/>
      <c r="I98" s="94"/>
      <c r="J98" s="94"/>
      <c r="K98" s="94"/>
      <c r="L98" s="94"/>
    </row>
    <row r="99" spans="2:12">
      <c r="B99" s="93"/>
      <c r="C99" s="93"/>
      <c r="D99" s="94"/>
      <c r="E99" s="94"/>
      <c r="F99" s="94"/>
      <c r="G99" s="94"/>
      <c r="H99" s="94"/>
      <c r="I99" s="94"/>
      <c r="J99" s="94"/>
      <c r="K99" s="94"/>
      <c r="L99" s="94"/>
    </row>
    <row r="100" spans="2:12">
      <c r="B100" s="93"/>
      <c r="C100" s="93"/>
      <c r="D100" s="94"/>
      <c r="E100" s="94"/>
      <c r="F100" s="94"/>
      <c r="G100" s="94"/>
      <c r="H100" s="94"/>
      <c r="I100" s="94"/>
      <c r="J100" s="94"/>
      <c r="K100" s="94"/>
      <c r="L100" s="94"/>
    </row>
    <row r="101" spans="2:12">
      <c r="B101" s="93"/>
      <c r="C101" s="93"/>
      <c r="D101" s="94"/>
      <c r="E101" s="94"/>
      <c r="F101" s="94"/>
      <c r="G101" s="94"/>
      <c r="H101" s="94"/>
      <c r="I101" s="94"/>
      <c r="J101" s="94"/>
      <c r="K101" s="94"/>
      <c r="L101" s="94"/>
    </row>
    <row r="102" spans="2:12">
      <c r="B102" s="93"/>
      <c r="C102" s="93"/>
      <c r="D102" s="94"/>
      <c r="E102" s="94"/>
      <c r="F102" s="94"/>
      <c r="G102" s="94"/>
      <c r="H102" s="94"/>
      <c r="I102" s="94"/>
      <c r="J102" s="94"/>
      <c r="K102" s="94"/>
      <c r="L102" s="94"/>
    </row>
    <row r="103" spans="2:12">
      <c r="B103" s="93"/>
      <c r="C103" s="93"/>
      <c r="D103" s="94"/>
      <c r="E103" s="94"/>
      <c r="F103" s="94"/>
      <c r="G103" s="94"/>
      <c r="H103" s="94"/>
      <c r="I103" s="94"/>
      <c r="J103" s="94"/>
      <c r="K103" s="94"/>
      <c r="L103" s="94"/>
    </row>
    <row r="104" spans="2:12">
      <c r="B104" s="93"/>
      <c r="C104" s="93"/>
      <c r="D104" s="94"/>
      <c r="E104" s="94"/>
      <c r="F104" s="94"/>
      <c r="G104" s="94"/>
      <c r="H104" s="94"/>
      <c r="I104" s="94"/>
      <c r="J104" s="94"/>
      <c r="K104" s="94"/>
      <c r="L104" s="94"/>
    </row>
    <row r="105" spans="2:12">
      <c r="B105" s="93"/>
      <c r="C105" s="93"/>
      <c r="D105" s="94"/>
      <c r="E105" s="94"/>
      <c r="F105" s="94"/>
      <c r="G105" s="94"/>
      <c r="H105" s="94"/>
      <c r="I105" s="94"/>
      <c r="J105" s="94"/>
      <c r="K105" s="94"/>
      <c r="L105" s="94"/>
    </row>
    <row r="106" spans="2:12">
      <c r="B106" s="93"/>
      <c r="C106" s="93"/>
      <c r="D106" s="94"/>
      <c r="E106" s="94"/>
      <c r="F106" s="94"/>
      <c r="G106" s="94"/>
      <c r="H106" s="94"/>
      <c r="I106" s="94"/>
      <c r="J106" s="94"/>
      <c r="K106" s="94"/>
      <c r="L106" s="94"/>
    </row>
    <row r="107" spans="2:12">
      <c r="B107" s="93"/>
      <c r="C107" s="93"/>
      <c r="D107" s="94"/>
      <c r="E107" s="94"/>
      <c r="F107" s="94"/>
      <c r="G107" s="94"/>
      <c r="H107" s="94"/>
      <c r="I107" s="94"/>
      <c r="J107" s="94"/>
      <c r="K107" s="94"/>
      <c r="L107" s="94"/>
    </row>
    <row r="108" spans="2:12">
      <c r="B108" s="93"/>
      <c r="C108" s="93"/>
      <c r="D108" s="94"/>
      <c r="E108" s="94"/>
      <c r="F108" s="94"/>
      <c r="G108" s="94"/>
      <c r="H108" s="94"/>
      <c r="I108" s="94"/>
      <c r="J108" s="94"/>
      <c r="K108" s="94"/>
      <c r="L108" s="94"/>
    </row>
    <row r="109" spans="2:12">
      <c r="B109" s="93"/>
      <c r="C109" s="93"/>
      <c r="D109" s="94"/>
      <c r="E109" s="94"/>
      <c r="F109" s="94"/>
      <c r="G109" s="94"/>
      <c r="H109" s="94"/>
      <c r="I109" s="94"/>
      <c r="J109" s="94"/>
      <c r="K109" s="94"/>
      <c r="L109" s="94"/>
    </row>
    <row r="110" spans="2:12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</row>
    <row r="111" spans="2:12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3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3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3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3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3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3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3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3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3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3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3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3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3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3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3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3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3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3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3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3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3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3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3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3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3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3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3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3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3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3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3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3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3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3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3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3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3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3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3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3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3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3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3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3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3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3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3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3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3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3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3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3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3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E506" s="2"/>
    </row>
  </sheetData>
  <sheetProtection sheet="1" objects="1" scenarios="1"/>
  <mergeCells count="1">
    <mergeCell ref="B6:L6"/>
  </mergeCells>
  <phoneticPr fontId="4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R877"/>
  <sheetViews>
    <sheetView rightToLeft="1" workbookViewId="0">
      <selection activeCell="C68" sqref="C68"/>
    </sheetView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19.42578125" style="2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3.140625" style="1" bestFit="1" customWidth="1"/>
    <col min="13" max="13" width="7.42578125" style="1" bestFit="1" customWidth="1"/>
    <col min="14" max="14" width="9.7109375" style="1" bestFit="1" customWidth="1"/>
    <col min="15" max="15" width="10.140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145</v>
      </c>
      <c r="C1" s="46" t="s" vm="1">
        <v>229</v>
      </c>
    </row>
    <row r="2" spans="2:18">
      <c r="B2" s="46" t="s">
        <v>144</v>
      </c>
      <c r="C2" s="46" t="s">
        <v>230</v>
      </c>
    </row>
    <row r="3" spans="2:18">
      <c r="B3" s="46" t="s">
        <v>146</v>
      </c>
      <c r="C3" s="46" t="s">
        <v>231</v>
      </c>
    </row>
    <row r="4" spans="2:18">
      <c r="B4" s="46" t="s">
        <v>147</v>
      </c>
      <c r="C4" s="46">
        <v>9453</v>
      </c>
    </row>
    <row r="6" spans="2:18" ht="21.75" customHeight="1">
      <c r="B6" s="146" t="s">
        <v>173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8"/>
    </row>
    <row r="7" spans="2:18" ht="27.75" customHeight="1">
      <c r="B7" s="149" t="s">
        <v>89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1"/>
    </row>
    <row r="8" spans="2:18" s="3" customFormat="1" ht="66" customHeight="1">
      <c r="B8" s="21" t="s">
        <v>115</v>
      </c>
      <c r="C8" s="29" t="s">
        <v>47</v>
      </c>
      <c r="D8" s="29" t="s">
        <v>119</v>
      </c>
      <c r="E8" s="29" t="s">
        <v>14</v>
      </c>
      <c r="F8" s="29" t="s">
        <v>68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205</v>
      </c>
      <c r="M8" s="29" t="s">
        <v>204</v>
      </c>
      <c r="N8" s="29" t="s">
        <v>219</v>
      </c>
      <c r="O8" s="29" t="s">
        <v>63</v>
      </c>
      <c r="P8" s="29" t="s">
        <v>207</v>
      </c>
      <c r="Q8" s="29" t="s">
        <v>148</v>
      </c>
      <c r="R8" s="59" t="s">
        <v>150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212</v>
      </c>
      <c r="M9" s="31"/>
      <c r="N9" s="15" t="s">
        <v>208</v>
      </c>
      <c r="O9" s="31" t="s">
        <v>213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9" t="s">
        <v>114</v>
      </c>
    </row>
    <row r="11" spans="2:18" s="4" customFormat="1" ht="18" customHeight="1">
      <c r="B11" s="74" t="s">
        <v>28</v>
      </c>
      <c r="C11" s="74"/>
      <c r="D11" s="75"/>
      <c r="E11" s="74"/>
      <c r="F11" s="74"/>
      <c r="G11" s="97"/>
      <c r="H11" s="77">
        <v>6.363407676257272</v>
      </c>
      <c r="I11" s="75"/>
      <c r="J11" s="76"/>
      <c r="K11" s="78">
        <v>2.4363899399888617E-2</v>
      </c>
      <c r="L11" s="77"/>
      <c r="M11" s="98"/>
      <c r="N11" s="77"/>
      <c r="O11" s="77">
        <v>27760.740063864003</v>
      </c>
      <c r="P11" s="78"/>
      <c r="Q11" s="78">
        <f>IFERROR(O11/$O$11,0)</f>
        <v>1</v>
      </c>
      <c r="R11" s="78">
        <f>O11/'סכום נכסי הקרן'!$C$42</f>
        <v>5.1875126322918019E-2</v>
      </c>
    </row>
    <row r="12" spans="2:18" ht="22.5" customHeight="1">
      <c r="B12" s="79" t="s">
        <v>198</v>
      </c>
      <c r="C12" s="80"/>
      <c r="D12" s="81"/>
      <c r="E12" s="80"/>
      <c r="F12" s="80"/>
      <c r="G12" s="99"/>
      <c r="H12" s="83">
        <v>6.3116252101273682</v>
      </c>
      <c r="I12" s="81"/>
      <c r="J12" s="82"/>
      <c r="K12" s="84">
        <v>2.4259779978490589E-2</v>
      </c>
      <c r="L12" s="83"/>
      <c r="M12" s="100"/>
      <c r="N12" s="83"/>
      <c r="O12" s="83">
        <v>27653.449470441999</v>
      </c>
      <c r="P12" s="84"/>
      <c r="Q12" s="84">
        <f t="shared" ref="Q12:Q60" si="0">IFERROR(O12/$O$11,0)</f>
        <v>0.99613516811240699</v>
      </c>
      <c r="R12" s="84">
        <f>O12/'סכום נכסי הקרן'!$C$42</f>
        <v>5.1674637680532286E-2</v>
      </c>
    </row>
    <row r="13" spans="2:18">
      <c r="B13" s="92" t="s">
        <v>26</v>
      </c>
      <c r="C13" s="87"/>
      <c r="D13" s="88"/>
      <c r="E13" s="87"/>
      <c r="F13" s="87"/>
      <c r="G13" s="101"/>
      <c r="H13" s="90">
        <v>5.0929674703685563</v>
      </c>
      <c r="I13" s="88"/>
      <c r="J13" s="89"/>
      <c r="K13" s="91">
        <v>8.0238368991412783E-3</v>
      </c>
      <c r="L13" s="90"/>
      <c r="M13" s="102"/>
      <c r="N13" s="90"/>
      <c r="O13" s="90">
        <v>12043.640474815998</v>
      </c>
      <c r="P13" s="91"/>
      <c r="Q13" s="91">
        <f t="shared" si="0"/>
        <v>0.43383715445299448</v>
      </c>
      <c r="R13" s="91">
        <f>O13/'סכום נכסי הקרן'!$C$42</f>
        <v>2.2505357190824384E-2</v>
      </c>
    </row>
    <row r="14" spans="2:18">
      <c r="B14" s="103" t="s">
        <v>25</v>
      </c>
      <c r="C14" s="80"/>
      <c r="D14" s="81"/>
      <c r="E14" s="80"/>
      <c r="F14" s="80"/>
      <c r="G14" s="99"/>
      <c r="H14" s="83">
        <v>5.0929674703685563</v>
      </c>
      <c r="I14" s="81"/>
      <c r="J14" s="82"/>
      <c r="K14" s="84">
        <v>8.0238368991412783E-3</v>
      </c>
      <c r="L14" s="83"/>
      <c r="M14" s="100"/>
      <c r="N14" s="83"/>
      <c r="O14" s="83">
        <v>12043.640474815998</v>
      </c>
      <c r="P14" s="84"/>
      <c r="Q14" s="84">
        <f t="shared" si="0"/>
        <v>0.43383715445299448</v>
      </c>
      <c r="R14" s="84">
        <f>O14/'סכום נכסי הקרן'!$C$42</f>
        <v>2.2505357190824384E-2</v>
      </c>
    </row>
    <row r="15" spans="2:18">
      <c r="B15" s="104" t="s">
        <v>232</v>
      </c>
      <c r="C15" s="87" t="s">
        <v>233</v>
      </c>
      <c r="D15" s="88" t="s">
        <v>120</v>
      </c>
      <c r="E15" s="87" t="s">
        <v>234</v>
      </c>
      <c r="F15" s="87"/>
      <c r="G15" s="101"/>
      <c r="H15" s="90">
        <v>1.5500000000000318</v>
      </c>
      <c r="I15" s="88" t="s">
        <v>132</v>
      </c>
      <c r="J15" s="89">
        <v>0.04</v>
      </c>
      <c r="K15" s="91">
        <v>5.7999999999985884E-3</v>
      </c>
      <c r="L15" s="90">
        <v>1093823.6210320001</v>
      </c>
      <c r="M15" s="102">
        <v>142.6</v>
      </c>
      <c r="N15" s="90"/>
      <c r="O15" s="90">
        <v>1559.7924411090003</v>
      </c>
      <c r="P15" s="91">
        <v>7.7568171968143135E-5</v>
      </c>
      <c r="Q15" s="91">
        <f t="shared" si="0"/>
        <v>5.6186990603300707E-2</v>
      </c>
      <c r="R15" s="91">
        <f>O15/'סכום נכסי הקרן'!$C$42</f>
        <v>2.9147072352508322E-3</v>
      </c>
    </row>
    <row r="16" spans="2:18">
      <c r="B16" s="104" t="s">
        <v>235</v>
      </c>
      <c r="C16" s="87" t="s">
        <v>236</v>
      </c>
      <c r="D16" s="88" t="s">
        <v>120</v>
      </c>
      <c r="E16" s="87" t="s">
        <v>234</v>
      </c>
      <c r="F16" s="87"/>
      <c r="G16" s="101"/>
      <c r="H16" s="90">
        <v>4.3400000000009822</v>
      </c>
      <c r="I16" s="88" t="s">
        <v>132</v>
      </c>
      <c r="J16" s="89">
        <v>7.4999999999999997E-3</v>
      </c>
      <c r="K16" s="91">
        <v>8.9000000000090777E-3</v>
      </c>
      <c r="L16" s="90">
        <v>617653.44686899998</v>
      </c>
      <c r="M16" s="102">
        <v>108.8</v>
      </c>
      <c r="N16" s="90"/>
      <c r="O16" s="90">
        <v>672.0069281509999</v>
      </c>
      <c r="P16" s="91">
        <v>3.0845561108091238E-5</v>
      </c>
      <c r="Q16" s="91">
        <f t="shared" si="0"/>
        <v>2.4207097022811271E-2</v>
      </c>
      <c r="R16" s="91">
        <f>O16/'סכום נכסי הקרן'!$C$42</f>
        <v>1.2557462159694674E-3</v>
      </c>
    </row>
    <row r="17" spans="2:18">
      <c r="B17" s="104" t="s">
        <v>237</v>
      </c>
      <c r="C17" s="87" t="s">
        <v>238</v>
      </c>
      <c r="D17" s="88" t="s">
        <v>120</v>
      </c>
      <c r="E17" s="87" t="s">
        <v>234</v>
      </c>
      <c r="F17" s="87"/>
      <c r="G17" s="101"/>
      <c r="H17" s="90">
        <v>6.319999999998176</v>
      </c>
      <c r="I17" s="88" t="s">
        <v>132</v>
      </c>
      <c r="J17" s="89">
        <v>5.0000000000000001E-3</v>
      </c>
      <c r="K17" s="91">
        <v>8.5999999999956441E-3</v>
      </c>
      <c r="L17" s="90">
        <v>1389170.5608560003</v>
      </c>
      <c r="M17" s="102">
        <v>105.8</v>
      </c>
      <c r="N17" s="90"/>
      <c r="O17" s="90">
        <v>1469.742508474</v>
      </c>
      <c r="P17" s="91">
        <v>6.8710966469801864E-5</v>
      </c>
      <c r="Q17" s="91">
        <f t="shared" si="0"/>
        <v>5.2943203426595802E-2</v>
      </c>
      <c r="R17" s="91">
        <f>O17/'סכום נכסי הקרן'!$C$42</f>
        <v>2.7464353656946033E-3</v>
      </c>
    </row>
    <row r="18" spans="2:18">
      <c r="B18" s="104" t="s">
        <v>239</v>
      </c>
      <c r="C18" s="87" t="s">
        <v>240</v>
      </c>
      <c r="D18" s="88" t="s">
        <v>120</v>
      </c>
      <c r="E18" s="87" t="s">
        <v>234</v>
      </c>
      <c r="F18" s="87"/>
      <c r="G18" s="101"/>
      <c r="H18" s="90">
        <v>10.940000000006354</v>
      </c>
      <c r="I18" s="88" t="s">
        <v>132</v>
      </c>
      <c r="J18" s="89">
        <v>0.04</v>
      </c>
      <c r="K18" s="91">
        <v>9.4000000000243125E-3</v>
      </c>
      <c r="L18" s="90">
        <v>141294.555054</v>
      </c>
      <c r="M18" s="102">
        <v>180.5</v>
      </c>
      <c r="N18" s="90"/>
      <c r="O18" s="90">
        <v>255.03665732699997</v>
      </c>
      <c r="P18" s="91">
        <v>8.868432583412454E-6</v>
      </c>
      <c r="Q18" s="91">
        <f t="shared" si="0"/>
        <v>9.1869545530949212E-3</v>
      </c>
      <c r="R18" s="91">
        <f>O18/'סכום נכסי הקרן'!$C$42</f>
        <v>4.7657442796470584E-4</v>
      </c>
    </row>
    <row r="19" spans="2:18">
      <c r="B19" s="104" t="s">
        <v>241</v>
      </c>
      <c r="C19" s="87" t="s">
        <v>242</v>
      </c>
      <c r="D19" s="88" t="s">
        <v>120</v>
      </c>
      <c r="E19" s="87" t="s">
        <v>234</v>
      </c>
      <c r="F19" s="87"/>
      <c r="G19" s="101"/>
      <c r="H19" s="90">
        <v>20.059999999939198</v>
      </c>
      <c r="I19" s="88" t="s">
        <v>132</v>
      </c>
      <c r="J19" s="89">
        <v>0.01</v>
      </c>
      <c r="K19" s="91">
        <v>1.0899999999936065E-2</v>
      </c>
      <c r="L19" s="90">
        <v>71338.681232999996</v>
      </c>
      <c r="M19" s="102">
        <v>107.43</v>
      </c>
      <c r="N19" s="90"/>
      <c r="O19" s="90">
        <v>76.639145460999998</v>
      </c>
      <c r="P19" s="91">
        <v>3.9402524963678747E-6</v>
      </c>
      <c r="Q19" s="91">
        <f t="shared" si="0"/>
        <v>2.7607025347555752E-3</v>
      </c>
      <c r="R19" s="91">
        <f>O19/'סכום נכסי הקרן'!$C$42</f>
        <v>1.4321179273044544E-4</v>
      </c>
    </row>
    <row r="20" spans="2:18">
      <c r="B20" s="104" t="s">
        <v>243</v>
      </c>
      <c r="C20" s="87" t="s">
        <v>244</v>
      </c>
      <c r="D20" s="88" t="s">
        <v>120</v>
      </c>
      <c r="E20" s="87" t="s">
        <v>234</v>
      </c>
      <c r="F20" s="87"/>
      <c r="G20" s="101"/>
      <c r="H20" s="90">
        <v>3.5800000000003318</v>
      </c>
      <c r="I20" s="88" t="s">
        <v>132</v>
      </c>
      <c r="J20" s="89">
        <v>1E-3</v>
      </c>
      <c r="K20" s="91">
        <v>8.8000000000023459E-3</v>
      </c>
      <c r="L20" s="90">
        <v>1949465.153037</v>
      </c>
      <c r="M20" s="102">
        <v>105.01</v>
      </c>
      <c r="N20" s="90"/>
      <c r="O20" s="90">
        <v>2047.1332760539999</v>
      </c>
      <c r="P20" s="91">
        <v>1.3991483473548518E-4</v>
      </c>
      <c r="Q20" s="91">
        <f t="shared" si="0"/>
        <v>7.3742028178807151E-2</v>
      </c>
      <c r="R20" s="91">
        <f>O20/'סכום נכסי הקרן'!$C$42</f>
        <v>3.8253770270838009E-3</v>
      </c>
    </row>
    <row r="21" spans="2:18">
      <c r="B21" s="104" t="s">
        <v>245</v>
      </c>
      <c r="C21" s="87" t="s">
        <v>246</v>
      </c>
      <c r="D21" s="88" t="s">
        <v>120</v>
      </c>
      <c r="E21" s="87" t="s">
        <v>234</v>
      </c>
      <c r="F21" s="87"/>
      <c r="G21" s="101"/>
      <c r="H21" s="90">
        <v>15.280000000006256</v>
      </c>
      <c r="I21" s="88" t="s">
        <v>132</v>
      </c>
      <c r="J21" s="89">
        <v>2.75E-2</v>
      </c>
      <c r="K21" s="91">
        <v>1.0299999999997393E-2</v>
      </c>
      <c r="L21" s="90">
        <v>178874.592213</v>
      </c>
      <c r="M21" s="102">
        <v>150.15</v>
      </c>
      <c r="N21" s="90"/>
      <c r="O21" s="90">
        <v>268.58020576899997</v>
      </c>
      <c r="P21" s="91">
        <v>9.9732330478487115E-6</v>
      </c>
      <c r="Q21" s="91">
        <f t="shared" si="0"/>
        <v>9.6748215339766564E-3</v>
      </c>
      <c r="R21" s="91">
        <f>O21/'סכום נכסי הקרן'!$C$42</f>
        <v>5.0188258922672659E-4</v>
      </c>
    </row>
    <row r="22" spans="2:18">
      <c r="B22" s="104" t="s">
        <v>247</v>
      </c>
      <c r="C22" s="87" t="s">
        <v>248</v>
      </c>
      <c r="D22" s="88" t="s">
        <v>120</v>
      </c>
      <c r="E22" s="87" t="s">
        <v>234</v>
      </c>
      <c r="F22" s="87"/>
      <c r="G22" s="101"/>
      <c r="H22" s="90">
        <v>0.75000000000017042</v>
      </c>
      <c r="I22" s="88" t="s">
        <v>132</v>
      </c>
      <c r="J22" s="89">
        <v>1.7500000000000002E-2</v>
      </c>
      <c r="K22" s="91">
        <v>5.7000000000048401E-3</v>
      </c>
      <c r="L22" s="90">
        <v>1319265.4819149999</v>
      </c>
      <c r="M22" s="102">
        <v>111.17</v>
      </c>
      <c r="N22" s="90"/>
      <c r="O22" s="90">
        <v>1466.6275034970001</v>
      </c>
      <c r="P22" s="91">
        <v>8.0370056860272206E-5</v>
      </c>
      <c r="Q22" s="91">
        <f t="shared" si="0"/>
        <v>5.2830994423167445E-2</v>
      </c>
      <c r="R22" s="91">
        <f>O22/'סכום נכסי הקרן'!$C$42</f>
        <v>2.7406145094671886E-3</v>
      </c>
    </row>
    <row r="23" spans="2:18">
      <c r="B23" s="104" t="s">
        <v>249</v>
      </c>
      <c r="C23" s="87" t="s">
        <v>250</v>
      </c>
      <c r="D23" s="88" t="s">
        <v>120</v>
      </c>
      <c r="E23" s="87" t="s">
        <v>234</v>
      </c>
      <c r="F23" s="87"/>
      <c r="G23" s="101"/>
      <c r="H23" s="90">
        <v>2.82</v>
      </c>
      <c r="I23" s="88" t="s">
        <v>132</v>
      </c>
      <c r="J23" s="89">
        <v>7.4999999999999997E-3</v>
      </c>
      <c r="K23" s="91">
        <v>8.6999999999976645E-3</v>
      </c>
      <c r="L23" s="90">
        <v>1981624.3585699999</v>
      </c>
      <c r="M23" s="102">
        <v>108.1</v>
      </c>
      <c r="N23" s="90"/>
      <c r="O23" s="90">
        <v>2142.13597355</v>
      </c>
      <c r="P23" s="91">
        <v>9.0554494692357662E-5</v>
      </c>
      <c r="Q23" s="91">
        <f t="shared" si="0"/>
        <v>7.7164224319019731E-2</v>
      </c>
      <c r="R23" s="91">
        <f>O23/'סכום נכסי הקרן'!$C$42</f>
        <v>4.0029038841591308E-3</v>
      </c>
    </row>
    <row r="24" spans="2:18">
      <c r="B24" s="104" t="s">
        <v>251</v>
      </c>
      <c r="C24" s="87" t="s">
        <v>252</v>
      </c>
      <c r="D24" s="88" t="s">
        <v>120</v>
      </c>
      <c r="E24" s="87" t="s">
        <v>234</v>
      </c>
      <c r="F24" s="87"/>
      <c r="G24" s="101"/>
      <c r="H24" s="90">
        <v>8.8899999999979418</v>
      </c>
      <c r="I24" s="88" t="s">
        <v>132</v>
      </c>
      <c r="J24" s="89">
        <v>1E-3</v>
      </c>
      <c r="K24" s="91">
        <v>8.1999999999987725E-3</v>
      </c>
      <c r="L24" s="90">
        <v>1769942.9100859999</v>
      </c>
      <c r="M24" s="102">
        <v>101.22</v>
      </c>
      <c r="N24" s="90"/>
      <c r="O24" s="90">
        <v>1791.5363021209998</v>
      </c>
      <c r="P24" s="91">
        <v>1.2412211696649785E-4</v>
      </c>
      <c r="Q24" s="91">
        <f t="shared" si="0"/>
        <v>6.4534889848020749E-2</v>
      </c>
      <c r="R24" s="91">
        <f>O24/'סכום נכסי הקרן'!$C$42</f>
        <v>3.347755563101676E-3</v>
      </c>
    </row>
    <row r="25" spans="2:18">
      <c r="B25" s="104" t="s">
        <v>253</v>
      </c>
      <c r="C25" s="87" t="s">
        <v>254</v>
      </c>
      <c r="D25" s="88" t="s">
        <v>120</v>
      </c>
      <c r="E25" s="87" t="s">
        <v>234</v>
      </c>
      <c r="F25" s="87"/>
      <c r="G25" s="101"/>
      <c r="H25" s="90">
        <v>26.790000000008934</v>
      </c>
      <c r="I25" s="88" t="s">
        <v>132</v>
      </c>
      <c r="J25" s="89">
        <v>5.0000000000000001E-3</v>
      </c>
      <c r="K25" s="91">
        <v>1.1099999999988792E-2</v>
      </c>
      <c r="L25" s="90">
        <v>321372.70954000001</v>
      </c>
      <c r="M25" s="102">
        <v>91.61</v>
      </c>
      <c r="N25" s="90"/>
      <c r="O25" s="90">
        <v>294.40953330299999</v>
      </c>
      <c r="P25" s="91">
        <v>3.1356368809530573E-5</v>
      </c>
      <c r="Q25" s="91">
        <f t="shared" si="0"/>
        <v>1.0605248009444504E-2</v>
      </c>
      <c r="R25" s="91">
        <f>O25/'סכום נכסי הקרן'!$C$42</f>
        <v>5.5014858017580852E-4</v>
      </c>
    </row>
    <row r="26" spans="2:18">
      <c r="B26" s="86"/>
      <c r="C26" s="87"/>
      <c r="D26" s="87"/>
      <c r="E26" s="87"/>
      <c r="F26" s="87"/>
      <c r="G26" s="87"/>
      <c r="H26" s="87"/>
      <c r="I26" s="87"/>
      <c r="J26" s="87"/>
      <c r="K26" s="91"/>
      <c r="L26" s="90"/>
      <c r="M26" s="102"/>
      <c r="N26" s="87"/>
      <c r="O26" s="87"/>
      <c r="P26" s="87"/>
      <c r="Q26" s="91"/>
      <c r="R26" s="87"/>
    </row>
    <row r="27" spans="2:18">
      <c r="B27" s="92" t="s">
        <v>48</v>
      </c>
      <c r="C27" s="87"/>
      <c r="D27" s="88"/>
      <c r="E27" s="87"/>
      <c r="F27" s="87"/>
      <c r="G27" s="101"/>
      <c r="H27" s="90">
        <v>7.2518721845534877</v>
      </c>
      <c r="I27" s="88"/>
      <c r="J27" s="89"/>
      <c r="K27" s="91">
        <v>3.678650988736084E-2</v>
      </c>
      <c r="L27" s="90"/>
      <c r="M27" s="102"/>
      <c r="N27" s="90"/>
      <c r="O27" s="90">
        <v>15609.808995626001</v>
      </c>
      <c r="P27" s="91"/>
      <c r="Q27" s="91">
        <f t="shared" si="0"/>
        <v>0.56229801365941245</v>
      </c>
      <c r="R27" s="91">
        <f>O27/'סכום נכסי הקרן'!$C$42</f>
        <v>2.9169280489707905E-2</v>
      </c>
    </row>
    <row r="28" spans="2:18">
      <c r="B28" s="103" t="s">
        <v>22</v>
      </c>
      <c r="C28" s="80"/>
      <c r="D28" s="81"/>
      <c r="E28" s="80"/>
      <c r="F28" s="80"/>
      <c r="G28" s="99"/>
      <c r="H28" s="83">
        <v>0.83887676356492213</v>
      </c>
      <c r="I28" s="81"/>
      <c r="J28" s="82"/>
      <c r="K28" s="84">
        <v>3.6937566298071441E-2</v>
      </c>
      <c r="L28" s="83"/>
      <c r="M28" s="100"/>
      <c r="N28" s="83"/>
      <c r="O28" s="83">
        <v>1681.9306629320001</v>
      </c>
      <c r="P28" s="84"/>
      <c r="Q28" s="84">
        <f t="shared" si="0"/>
        <v>6.0586665163201457E-2</v>
      </c>
      <c r="R28" s="84">
        <f>O28/'סכום נכסי הקרן'!$C$42</f>
        <v>3.1429409088254119E-3</v>
      </c>
    </row>
    <row r="29" spans="2:18">
      <c r="B29" s="104" t="s">
        <v>255</v>
      </c>
      <c r="C29" s="87" t="s">
        <v>256</v>
      </c>
      <c r="D29" s="88" t="s">
        <v>120</v>
      </c>
      <c r="E29" s="87" t="s">
        <v>234</v>
      </c>
      <c r="F29" s="87"/>
      <c r="G29" s="101"/>
      <c r="H29" s="90">
        <v>0.86000000000117638</v>
      </c>
      <c r="I29" s="88" t="s">
        <v>132</v>
      </c>
      <c r="J29" s="89">
        <v>0</v>
      </c>
      <c r="K29" s="91">
        <v>3.690000000001948E-2</v>
      </c>
      <c r="L29" s="90">
        <v>561141.65599999996</v>
      </c>
      <c r="M29" s="102">
        <v>96.94</v>
      </c>
      <c r="N29" s="90"/>
      <c r="O29" s="90">
        <v>543.9707213260001</v>
      </c>
      <c r="P29" s="91">
        <v>2.5506438909090909E-5</v>
      </c>
      <c r="Q29" s="91">
        <f t="shared" si="0"/>
        <v>1.9594964690227538E-2</v>
      </c>
      <c r="R29" s="91">
        <f>O29/'סכום נכסי הקרן'!$C$42</f>
        <v>1.0164912685986717E-3</v>
      </c>
    </row>
    <row r="30" spans="2:18">
      <c r="B30" s="104" t="s">
        <v>257</v>
      </c>
      <c r="C30" s="87" t="s">
        <v>258</v>
      </c>
      <c r="D30" s="88" t="s">
        <v>120</v>
      </c>
      <c r="E30" s="87" t="s">
        <v>234</v>
      </c>
      <c r="F30" s="87"/>
      <c r="G30" s="101"/>
      <c r="H30" s="90">
        <v>0.5900000000034642</v>
      </c>
      <c r="I30" s="88" t="s">
        <v>132</v>
      </c>
      <c r="J30" s="89">
        <v>0</v>
      </c>
      <c r="K30" s="91">
        <v>3.7199999999975898E-2</v>
      </c>
      <c r="L30" s="90">
        <v>135673.29079999999</v>
      </c>
      <c r="M30" s="102">
        <v>97.87</v>
      </c>
      <c r="N30" s="90"/>
      <c r="O30" s="90">
        <v>132.78344970600003</v>
      </c>
      <c r="P30" s="91">
        <v>1.1306107566666666E-5</v>
      </c>
      <c r="Q30" s="91">
        <f t="shared" si="0"/>
        <v>4.7831379639206193E-3</v>
      </c>
      <c r="R30" s="91">
        <f>O30/'סכום נכסי הקרן'!$C$42</f>
        <v>2.4812588609832701E-4</v>
      </c>
    </row>
    <row r="31" spans="2:18">
      <c r="B31" s="104" t="s">
        <v>259</v>
      </c>
      <c r="C31" s="87" t="s">
        <v>260</v>
      </c>
      <c r="D31" s="88" t="s">
        <v>120</v>
      </c>
      <c r="E31" s="87" t="s">
        <v>234</v>
      </c>
      <c r="F31" s="87"/>
      <c r="G31" s="101"/>
      <c r="H31" s="90">
        <v>0.78</v>
      </c>
      <c r="I31" s="88" t="s">
        <v>132</v>
      </c>
      <c r="J31" s="89">
        <v>0</v>
      </c>
      <c r="K31" s="91">
        <v>3.7000000000000005E-2</v>
      </c>
      <c r="L31" s="90">
        <v>240214.75</v>
      </c>
      <c r="M31" s="102">
        <v>97.2</v>
      </c>
      <c r="N31" s="90"/>
      <c r="O31" s="90">
        <v>233.48873699999999</v>
      </c>
      <c r="P31" s="91">
        <v>1.6014316666666667E-5</v>
      </c>
      <c r="Q31" s="91">
        <f t="shared" si="0"/>
        <v>8.4107533323267182E-3</v>
      </c>
      <c r="R31" s="91">
        <f>O31/'סכום נכסי הקרן'!$C$42</f>
        <v>4.3630889158535215E-4</v>
      </c>
    </row>
    <row r="32" spans="2:18">
      <c r="B32" s="104" t="s">
        <v>261</v>
      </c>
      <c r="C32" s="87" t="s">
        <v>262</v>
      </c>
      <c r="D32" s="88" t="s">
        <v>120</v>
      </c>
      <c r="E32" s="87" t="s">
        <v>234</v>
      </c>
      <c r="F32" s="87"/>
      <c r="G32" s="101"/>
      <c r="H32" s="90">
        <v>0.67999999999800087</v>
      </c>
      <c r="I32" s="88" t="s">
        <v>132</v>
      </c>
      <c r="J32" s="89">
        <v>0</v>
      </c>
      <c r="K32" s="91">
        <v>3.6899999999982863E-2</v>
      </c>
      <c r="L32" s="90">
        <v>143579.01188899999</v>
      </c>
      <c r="M32" s="102">
        <v>97.55</v>
      </c>
      <c r="N32" s="90"/>
      <c r="O32" s="90">
        <v>140.06132609600002</v>
      </c>
      <c r="P32" s="91">
        <v>1.1044539376076922E-5</v>
      </c>
      <c r="Q32" s="91">
        <f t="shared" si="0"/>
        <v>5.0453023144839369E-3</v>
      </c>
      <c r="R32" s="91">
        <f>O32/'סכום נכסי הקרן'!$C$42</f>
        <v>2.6172569490116491E-4</v>
      </c>
    </row>
    <row r="33" spans="2:18">
      <c r="B33" s="104" t="s">
        <v>263</v>
      </c>
      <c r="C33" s="87" t="s">
        <v>264</v>
      </c>
      <c r="D33" s="88" t="s">
        <v>120</v>
      </c>
      <c r="E33" s="87" t="s">
        <v>234</v>
      </c>
      <c r="F33" s="87"/>
      <c r="G33" s="101"/>
      <c r="H33" s="90">
        <v>0.93000000000044336</v>
      </c>
      <c r="I33" s="88" t="s">
        <v>132</v>
      </c>
      <c r="J33" s="89">
        <v>0</v>
      </c>
      <c r="K33" s="91">
        <v>3.6900000000003798E-2</v>
      </c>
      <c r="L33" s="90">
        <v>653384.12</v>
      </c>
      <c r="M33" s="102">
        <v>96.67</v>
      </c>
      <c r="N33" s="90"/>
      <c r="O33" s="90">
        <v>631.62642880400006</v>
      </c>
      <c r="P33" s="91">
        <v>1.9217179999999998E-5</v>
      </c>
      <c r="Q33" s="91">
        <f t="shared" si="0"/>
        <v>2.2752506862242644E-2</v>
      </c>
      <c r="R33" s="91">
        <f>O33/'סכום נכסי הקרן'!$C$42</f>
        <v>1.1802891676418964E-3</v>
      </c>
    </row>
    <row r="34" spans="2:18">
      <c r="B34" s="86"/>
      <c r="C34" s="87"/>
      <c r="D34" s="87"/>
      <c r="E34" s="87"/>
      <c r="F34" s="87"/>
      <c r="G34" s="87"/>
      <c r="H34" s="87"/>
      <c r="I34" s="87"/>
      <c r="J34" s="87"/>
      <c r="K34" s="91"/>
      <c r="L34" s="90"/>
      <c r="M34" s="102"/>
      <c r="N34" s="87"/>
      <c r="O34" s="87"/>
      <c r="P34" s="87"/>
      <c r="Q34" s="91"/>
      <c r="R34" s="87"/>
    </row>
    <row r="35" spans="2:18">
      <c r="B35" s="103" t="s">
        <v>23</v>
      </c>
      <c r="C35" s="80"/>
      <c r="D35" s="81"/>
      <c r="E35" s="80"/>
      <c r="F35" s="80"/>
      <c r="G35" s="99"/>
      <c r="H35" s="83">
        <v>8.5144975963610925</v>
      </c>
      <c r="I35" s="81"/>
      <c r="J35" s="82"/>
      <c r="K35" s="84">
        <v>3.657418187732582E-2</v>
      </c>
      <c r="L35" s="83"/>
      <c r="M35" s="100"/>
      <c r="N35" s="83"/>
      <c r="O35" s="83">
        <v>12233.738900606</v>
      </c>
      <c r="P35" s="84"/>
      <c r="Q35" s="84">
        <f t="shared" si="0"/>
        <v>0.44068489789761001</v>
      </c>
      <c r="R35" s="84">
        <f>O35/'סכום נכסי הקרן'!$C$42</f>
        <v>2.2860584747040748E-2</v>
      </c>
    </row>
    <row r="36" spans="2:18">
      <c r="B36" s="104" t="s">
        <v>265</v>
      </c>
      <c r="C36" s="87" t="s">
        <v>266</v>
      </c>
      <c r="D36" s="88" t="s">
        <v>120</v>
      </c>
      <c r="E36" s="87" t="s">
        <v>234</v>
      </c>
      <c r="F36" s="87"/>
      <c r="G36" s="101"/>
      <c r="H36" s="90">
        <v>12.559999999856794</v>
      </c>
      <c r="I36" s="88" t="s">
        <v>132</v>
      </c>
      <c r="J36" s="89">
        <v>5.5E-2</v>
      </c>
      <c r="K36" s="91">
        <v>3.6299999999486618E-2</v>
      </c>
      <c r="L36" s="90">
        <v>45413.188801000004</v>
      </c>
      <c r="M36" s="102">
        <v>130.38999999999999</v>
      </c>
      <c r="N36" s="90"/>
      <c r="O36" s="90">
        <v>59.214254707999991</v>
      </c>
      <c r="P36" s="91">
        <v>2.3943209577564574E-6</v>
      </c>
      <c r="Q36" s="91">
        <f t="shared" si="0"/>
        <v>2.1330214746356439E-3</v>
      </c>
      <c r="R36" s="91">
        <f>O36/'סכום נכסי הקרן'!$C$42</f>
        <v>1.106507584462209E-4</v>
      </c>
    </row>
    <row r="37" spans="2:18">
      <c r="B37" s="104" t="s">
        <v>267</v>
      </c>
      <c r="C37" s="87" t="s">
        <v>268</v>
      </c>
      <c r="D37" s="88" t="s">
        <v>120</v>
      </c>
      <c r="E37" s="87" t="s">
        <v>234</v>
      </c>
      <c r="F37" s="87"/>
      <c r="G37" s="101"/>
      <c r="H37" s="90">
        <v>3.130000000010924</v>
      </c>
      <c r="I37" s="88" t="s">
        <v>132</v>
      </c>
      <c r="J37" s="89">
        <v>5.0000000000000001E-3</v>
      </c>
      <c r="K37" s="91">
        <v>3.7700000000072828E-2</v>
      </c>
      <c r="L37" s="90">
        <v>60464.679563999998</v>
      </c>
      <c r="M37" s="102">
        <v>90.84</v>
      </c>
      <c r="N37" s="90"/>
      <c r="O37" s="90">
        <v>54.926113679999993</v>
      </c>
      <c r="P37" s="91">
        <v>3.7689703705559854E-6</v>
      </c>
      <c r="Q37" s="91">
        <f t="shared" si="0"/>
        <v>1.9785536536000713E-3</v>
      </c>
      <c r="R37" s="91">
        <f>O37/'סכום נכסי הקרן'!$C$42</f>
        <v>1.0263772071717466E-4</v>
      </c>
    </row>
    <row r="38" spans="2:18">
      <c r="B38" s="104" t="s">
        <v>269</v>
      </c>
      <c r="C38" s="87" t="s">
        <v>270</v>
      </c>
      <c r="D38" s="88" t="s">
        <v>120</v>
      </c>
      <c r="E38" s="87" t="s">
        <v>234</v>
      </c>
      <c r="F38" s="87"/>
      <c r="G38" s="101"/>
      <c r="H38" s="90">
        <v>0.24999999997332348</v>
      </c>
      <c r="I38" s="88" t="s">
        <v>132</v>
      </c>
      <c r="J38" s="89">
        <v>4.2500000000000003E-2</v>
      </c>
      <c r="K38" s="91">
        <v>3.4199999999274394E-2</v>
      </c>
      <c r="L38" s="90">
        <v>18130.272173000001</v>
      </c>
      <c r="M38" s="102">
        <v>103.38</v>
      </c>
      <c r="N38" s="90"/>
      <c r="O38" s="90">
        <v>18.743076258000002</v>
      </c>
      <c r="P38" s="91">
        <v>1.3364626611980685E-6</v>
      </c>
      <c r="Q38" s="91">
        <f t="shared" si="0"/>
        <v>6.7516486285600715E-4</v>
      </c>
      <c r="R38" s="91">
        <f>O38/'סכום נכסי הקרן'!$C$42</f>
        <v>3.5024262549450993E-5</v>
      </c>
    </row>
    <row r="39" spans="2:18">
      <c r="B39" s="104" t="s">
        <v>271</v>
      </c>
      <c r="C39" s="87" t="s">
        <v>272</v>
      </c>
      <c r="D39" s="88" t="s">
        <v>120</v>
      </c>
      <c r="E39" s="87" t="s">
        <v>234</v>
      </c>
      <c r="F39" s="87"/>
      <c r="G39" s="101"/>
      <c r="H39" s="90">
        <v>1.2199999999998699</v>
      </c>
      <c r="I39" s="88" t="s">
        <v>132</v>
      </c>
      <c r="J39" s="89">
        <v>3.7499999999999999E-2</v>
      </c>
      <c r="K39" s="91">
        <v>3.6199999999997068E-2</v>
      </c>
      <c r="L39" s="90">
        <v>1192941.911019</v>
      </c>
      <c r="M39" s="102">
        <v>102.96</v>
      </c>
      <c r="N39" s="90"/>
      <c r="O39" s="90">
        <v>1228.253020978</v>
      </c>
      <c r="P39" s="91">
        <v>5.5242155151836498E-5</v>
      </c>
      <c r="Q39" s="91">
        <f t="shared" si="0"/>
        <v>4.4244246304399139E-2</v>
      </c>
      <c r="R39" s="91">
        <f>O39/'סכום נכסי הקרן'!$C$42</f>
        <v>2.295175866103004E-3</v>
      </c>
    </row>
    <row r="40" spans="2:18">
      <c r="B40" s="104" t="s">
        <v>273</v>
      </c>
      <c r="C40" s="87" t="s">
        <v>274</v>
      </c>
      <c r="D40" s="88" t="s">
        <v>120</v>
      </c>
      <c r="E40" s="87" t="s">
        <v>234</v>
      </c>
      <c r="F40" s="87"/>
      <c r="G40" s="101"/>
      <c r="H40" s="90">
        <v>4.0500000000042711</v>
      </c>
      <c r="I40" s="88" t="s">
        <v>132</v>
      </c>
      <c r="J40" s="89">
        <v>0.02</v>
      </c>
      <c r="K40" s="91">
        <v>3.7500000000000006E-2</v>
      </c>
      <c r="L40" s="90">
        <v>148266.94676600001</v>
      </c>
      <c r="M40" s="102">
        <v>94.75</v>
      </c>
      <c r="N40" s="90"/>
      <c r="O40" s="90">
        <v>140.48293104800001</v>
      </c>
      <c r="P40" s="91">
        <v>7.3749884965070486E-6</v>
      </c>
      <c r="Q40" s="91">
        <f t="shared" si="0"/>
        <v>5.0604894078766236E-3</v>
      </c>
      <c r="R40" s="91">
        <f>O40/'סכום נכסי הקרן'!$C$42</f>
        <v>2.6251352728938845E-4</v>
      </c>
    </row>
    <row r="41" spans="2:18">
      <c r="B41" s="104" t="s">
        <v>275</v>
      </c>
      <c r="C41" s="87" t="s">
        <v>276</v>
      </c>
      <c r="D41" s="88" t="s">
        <v>120</v>
      </c>
      <c r="E41" s="87" t="s">
        <v>234</v>
      </c>
      <c r="F41" s="87"/>
      <c r="G41" s="101"/>
      <c r="H41" s="90">
        <v>6.9500000000132847</v>
      </c>
      <c r="I41" s="88" t="s">
        <v>132</v>
      </c>
      <c r="J41" s="89">
        <v>0.01</v>
      </c>
      <c r="K41" s="91">
        <v>3.6700000000088544E-2</v>
      </c>
      <c r="L41" s="90">
        <v>268915.35847599996</v>
      </c>
      <c r="M41" s="102">
        <v>83.99</v>
      </c>
      <c r="N41" s="90"/>
      <c r="O41" s="90">
        <v>225.86202280000001</v>
      </c>
      <c r="P41" s="91">
        <v>1.0750101544820531E-5</v>
      </c>
      <c r="Q41" s="91">
        <f t="shared" si="0"/>
        <v>8.1360231132311667E-3</v>
      </c>
      <c r="R41" s="91">
        <f>O41/'סכום נכסי הקרן'!$C$42</f>
        <v>4.2205722676504754E-4</v>
      </c>
    </row>
    <row r="42" spans="2:18">
      <c r="B42" s="104" t="s">
        <v>277</v>
      </c>
      <c r="C42" s="87" t="s">
        <v>278</v>
      </c>
      <c r="D42" s="88" t="s">
        <v>120</v>
      </c>
      <c r="E42" s="87" t="s">
        <v>234</v>
      </c>
      <c r="F42" s="87"/>
      <c r="G42" s="101"/>
      <c r="H42" s="90">
        <v>15.919999999991045</v>
      </c>
      <c r="I42" s="88" t="s">
        <v>132</v>
      </c>
      <c r="J42" s="89">
        <v>3.7499999999999999E-2</v>
      </c>
      <c r="K42" s="91">
        <v>3.7299999999975526E-2</v>
      </c>
      <c r="L42" s="90">
        <v>1160793.103386</v>
      </c>
      <c r="M42" s="102">
        <v>103.13</v>
      </c>
      <c r="N42" s="90"/>
      <c r="O42" s="90">
        <v>1197.125956141</v>
      </c>
      <c r="P42" s="91">
        <v>4.6025422001296911E-5</v>
      </c>
      <c r="Q42" s="91">
        <f t="shared" si="0"/>
        <v>4.3122984235542478E-2</v>
      </c>
      <c r="R42" s="91">
        <f>O42/'סכום נכסי הקרן'!$C$42</f>
        <v>2.2370102546399686E-3</v>
      </c>
    </row>
    <row r="43" spans="2:18">
      <c r="B43" s="104" t="s">
        <v>279</v>
      </c>
      <c r="C43" s="87" t="s">
        <v>280</v>
      </c>
      <c r="D43" s="88" t="s">
        <v>120</v>
      </c>
      <c r="E43" s="87" t="s">
        <v>234</v>
      </c>
      <c r="F43" s="87"/>
      <c r="G43" s="101"/>
      <c r="H43" s="90">
        <v>2.3199999999994323</v>
      </c>
      <c r="I43" s="88" t="s">
        <v>132</v>
      </c>
      <c r="J43" s="89">
        <v>5.0000000000000001E-3</v>
      </c>
      <c r="K43" s="91">
        <v>3.7699999999978945E-2</v>
      </c>
      <c r="L43" s="90">
        <v>453735.94145899994</v>
      </c>
      <c r="M43" s="102">
        <v>93.15</v>
      </c>
      <c r="N43" s="90"/>
      <c r="O43" s="90">
        <v>422.65501205700002</v>
      </c>
      <c r="P43" s="91">
        <v>2.0334952999997085E-5</v>
      </c>
      <c r="Q43" s="91">
        <f t="shared" si="0"/>
        <v>1.5224918755216027E-2</v>
      </c>
      <c r="R43" s="91">
        <f>O43/'סכום נכסי הקרן'!$C$42</f>
        <v>7.8979458368299519E-4</v>
      </c>
    </row>
    <row r="44" spans="2:18">
      <c r="B44" s="104" t="s">
        <v>281</v>
      </c>
      <c r="C44" s="87" t="s">
        <v>282</v>
      </c>
      <c r="D44" s="88" t="s">
        <v>120</v>
      </c>
      <c r="E44" s="87" t="s">
        <v>234</v>
      </c>
      <c r="F44" s="87"/>
      <c r="G44" s="101"/>
      <c r="H44" s="90">
        <v>8.7000000000022606</v>
      </c>
      <c r="I44" s="88" t="s">
        <v>132</v>
      </c>
      <c r="J44" s="89">
        <v>1.3000000000000001E-2</v>
      </c>
      <c r="K44" s="91">
        <v>3.5700000000008079E-2</v>
      </c>
      <c r="L44" s="90">
        <v>1863263.0125160001</v>
      </c>
      <c r="M44" s="102">
        <v>83.1</v>
      </c>
      <c r="N44" s="90"/>
      <c r="O44" s="90">
        <v>1548.3714893749998</v>
      </c>
      <c r="P44" s="91">
        <v>2.0524493814561655E-4</v>
      </c>
      <c r="Q44" s="91">
        <f t="shared" si="0"/>
        <v>5.5775584001469258E-2</v>
      </c>
      <c r="R44" s="91">
        <f>O44/'סכום נכסי הקרן'!$C$42</f>
        <v>2.893365465810743E-3</v>
      </c>
    </row>
    <row r="45" spans="2:18">
      <c r="B45" s="104" t="s">
        <v>283</v>
      </c>
      <c r="C45" s="87" t="s">
        <v>284</v>
      </c>
      <c r="D45" s="88" t="s">
        <v>120</v>
      </c>
      <c r="E45" s="87" t="s">
        <v>234</v>
      </c>
      <c r="F45" s="87"/>
      <c r="G45" s="101"/>
      <c r="H45" s="90">
        <v>12.690000000002414</v>
      </c>
      <c r="I45" s="88" t="s">
        <v>132</v>
      </c>
      <c r="J45" s="89">
        <v>1.4999999999999999E-2</v>
      </c>
      <c r="K45" s="91">
        <v>3.6600000000006627E-2</v>
      </c>
      <c r="L45" s="90">
        <v>3569786.9576099999</v>
      </c>
      <c r="M45" s="102">
        <v>77</v>
      </c>
      <c r="N45" s="90"/>
      <c r="O45" s="90">
        <v>2748.7360160729995</v>
      </c>
      <c r="P45" s="91">
        <v>2.0067096444511027E-4</v>
      </c>
      <c r="Q45" s="91">
        <f t="shared" si="0"/>
        <v>9.9015228331431032E-2</v>
      </c>
      <c r="R45" s="91">
        <f>O45/'סכום נכסי הקרן'!$C$42</f>
        <v>5.136427477585556E-3</v>
      </c>
    </row>
    <row r="46" spans="2:18">
      <c r="B46" s="104" t="s">
        <v>285</v>
      </c>
      <c r="C46" s="87" t="s">
        <v>286</v>
      </c>
      <c r="D46" s="88" t="s">
        <v>120</v>
      </c>
      <c r="E46" s="87" t="s">
        <v>234</v>
      </c>
      <c r="F46" s="87"/>
      <c r="G46" s="101"/>
      <c r="H46" s="90">
        <v>0.58000000000070273</v>
      </c>
      <c r="I46" s="88" t="s">
        <v>132</v>
      </c>
      <c r="J46" s="89">
        <v>1.5E-3</v>
      </c>
      <c r="K46" s="91">
        <v>3.5899999999997406E-2</v>
      </c>
      <c r="L46" s="90">
        <v>667176.19784399995</v>
      </c>
      <c r="M46" s="102">
        <v>98.11</v>
      </c>
      <c r="N46" s="90"/>
      <c r="O46" s="90">
        <v>654.56655216299998</v>
      </c>
      <c r="P46" s="91">
        <v>4.252721630788253E-5</v>
      </c>
      <c r="Q46" s="91">
        <f t="shared" si="0"/>
        <v>2.3578858152093918E-2</v>
      </c>
      <c r="R46" s="91">
        <f>O46/'סכום נכסי הקרן'!$C$42</f>
        <v>1.2231562451900373E-3</v>
      </c>
    </row>
    <row r="47" spans="2:18">
      <c r="B47" s="104" t="s">
        <v>287</v>
      </c>
      <c r="C47" s="87" t="s">
        <v>288</v>
      </c>
      <c r="D47" s="88" t="s">
        <v>120</v>
      </c>
      <c r="E47" s="87" t="s">
        <v>234</v>
      </c>
      <c r="F47" s="87"/>
      <c r="G47" s="101"/>
      <c r="H47" s="90">
        <v>2.6199999999945143</v>
      </c>
      <c r="I47" s="88" t="s">
        <v>132</v>
      </c>
      <c r="J47" s="89">
        <v>1.7500000000000002E-2</v>
      </c>
      <c r="K47" s="91">
        <v>3.7199999999926861E-2</v>
      </c>
      <c r="L47" s="90">
        <v>285855.30974900001</v>
      </c>
      <c r="M47" s="102">
        <v>95.66</v>
      </c>
      <c r="N47" s="90"/>
      <c r="O47" s="90">
        <v>273.44917792500001</v>
      </c>
      <c r="P47" s="91">
        <v>1.4941176072528104E-5</v>
      </c>
      <c r="Q47" s="91">
        <f t="shared" si="0"/>
        <v>9.8502121087523618E-3</v>
      </c>
      <c r="R47" s="91">
        <f>O47/'סכום נכסי הקרן'!$C$42</f>
        <v>5.1098099744906547E-4</v>
      </c>
    </row>
    <row r="48" spans="2:18">
      <c r="B48" s="104" t="s">
        <v>289</v>
      </c>
      <c r="C48" s="87" t="s">
        <v>290</v>
      </c>
      <c r="D48" s="88" t="s">
        <v>120</v>
      </c>
      <c r="E48" s="87" t="s">
        <v>234</v>
      </c>
      <c r="F48" s="87"/>
      <c r="G48" s="101"/>
      <c r="H48" s="90">
        <v>5.409999999993711</v>
      </c>
      <c r="I48" s="88" t="s">
        <v>132</v>
      </c>
      <c r="J48" s="89">
        <v>2.2499999999999999E-2</v>
      </c>
      <c r="K48" s="91">
        <v>3.7199999999931406E-2</v>
      </c>
      <c r="L48" s="90">
        <v>469847.38258200005</v>
      </c>
      <c r="M48" s="102">
        <v>93.09</v>
      </c>
      <c r="N48" s="90"/>
      <c r="O48" s="90">
        <v>437.38094387500007</v>
      </c>
      <c r="P48" s="91">
        <v>2.2128607292488896E-5</v>
      </c>
      <c r="Q48" s="91">
        <f t="shared" si="0"/>
        <v>1.575537766171934E-2</v>
      </c>
      <c r="R48" s="91">
        <f>O48/'סכום נכסי הקרן'!$C$42</f>
        <v>8.1731220646697161E-4</v>
      </c>
    </row>
    <row r="49" spans="2:18">
      <c r="B49" s="104" t="s">
        <v>291</v>
      </c>
      <c r="C49" s="87" t="s">
        <v>292</v>
      </c>
      <c r="D49" s="88" t="s">
        <v>120</v>
      </c>
      <c r="E49" s="87" t="s">
        <v>234</v>
      </c>
      <c r="F49" s="87"/>
      <c r="G49" s="101"/>
      <c r="H49" s="90">
        <v>1.8300000000000409</v>
      </c>
      <c r="I49" s="88" t="s">
        <v>132</v>
      </c>
      <c r="J49" s="89">
        <v>4.0000000000000001E-3</v>
      </c>
      <c r="K49" s="91">
        <v>3.5600000000002859E-2</v>
      </c>
      <c r="L49" s="90">
        <v>2069890.5732150001</v>
      </c>
      <c r="M49" s="102">
        <v>94.54</v>
      </c>
      <c r="N49" s="90"/>
      <c r="O49" s="90">
        <v>1956.8745706239999</v>
      </c>
      <c r="P49" s="91">
        <v>1.2152351417702509E-4</v>
      </c>
      <c r="Q49" s="91">
        <f t="shared" si="0"/>
        <v>7.0490720568766554E-2</v>
      </c>
      <c r="R49" s="91">
        <f>O49/'סכום נכסי הקרן'!$C$42</f>
        <v>3.6567150340982802E-3</v>
      </c>
    </row>
    <row r="50" spans="2:18">
      <c r="B50" s="104" t="s">
        <v>293</v>
      </c>
      <c r="C50" s="87" t="s">
        <v>294</v>
      </c>
      <c r="D50" s="88" t="s">
        <v>120</v>
      </c>
      <c r="E50" s="87" t="s">
        <v>234</v>
      </c>
      <c r="F50" s="87"/>
      <c r="G50" s="101"/>
      <c r="H50" s="90">
        <v>3.510000000188835</v>
      </c>
      <c r="I50" s="88" t="s">
        <v>132</v>
      </c>
      <c r="J50" s="89">
        <v>6.25E-2</v>
      </c>
      <c r="K50" s="91">
        <v>3.6999999998889199E-2</v>
      </c>
      <c r="L50" s="90">
        <v>818.6354980000001</v>
      </c>
      <c r="M50" s="102">
        <v>109.97</v>
      </c>
      <c r="N50" s="90"/>
      <c r="O50" s="90">
        <v>0.90025343299999994</v>
      </c>
      <c r="P50" s="91">
        <v>5.379956746513417E-8</v>
      </c>
      <c r="Q50" s="91">
        <f t="shared" si="0"/>
        <v>3.2429014173575824E-5</v>
      </c>
      <c r="R50" s="91">
        <f>O50/'סכום נכסי הקרן'!$C$42</f>
        <v>1.6822592067819446E-6</v>
      </c>
    </row>
    <row r="51" spans="2:18">
      <c r="B51" s="104" t="s">
        <v>295</v>
      </c>
      <c r="C51" s="87" t="s">
        <v>296</v>
      </c>
      <c r="D51" s="88" t="s">
        <v>120</v>
      </c>
      <c r="E51" s="87" t="s">
        <v>234</v>
      </c>
      <c r="F51" s="87"/>
      <c r="G51" s="101"/>
      <c r="H51" s="90">
        <v>0.9200000000042724</v>
      </c>
      <c r="I51" s="88" t="s">
        <v>132</v>
      </c>
      <c r="J51" s="89">
        <v>1.4999999999999999E-2</v>
      </c>
      <c r="K51" s="91">
        <v>3.6700000000309749E-2</v>
      </c>
      <c r="L51" s="90">
        <v>28602.339534999999</v>
      </c>
      <c r="M51" s="102">
        <v>98.2</v>
      </c>
      <c r="N51" s="90"/>
      <c r="O51" s="90">
        <v>28.087496639000001</v>
      </c>
      <c r="P51" s="91">
        <v>2.080285736240181E-6</v>
      </c>
      <c r="Q51" s="91">
        <f t="shared" si="0"/>
        <v>1.0117704562048523E-3</v>
      </c>
      <c r="R51" s="91">
        <f>O51/'סכום נכסי הקרן'!$C$42</f>
        <v>5.2485720225423107E-5</v>
      </c>
    </row>
    <row r="52" spans="2:18">
      <c r="B52" s="104" t="s">
        <v>297</v>
      </c>
      <c r="C52" s="87" t="s">
        <v>298</v>
      </c>
      <c r="D52" s="88" t="s">
        <v>120</v>
      </c>
      <c r="E52" s="87" t="s">
        <v>234</v>
      </c>
      <c r="F52" s="87"/>
      <c r="G52" s="101"/>
      <c r="H52" s="90">
        <v>19.500000000002025</v>
      </c>
      <c r="I52" s="88" t="s">
        <v>132</v>
      </c>
      <c r="J52" s="89">
        <v>2.7999999999999997E-2</v>
      </c>
      <c r="K52" s="91">
        <v>3.8300000000007522E-2</v>
      </c>
      <c r="L52" s="90">
        <v>1508602.4382660002</v>
      </c>
      <c r="M52" s="102">
        <v>82.07</v>
      </c>
      <c r="N52" s="90"/>
      <c r="O52" s="90">
        <v>1238.110012829</v>
      </c>
      <c r="P52" s="91">
        <v>3.1233946733142737E-4</v>
      </c>
      <c r="Q52" s="91">
        <f t="shared" si="0"/>
        <v>4.4599315795641942E-2</v>
      </c>
      <c r="R52" s="91">
        <f>O52/'סכום נכסי הקרן'!$C$42</f>
        <v>2.3135951408146389E-3</v>
      </c>
    </row>
    <row r="53" spans="2:18">
      <c r="B53" s="86"/>
      <c r="C53" s="87"/>
      <c r="D53" s="87"/>
      <c r="E53" s="87"/>
      <c r="F53" s="87"/>
      <c r="G53" s="87"/>
      <c r="H53" s="87"/>
      <c r="I53" s="87"/>
      <c r="J53" s="87"/>
      <c r="K53" s="91"/>
      <c r="L53" s="90"/>
      <c r="M53" s="102"/>
      <c r="N53" s="87"/>
      <c r="O53" s="87"/>
      <c r="P53" s="87"/>
      <c r="Q53" s="91"/>
      <c r="R53" s="87"/>
    </row>
    <row r="54" spans="2:18">
      <c r="B54" s="103" t="s">
        <v>24</v>
      </c>
      <c r="C54" s="80"/>
      <c r="D54" s="81"/>
      <c r="E54" s="80"/>
      <c r="F54" s="80"/>
      <c r="G54" s="99"/>
      <c r="H54" s="83">
        <v>4.5009675723060054</v>
      </c>
      <c r="I54" s="81"/>
      <c r="J54" s="82"/>
      <c r="K54" s="84">
        <v>3.8169807497144104E-2</v>
      </c>
      <c r="L54" s="83"/>
      <c r="M54" s="100"/>
      <c r="N54" s="83"/>
      <c r="O54" s="83">
        <v>1694.1394320880001</v>
      </c>
      <c r="P54" s="84"/>
      <c r="Q54" s="84">
        <f t="shared" si="0"/>
        <v>6.1026450598600998E-2</v>
      </c>
      <c r="R54" s="84">
        <f>O54/'סכום נכסי הקרן'!$C$42</f>
        <v>3.1657548338417428E-3</v>
      </c>
    </row>
    <row r="55" spans="2:18">
      <c r="B55" s="104" t="s">
        <v>299</v>
      </c>
      <c r="C55" s="87" t="s">
        <v>300</v>
      </c>
      <c r="D55" s="88" t="s">
        <v>120</v>
      </c>
      <c r="E55" s="87" t="s">
        <v>234</v>
      </c>
      <c r="F55" s="87"/>
      <c r="G55" s="101"/>
      <c r="H55" s="90">
        <v>3.2200000000009785</v>
      </c>
      <c r="I55" s="88" t="s">
        <v>132</v>
      </c>
      <c r="J55" s="89">
        <v>3.27E-2</v>
      </c>
      <c r="K55" s="91">
        <v>3.8100000000012145E-2</v>
      </c>
      <c r="L55" s="90">
        <v>1103041.902979</v>
      </c>
      <c r="M55" s="102">
        <v>99.98</v>
      </c>
      <c r="N55" s="90"/>
      <c r="O55" s="90">
        <v>1102.8212643860002</v>
      </c>
      <c r="P55" s="91">
        <v>5.1992130442922658E-5</v>
      </c>
      <c r="Q55" s="91">
        <f t="shared" si="0"/>
        <v>3.9725931724044213E-2</v>
      </c>
      <c r="R55" s="91">
        <f>O55/'סכום נכסי הקרן'!$C$42</f>
        <v>2.0607877264804098E-3</v>
      </c>
    </row>
    <row r="56" spans="2:18">
      <c r="B56" s="104" t="s">
        <v>301</v>
      </c>
      <c r="C56" s="87" t="s">
        <v>302</v>
      </c>
      <c r="D56" s="88" t="s">
        <v>120</v>
      </c>
      <c r="E56" s="87" t="s">
        <v>234</v>
      </c>
      <c r="F56" s="87"/>
      <c r="G56" s="101"/>
      <c r="H56" s="90">
        <v>6.890000000003754</v>
      </c>
      <c r="I56" s="88" t="s">
        <v>132</v>
      </c>
      <c r="J56" s="89">
        <v>3.27E-2</v>
      </c>
      <c r="K56" s="91">
        <v>3.8300000000022656E-2</v>
      </c>
      <c r="L56" s="90">
        <v>593573.76427699998</v>
      </c>
      <c r="M56" s="102">
        <v>99.62</v>
      </c>
      <c r="N56" s="90"/>
      <c r="O56" s="90">
        <v>591.31816770199998</v>
      </c>
      <c r="P56" s="91">
        <v>2.9937589988953971E-5</v>
      </c>
      <c r="Q56" s="91">
        <f t="shared" si="0"/>
        <v>2.1300518874556786E-2</v>
      </c>
      <c r="R56" s="91">
        <f>O56/'סכום נכסי הקרן'!$C$42</f>
        <v>1.1049671073613328E-3</v>
      </c>
    </row>
    <row r="57" spans="2:18">
      <c r="B57" s="86"/>
      <c r="C57" s="87"/>
      <c r="D57" s="87"/>
      <c r="E57" s="87"/>
      <c r="F57" s="87"/>
      <c r="G57" s="87"/>
      <c r="H57" s="87"/>
      <c r="I57" s="87"/>
      <c r="J57" s="87"/>
      <c r="K57" s="91"/>
      <c r="L57" s="90"/>
      <c r="M57" s="102"/>
      <c r="N57" s="87"/>
      <c r="O57" s="87"/>
      <c r="P57" s="87"/>
      <c r="Q57" s="91"/>
      <c r="R57" s="87"/>
    </row>
    <row r="58" spans="2:18">
      <c r="B58" s="79" t="s">
        <v>197</v>
      </c>
      <c r="C58" s="80"/>
      <c r="D58" s="81"/>
      <c r="E58" s="80"/>
      <c r="F58" s="80"/>
      <c r="G58" s="99"/>
      <c r="H58" s="83">
        <v>19.71000000002218</v>
      </c>
      <c r="I58" s="81"/>
      <c r="J58" s="82"/>
      <c r="K58" s="84">
        <v>5.1200000000033545E-2</v>
      </c>
      <c r="L58" s="83"/>
      <c r="M58" s="100"/>
      <c r="N58" s="83"/>
      <c r="O58" s="83">
        <v>107.290593422</v>
      </c>
      <c r="P58" s="84"/>
      <c r="Q58" s="84">
        <f t="shared" si="0"/>
        <v>3.8648318875929232E-3</v>
      </c>
      <c r="R58" s="84">
        <f>O58/'סכום נכסי הקרן'!$C$42</f>
        <v>2.0048864238572458E-4</v>
      </c>
    </row>
    <row r="59" spans="2:18">
      <c r="B59" s="103" t="s">
        <v>64</v>
      </c>
      <c r="C59" s="80"/>
      <c r="D59" s="81"/>
      <c r="E59" s="80"/>
      <c r="F59" s="80"/>
      <c r="G59" s="99"/>
      <c r="H59" s="83">
        <v>19.71000000002218</v>
      </c>
      <c r="I59" s="81"/>
      <c r="J59" s="82"/>
      <c r="K59" s="84">
        <v>5.1200000000033545E-2</v>
      </c>
      <c r="L59" s="83"/>
      <c r="M59" s="100"/>
      <c r="N59" s="83"/>
      <c r="O59" s="83">
        <v>107.290593422</v>
      </c>
      <c r="P59" s="84"/>
      <c r="Q59" s="84">
        <f t="shared" si="0"/>
        <v>3.8648318875929232E-3</v>
      </c>
      <c r="R59" s="84">
        <f>O59/'סכום נכסי הקרן'!$C$42</f>
        <v>2.0048864238572458E-4</v>
      </c>
    </row>
    <row r="60" spans="2:18">
      <c r="B60" s="104" t="s">
        <v>303</v>
      </c>
      <c r="C60" s="87" t="s">
        <v>304</v>
      </c>
      <c r="D60" s="88" t="s">
        <v>29</v>
      </c>
      <c r="E60" s="87" t="s">
        <v>305</v>
      </c>
      <c r="F60" s="87" t="s">
        <v>306</v>
      </c>
      <c r="G60" s="101"/>
      <c r="H60" s="90">
        <v>19.71000000002218</v>
      </c>
      <c r="I60" s="88" t="s">
        <v>131</v>
      </c>
      <c r="J60" s="89">
        <v>4.4999999999999998E-2</v>
      </c>
      <c r="K60" s="91">
        <v>5.1200000000033545E-2</v>
      </c>
      <c r="L60" s="90">
        <v>34525.100747999997</v>
      </c>
      <c r="M60" s="102">
        <v>88.3095</v>
      </c>
      <c r="N60" s="90"/>
      <c r="O60" s="90">
        <v>107.290593422</v>
      </c>
      <c r="P60" s="91">
        <v>3.4525100747999996E-5</v>
      </c>
      <c r="Q60" s="91">
        <f t="shared" si="0"/>
        <v>3.8648318875929232E-3</v>
      </c>
      <c r="R60" s="91">
        <f>O60/'סכום נכסי הקרן'!$C$42</f>
        <v>2.0048864238572458E-4</v>
      </c>
    </row>
    <row r="61" spans="2:18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</row>
    <row r="62" spans="2:18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</row>
    <row r="63" spans="2:18"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</row>
    <row r="64" spans="2:18">
      <c r="B64" s="95" t="s">
        <v>112</v>
      </c>
      <c r="C64" s="105"/>
      <c r="D64" s="105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</row>
    <row r="65" spans="2:18">
      <c r="B65" s="95" t="s">
        <v>203</v>
      </c>
      <c r="C65" s="105"/>
      <c r="D65" s="105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2:18">
      <c r="B66" s="152" t="s">
        <v>211</v>
      </c>
      <c r="C66" s="152"/>
      <c r="D66" s="152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</row>
    <row r="67" spans="2:18">
      <c r="B67" s="93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</row>
    <row r="68" spans="2:18">
      <c r="B68" s="93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</row>
    <row r="69" spans="2:18"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</row>
    <row r="70" spans="2:18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</row>
    <row r="71" spans="2:18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</row>
    <row r="72" spans="2:18"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</row>
    <row r="73" spans="2:18"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</row>
    <row r="74" spans="2:18"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</row>
    <row r="75" spans="2:18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</row>
    <row r="76" spans="2:18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</row>
    <row r="77" spans="2:18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</row>
    <row r="78" spans="2:18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</row>
    <row r="79" spans="2:18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</row>
    <row r="80" spans="2:18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</row>
    <row r="81" spans="2:18"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</row>
    <row r="82" spans="2:18"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</row>
    <row r="83" spans="2:18"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</row>
    <row r="84" spans="2:18"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</row>
    <row r="85" spans="2:18">
      <c r="B85" s="93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</row>
    <row r="86" spans="2:18">
      <c r="B86" s="93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</row>
    <row r="87" spans="2:18">
      <c r="B87" s="93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</row>
    <row r="88" spans="2:18">
      <c r="B88" s="93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</row>
    <row r="89" spans="2:18">
      <c r="B89" s="93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</row>
    <row r="90" spans="2:18"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</row>
    <row r="91" spans="2:18">
      <c r="B91" s="93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</row>
    <row r="92" spans="2:18">
      <c r="B92" s="93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</row>
    <row r="93" spans="2:18">
      <c r="B93" s="93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</row>
    <row r="94" spans="2:18">
      <c r="B94" s="93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</row>
    <row r="95" spans="2:18">
      <c r="B95" s="93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</row>
    <row r="96" spans="2:18">
      <c r="B96" s="93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</row>
    <row r="97" spans="2:18">
      <c r="B97" s="93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</row>
    <row r="98" spans="2:18">
      <c r="B98" s="93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</row>
    <row r="99" spans="2:18">
      <c r="B99" s="93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</row>
    <row r="100" spans="2:18">
      <c r="B100" s="93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</row>
    <row r="101" spans="2:18"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</row>
    <row r="102" spans="2:18">
      <c r="B102" s="93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</row>
    <row r="103" spans="2:18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</row>
    <row r="104" spans="2:18">
      <c r="B104" s="93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</row>
    <row r="105" spans="2:18"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</row>
    <row r="106" spans="2:18"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</row>
    <row r="107" spans="2:18"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</row>
    <row r="108" spans="2:18"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</row>
    <row r="109" spans="2:18"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</row>
    <row r="110" spans="2:18"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</row>
    <row r="111" spans="2:18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</row>
    <row r="112" spans="2:18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</row>
    <row r="113" spans="2:18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</row>
    <row r="114" spans="2:18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</row>
    <row r="115" spans="2:18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</row>
    <row r="116" spans="2:18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</row>
    <row r="117" spans="2:18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</row>
    <row r="118" spans="2:18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</row>
    <row r="119" spans="2:18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</row>
    <row r="120" spans="2:18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</row>
    <row r="121" spans="2:18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</row>
    <row r="122" spans="2:18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</row>
    <row r="123" spans="2:18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</row>
    <row r="124" spans="2:18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</row>
    <row r="125" spans="2:18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</row>
    <row r="126" spans="2:18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</row>
    <row r="127" spans="2:18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</row>
    <row r="128" spans="2:18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</row>
    <row r="129" spans="2:18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</row>
    <row r="130" spans="2:18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</row>
    <row r="131" spans="2:18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</row>
    <row r="132" spans="2:18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</row>
    <row r="133" spans="2:18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</row>
    <row r="134" spans="2:18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</row>
    <row r="135" spans="2:18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</row>
    <row r="136" spans="2:18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</row>
    <row r="137" spans="2:18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</row>
    <row r="138" spans="2:18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</row>
    <row r="139" spans="2:18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</row>
    <row r="140" spans="2:18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</row>
    <row r="141" spans="2:18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</row>
    <row r="142" spans="2:18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</row>
    <row r="143" spans="2:18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</row>
    <row r="144" spans="2:18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</row>
    <row r="145" spans="2:18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</row>
    <row r="146" spans="2:18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</row>
    <row r="147" spans="2:18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</row>
    <row r="148" spans="2:18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</row>
    <row r="149" spans="2:18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</row>
    <row r="150" spans="2:18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</row>
    <row r="151" spans="2:18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</row>
    <row r="152" spans="2:18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</row>
    <row r="153" spans="2:18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</row>
    <row r="154" spans="2:18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</row>
    <row r="155" spans="2:18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</row>
    <row r="156" spans="2:18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</row>
    <row r="157" spans="2:18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</row>
    <row r="158" spans="2:18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</row>
    <row r="159" spans="2:18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</row>
    <row r="160" spans="2:18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</row>
    <row r="161" spans="2:18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</row>
    <row r="162" spans="2:18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</row>
    <row r="163" spans="2:18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</row>
    <row r="164" spans="2:18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</row>
    <row r="165" spans="2:18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</row>
    <row r="166" spans="2:18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</row>
    <row r="167" spans="2:18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</row>
    <row r="168" spans="2:18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</row>
    <row r="169" spans="2:18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</row>
    <row r="170" spans="2:18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</row>
    <row r="171" spans="2:18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</row>
    <row r="172" spans="2:18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</row>
    <row r="173" spans="2:18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</row>
    <row r="174" spans="2:18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</row>
    <row r="175" spans="2:18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</row>
    <row r="176" spans="2:18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</row>
    <row r="177" spans="2:18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</row>
    <row r="178" spans="2:18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</row>
    <row r="179" spans="2:18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</row>
    <row r="180" spans="2:18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</row>
    <row r="181" spans="2:18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</row>
    <row r="182" spans="2:18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</row>
    <row r="183" spans="2:18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</row>
    <row r="184" spans="2:18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</row>
    <row r="185" spans="2:18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</row>
    <row r="186" spans="2:18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</row>
    <row r="187" spans="2:18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</row>
    <row r="188" spans="2:18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</row>
    <row r="189" spans="2:18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</row>
    <row r="190" spans="2:18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</row>
    <row r="191" spans="2:18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</row>
    <row r="192" spans="2:18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</row>
    <row r="193" spans="2:18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</row>
    <row r="194" spans="2:18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</row>
    <row r="195" spans="2:18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</row>
    <row r="196" spans="2:18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</row>
    <row r="197" spans="2:18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</row>
    <row r="198" spans="2:18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</row>
    <row r="199" spans="2:18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</row>
    <row r="200" spans="2:18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</row>
    <row r="201" spans="2:18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</row>
    <row r="202" spans="2:18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</row>
    <row r="203" spans="2:18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</row>
    <row r="204" spans="2:18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</row>
    <row r="205" spans="2:18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</row>
    <row r="206" spans="2:18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</row>
    <row r="207" spans="2:18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</row>
    <row r="208" spans="2:18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</row>
    <row r="209" spans="2:18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</row>
    <row r="210" spans="2:18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</row>
    <row r="211" spans="2:18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</row>
    <row r="212" spans="2:18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</row>
    <row r="213" spans="2:18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</row>
    <row r="214" spans="2:18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</row>
    <row r="215" spans="2:18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</row>
    <row r="216" spans="2:18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</row>
    <row r="217" spans="2:18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</row>
    <row r="218" spans="2:18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</row>
    <row r="219" spans="2:18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</row>
    <row r="220" spans="2:18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</row>
    <row r="221" spans="2:18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</row>
    <row r="222" spans="2:18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</row>
    <row r="223" spans="2:18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</row>
    <row r="224" spans="2:18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</row>
    <row r="225" spans="2:18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</row>
    <row r="226" spans="2:18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</row>
    <row r="227" spans="2:18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</row>
    <row r="228" spans="2:18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</row>
    <row r="229" spans="2:18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</row>
    <row r="230" spans="2:18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</row>
    <row r="231" spans="2:18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</row>
    <row r="232" spans="2:18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</row>
    <row r="233" spans="2:18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</row>
    <row r="234" spans="2:18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</row>
    <row r="235" spans="2:18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</row>
    <row r="236" spans="2:18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</row>
    <row r="237" spans="2:18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</row>
    <row r="238" spans="2:18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</row>
    <row r="239" spans="2:18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</row>
    <row r="240" spans="2:18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</row>
    <row r="241" spans="2:18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</row>
    <row r="242" spans="2:18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</row>
    <row r="243" spans="2:18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</row>
    <row r="244" spans="2:18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</row>
    <row r="245" spans="2:18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</row>
    <row r="246" spans="2:18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</row>
    <row r="247" spans="2:18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</row>
    <row r="248" spans="2:18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</row>
    <row r="249" spans="2:18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</row>
    <row r="250" spans="2:18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</row>
    <row r="251" spans="2:18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</row>
    <row r="252" spans="2:18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</row>
    <row r="253" spans="2:18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</row>
    <row r="254" spans="2:18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</row>
    <row r="255" spans="2:18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</row>
    <row r="256" spans="2:18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</row>
    <row r="257" spans="2:18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</row>
    <row r="258" spans="2:18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</row>
    <row r="259" spans="2:18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</row>
    <row r="260" spans="2:18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</row>
    <row r="261" spans="2:18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</row>
    <row r="262" spans="2:18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</row>
    <row r="263" spans="2:18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</row>
    <row r="264" spans="2:18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</row>
    <row r="265" spans="2:18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</row>
    <row r="266" spans="2:18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</row>
    <row r="267" spans="2:18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</row>
    <row r="268" spans="2:18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</row>
    <row r="269" spans="2:18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</row>
    <row r="270" spans="2:18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</row>
    <row r="271" spans="2:18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</row>
    <row r="272" spans="2:18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</row>
    <row r="273" spans="2:18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</row>
    <row r="274" spans="2:18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</row>
    <row r="275" spans="2:18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</row>
    <row r="276" spans="2:18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</row>
    <row r="277" spans="2:18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</row>
    <row r="278" spans="2:18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</row>
    <row r="279" spans="2:18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</row>
    <row r="280" spans="2:18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</row>
    <row r="281" spans="2:18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</row>
    <row r="282" spans="2:18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</row>
    <row r="283" spans="2:18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</row>
    <row r="284" spans="2:18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</row>
    <row r="285" spans="2:18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</row>
    <row r="286" spans="2:18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</row>
    <row r="287" spans="2:18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</row>
    <row r="288" spans="2:18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</row>
    <row r="289" spans="2:18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</row>
    <row r="290" spans="2:18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</row>
    <row r="291" spans="2:18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</row>
    <row r="292" spans="2:18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</row>
    <row r="293" spans="2:18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</row>
    <row r="294" spans="2:18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</row>
    <row r="295" spans="2:18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</row>
    <row r="296" spans="2:18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</row>
    <row r="297" spans="2:18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</row>
    <row r="298" spans="2:18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</row>
    <row r="299" spans="2:18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</row>
    <row r="300" spans="2:18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</row>
    <row r="301" spans="2:18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</row>
    <row r="302" spans="2:18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</row>
    <row r="303" spans="2:18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</row>
    <row r="304" spans="2:18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</row>
    <row r="305" spans="2:18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</row>
    <row r="306" spans="2:18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</row>
    <row r="307" spans="2:18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</row>
    <row r="308" spans="2:18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</row>
    <row r="309" spans="2:18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</row>
    <row r="310" spans="2:18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</row>
    <row r="311" spans="2:18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</row>
    <row r="312" spans="2:18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</row>
    <row r="313" spans="2:18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</row>
    <row r="314" spans="2:18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</row>
    <row r="315" spans="2:18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</row>
    <row r="316" spans="2:18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</row>
    <row r="317" spans="2:18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</row>
    <row r="318" spans="2:18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</row>
    <row r="319" spans="2:18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</row>
    <row r="320" spans="2:18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</row>
    <row r="321" spans="2:18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</row>
    <row r="322" spans="2:18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</row>
    <row r="323" spans="2:18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</row>
    <row r="324" spans="2:18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</row>
    <row r="325" spans="2:18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</row>
    <row r="326" spans="2:18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</row>
    <row r="327" spans="2:18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</row>
    <row r="328" spans="2:18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</row>
    <row r="329" spans="2:18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</row>
    <row r="330" spans="2:18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</row>
    <row r="331" spans="2:18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</row>
    <row r="332" spans="2:18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</row>
    <row r="333" spans="2:18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</row>
    <row r="334" spans="2:18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</row>
    <row r="335" spans="2:18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</row>
    <row r="336" spans="2:18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</row>
    <row r="337" spans="2:18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</row>
    <row r="338" spans="2:18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</row>
    <row r="339" spans="2:18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</row>
    <row r="340" spans="2:18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</row>
    <row r="341" spans="2:18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</row>
    <row r="342" spans="2:18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</row>
    <row r="343" spans="2:18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</row>
    <row r="344" spans="2:18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</row>
    <row r="345" spans="2:18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</row>
    <row r="346" spans="2:18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</row>
    <row r="347" spans="2:18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</row>
    <row r="348" spans="2:18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</row>
    <row r="349" spans="2:18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</row>
    <row r="350" spans="2:18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</row>
    <row r="351" spans="2:18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</row>
    <row r="352" spans="2:18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</row>
    <row r="353" spans="2:18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</row>
    <row r="354" spans="2:18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</row>
    <row r="355" spans="2:18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</row>
    <row r="356" spans="2:18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</row>
    <row r="357" spans="2:18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</row>
    <row r="358" spans="2:18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</row>
    <row r="359" spans="2:18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</row>
    <row r="360" spans="2:18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</row>
    <row r="361" spans="2:18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</row>
    <row r="362" spans="2:18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66:D66"/>
  </mergeCells>
  <phoneticPr fontId="4" type="noConversion"/>
  <dataValidations count="1">
    <dataValidation allowBlank="1" showInputMessage="1" showErrorMessage="1" sqref="N10:Q10 N9 N1:N7 C5:C29 O1:Q9 E1:I30 D1:D29 A1:B1048576 J1:M1048576 C32:I1048576 O11:Q1048576 N32:N1048576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9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145</v>
      </c>
      <c r="C1" s="46" t="s" vm="1">
        <v>229</v>
      </c>
    </row>
    <row r="2" spans="2:20">
      <c r="B2" s="46" t="s">
        <v>144</v>
      </c>
      <c r="C2" s="46" t="s">
        <v>230</v>
      </c>
    </row>
    <row r="3" spans="2:20">
      <c r="B3" s="46" t="s">
        <v>146</v>
      </c>
      <c r="C3" s="46" t="s">
        <v>231</v>
      </c>
    </row>
    <row r="4" spans="2:20">
      <c r="B4" s="46" t="s">
        <v>147</v>
      </c>
      <c r="C4" s="46">
        <v>9453</v>
      </c>
    </row>
    <row r="6" spans="2:20" ht="26.25" customHeight="1">
      <c r="B6" s="149" t="s">
        <v>173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4"/>
    </row>
    <row r="7" spans="2:20" ht="26.25" customHeight="1">
      <c r="B7" s="149" t="s">
        <v>90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4"/>
    </row>
    <row r="8" spans="2:20" s="3" customFormat="1" ht="63">
      <c r="B8" s="36" t="s">
        <v>115</v>
      </c>
      <c r="C8" s="12" t="s">
        <v>47</v>
      </c>
      <c r="D8" s="12" t="s">
        <v>119</v>
      </c>
      <c r="E8" s="12" t="s">
        <v>189</v>
      </c>
      <c r="F8" s="12" t="s">
        <v>117</v>
      </c>
      <c r="G8" s="12" t="s">
        <v>67</v>
      </c>
      <c r="H8" s="12" t="s">
        <v>14</v>
      </c>
      <c r="I8" s="12" t="s">
        <v>68</v>
      </c>
      <c r="J8" s="12" t="s">
        <v>104</v>
      </c>
      <c r="K8" s="12" t="s">
        <v>17</v>
      </c>
      <c r="L8" s="12" t="s">
        <v>103</v>
      </c>
      <c r="M8" s="12" t="s">
        <v>16</v>
      </c>
      <c r="N8" s="12" t="s">
        <v>18</v>
      </c>
      <c r="O8" s="12" t="s">
        <v>205</v>
      </c>
      <c r="P8" s="12" t="s">
        <v>204</v>
      </c>
      <c r="Q8" s="12" t="s">
        <v>63</v>
      </c>
      <c r="R8" s="12" t="s">
        <v>60</v>
      </c>
      <c r="S8" s="12" t="s">
        <v>148</v>
      </c>
      <c r="T8" s="37" t="s">
        <v>150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212</v>
      </c>
      <c r="P9" s="15"/>
      <c r="Q9" s="15" t="s">
        <v>208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43" t="s">
        <v>151</v>
      </c>
      <c r="T10" s="60" t="s">
        <v>190</v>
      </c>
    </row>
    <row r="11" spans="2:20" s="4" customFormat="1" ht="18" customHeight="1">
      <c r="B11" s="106" t="s">
        <v>3308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107">
        <v>0</v>
      </c>
      <c r="R11" s="87"/>
      <c r="S11" s="108">
        <v>0</v>
      </c>
      <c r="T11" s="108">
        <v>0</v>
      </c>
    </row>
    <row r="12" spans="2:20">
      <c r="B12" s="109" t="s">
        <v>220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</row>
    <row r="13" spans="2:20">
      <c r="B13" s="109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</row>
    <row r="14" spans="2:20">
      <c r="B14" s="109" t="s">
        <v>203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</row>
    <row r="15" spans="2:20">
      <c r="B15" s="109" t="s">
        <v>211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</row>
    <row r="16" spans="2:20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</row>
    <row r="17" spans="2:20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</row>
    <row r="18" spans="2:20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</row>
    <row r="19" spans="2:20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</row>
    <row r="20" spans="2:20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</row>
    <row r="21" spans="2:20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</row>
    <row r="22" spans="2:20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</row>
    <row r="23" spans="2:20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</row>
    <row r="24" spans="2:20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</row>
    <row r="25" spans="2:20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</row>
    <row r="26" spans="2:20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</row>
    <row r="27" spans="2:20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</row>
    <row r="28" spans="2:20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</row>
    <row r="29" spans="2:20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</row>
    <row r="30" spans="2:20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</row>
    <row r="31" spans="2:20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</row>
    <row r="32" spans="2:20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</row>
    <row r="33" spans="2:20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</row>
    <row r="34" spans="2:20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</row>
    <row r="35" spans="2:20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</row>
    <row r="36" spans="2:20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</row>
    <row r="37" spans="2:20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</row>
    <row r="38" spans="2:20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</row>
    <row r="39" spans="2:20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</row>
    <row r="40" spans="2:20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</row>
    <row r="41" spans="2:20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</row>
    <row r="42" spans="2:20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</row>
    <row r="43" spans="2:20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</row>
    <row r="44" spans="2:20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</row>
    <row r="45" spans="2:20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</row>
    <row r="46" spans="2:20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2:20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</row>
    <row r="48" spans="2:20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</row>
    <row r="49" spans="2:20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</row>
    <row r="50" spans="2:20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</row>
    <row r="51" spans="2:20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</row>
    <row r="52" spans="2:20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</row>
    <row r="53" spans="2:20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</row>
    <row r="54" spans="2:20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</row>
    <row r="55" spans="2:20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</row>
    <row r="56" spans="2:20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</row>
    <row r="57" spans="2:20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</row>
    <row r="58" spans="2:20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</row>
    <row r="59" spans="2:20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</row>
    <row r="60" spans="2:20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</row>
    <row r="61" spans="2:20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</row>
    <row r="62" spans="2:20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</row>
    <row r="63" spans="2:20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</row>
    <row r="64" spans="2:20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</row>
    <row r="65" spans="2:20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</row>
    <row r="66" spans="2:20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</row>
    <row r="67" spans="2:20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</row>
    <row r="68" spans="2:20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</row>
    <row r="69" spans="2:20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</row>
    <row r="70" spans="2:20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</row>
    <row r="71" spans="2:20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</row>
    <row r="72" spans="2:20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</row>
    <row r="73" spans="2:20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</row>
    <row r="74" spans="2:20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</row>
    <row r="75" spans="2:20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</row>
    <row r="76" spans="2:20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</row>
    <row r="77" spans="2:20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</row>
    <row r="78" spans="2:20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</row>
    <row r="79" spans="2:20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</row>
    <row r="80" spans="2:20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</row>
    <row r="81" spans="2:20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</row>
    <row r="82" spans="2:20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</row>
    <row r="83" spans="2:20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</row>
    <row r="84" spans="2:20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</row>
    <row r="85" spans="2:20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</row>
    <row r="86" spans="2:20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</row>
    <row r="87" spans="2:20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</row>
    <row r="88" spans="2:20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</row>
    <row r="89" spans="2:20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</row>
    <row r="90" spans="2:20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</row>
    <row r="91" spans="2:20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</row>
    <row r="92" spans="2:20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</row>
    <row r="93" spans="2:20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</row>
    <row r="94" spans="2:20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</row>
    <row r="95" spans="2:20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</row>
    <row r="96" spans="2:20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</row>
    <row r="97" spans="2:20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</row>
    <row r="98" spans="2:20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</row>
    <row r="99" spans="2:20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</row>
    <row r="100" spans="2:20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</row>
    <row r="101" spans="2:20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4" type="noConversion"/>
  <dataValidations count="3">
    <dataValidation allowBlank="1" showInputMessage="1" showErrorMessage="1" sqref="A1 B31:B33 B14:B15"/>
    <dataValidation type="list" allowBlank="1" showInputMessage="1" showErrorMessage="1" sqref="E205:E712">
      <formula1>#REF!</formula1>
    </dataValidation>
    <dataValidation type="list" allowBlank="1" showInputMessage="1" showErrorMessage="1" sqref="I12:I32 I34:I487 G12:G32 G34:G705 L12:L487 E12:E32 E34:E204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U829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9.28515625" style="2" customWidth="1"/>
    <col min="4" max="4" width="6.42578125" style="2" bestFit="1" customWidth="1"/>
    <col min="5" max="5" width="8" style="2" bestFit="1" customWidth="1"/>
    <col min="6" max="6" width="20.7109375" style="2" customWidth="1"/>
    <col min="7" max="7" width="39" style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85546875" style="1" bestFit="1" customWidth="1"/>
    <col min="12" max="12" width="12.28515625" style="1" bestFit="1" customWidth="1"/>
    <col min="13" max="13" width="9.140625" style="1" customWidth="1"/>
    <col min="14" max="14" width="11.42578125" style="1" bestFit="1" customWidth="1"/>
    <col min="15" max="15" width="17.5703125" style="1" customWidth="1"/>
    <col min="16" max="16" width="14.140625" style="1" customWidth="1"/>
    <col min="17" max="17" width="8.85546875" style="1" bestFit="1" customWidth="1"/>
    <col min="18" max="18" width="14" style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145</v>
      </c>
      <c r="C1" s="46" t="s" vm="1">
        <v>229</v>
      </c>
    </row>
    <row r="2" spans="2:21">
      <c r="B2" s="46" t="s">
        <v>144</v>
      </c>
      <c r="C2" s="46" t="s">
        <v>230</v>
      </c>
    </row>
    <row r="3" spans="2:21">
      <c r="B3" s="46" t="s">
        <v>146</v>
      </c>
      <c r="C3" s="46" t="s">
        <v>231</v>
      </c>
    </row>
    <row r="4" spans="2:21">
      <c r="B4" s="46" t="s">
        <v>147</v>
      </c>
      <c r="C4" s="46">
        <v>9453</v>
      </c>
    </row>
    <row r="6" spans="2:21" ht="26.25" customHeight="1">
      <c r="B6" s="143" t="s">
        <v>173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5"/>
    </row>
    <row r="7" spans="2:21" ht="26.25" customHeight="1">
      <c r="B7" s="143" t="s">
        <v>91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5"/>
    </row>
    <row r="8" spans="2:21" s="3" customFormat="1" ht="78.75">
      <c r="B8" s="21" t="s">
        <v>115</v>
      </c>
      <c r="C8" s="29" t="s">
        <v>47</v>
      </c>
      <c r="D8" s="29" t="s">
        <v>119</v>
      </c>
      <c r="E8" s="29" t="s">
        <v>189</v>
      </c>
      <c r="F8" s="29" t="s">
        <v>117</v>
      </c>
      <c r="G8" s="29" t="s">
        <v>67</v>
      </c>
      <c r="H8" s="29" t="s">
        <v>14</v>
      </c>
      <c r="I8" s="29" t="s">
        <v>68</v>
      </c>
      <c r="J8" s="29" t="s">
        <v>104</v>
      </c>
      <c r="K8" s="29" t="s">
        <v>17</v>
      </c>
      <c r="L8" s="29" t="s">
        <v>103</v>
      </c>
      <c r="M8" s="29" t="s">
        <v>16</v>
      </c>
      <c r="N8" s="29" t="s">
        <v>18</v>
      </c>
      <c r="O8" s="12" t="s">
        <v>205</v>
      </c>
      <c r="P8" s="29" t="s">
        <v>204</v>
      </c>
      <c r="Q8" s="29" t="s">
        <v>219</v>
      </c>
      <c r="R8" s="29" t="s">
        <v>63</v>
      </c>
      <c r="S8" s="12" t="s">
        <v>60</v>
      </c>
      <c r="T8" s="29" t="s">
        <v>148</v>
      </c>
      <c r="U8" s="13" t="s">
        <v>150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212</v>
      </c>
      <c r="P9" s="31"/>
      <c r="Q9" s="15" t="s">
        <v>208</v>
      </c>
      <c r="R9" s="31" t="s">
        <v>208</v>
      </c>
      <c r="S9" s="15" t="s">
        <v>19</v>
      </c>
      <c r="T9" s="31" t="s">
        <v>208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113</v>
      </c>
      <c r="R10" s="18" t="s">
        <v>114</v>
      </c>
      <c r="S10" s="18" t="s">
        <v>151</v>
      </c>
      <c r="T10" s="18" t="s">
        <v>190</v>
      </c>
      <c r="U10" s="19" t="s">
        <v>214</v>
      </c>
    </row>
    <row r="11" spans="2:21" s="4" customFormat="1" ht="18" customHeight="1">
      <c r="B11" s="74" t="s">
        <v>34</v>
      </c>
      <c r="C11" s="74"/>
      <c r="D11" s="75"/>
      <c r="E11" s="75"/>
      <c r="F11" s="74"/>
      <c r="G11" s="75"/>
      <c r="H11" s="74"/>
      <c r="I11" s="74"/>
      <c r="J11" s="97"/>
      <c r="K11" s="77">
        <v>4.6601941167400627</v>
      </c>
      <c r="L11" s="75"/>
      <c r="M11" s="76"/>
      <c r="N11" s="76">
        <v>4.0646788269263004E-2</v>
      </c>
      <c r="O11" s="77"/>
      <c r="P11" s="98"/>
      <c r="Q11" s="77">
        <f>Q12+Q261</f>
        <v>145.36304251800001</v>
      </c>
      <c r="R11" s="77">
        <f>R12+R261</f>
        <v>99780.693091894966</v>
      </c>
      <c r="S11" s="78"/>
      <c r="T11" s="78">
        <f t="shared" ref="T11:T42" si="0">IFERROR(R11/$R$11,0)</f>
        <v>1</v>
      </c>
      <c r="U11" s="78">
        <f>R11/'סכום נכסי הקרן'!$C$42</f>
        <v>0.18645526188504288</v>
      </c>
    </row>
    <row r="12" spans="2:21">
      <c r="B12" s="79" t="s">
        <v>198</v>
      </c>
      <c r="C12" s="80"/>
      <c r="D12" s="81"/>
      <c r="E12" s="81"/>
      <c r="F12" s="80"/>
      <c r="G12" s="81"/>
      <c r="H12" s="80"/>
      <c r="I12" s="80"/>
      <c r="J12" s="99"/>
      <c r="K12" s="83">
        <v>4.4455636823235416</v>
      </c>
      <c r="L12" s="81"/>
      <c r="M12" s="82"/>
      <c r="N12" s="82">
        <v>3.3336423370634145E-2</v>
      </c>
      <c r="O12" s="83"/>
      <c r="P12" s="100"/>
      <c r="Q12" s="83">
        <f>Q13+Q171+Q251</f>
        <v>145.36304251800001</v>
      </c>
      <c r="R12" s="83">
        <f>R13+R171+R251</f>
        <v>77338.06909579497</v>
      </c>
      <c r="S12" s="84"/>
      <c r="T12" s="84">
        <f t="shared" si="0"/>
        <v>0.77508049602911633</v>
      </c>
      <c r="U12" s="84">
        <f>R12/'סכום נכסי הקרן'!$C$42</f>
        <v>0.14451783686909783</v>
      </c>
    </row>
    <row r="13" spans="2:21">
      <c r="B13" s="85" t="s">
        <v>33</v>
      </c>
      <c r="C13" s="80"/>
      <c r="D13" s="81"/>
      <c r="E13" s="81"/>
      <c r="F13" s="80"/>
      <c r="G13" s="81"/>
      <c r="H13" s="80"/>
      <c r="I13" s="80"/>
      <c r="J13" s="99"/>
      <c r="K13" s="83">
        <v>4.4820376439516716</v>
      </c>
      <c r="L13" s="81"/>
      <c r="M13" s="82"/>
      <c r="N13" s="82">
        <v>2.7365973225212111E-2</v>
      </c>
      <c r="O13" s="83"/>
      <c r="P13" s="100"/>
      <c r="Q13" s="83">
        <f>SUM(Q14:Q169)</f>
        <v>113.53974574000001</v>
      </c>
      <c r="R13" s="83">
        <f>SUM(R14:R169)</f>
        <v>63340.269416450967</v>
      </c>
      <c r="S13" s="84"/>
      <c r="T13" s="84">
        <f t="shared" si="0"/>
        <v>0.63479484310773948</v>
      </c>
      <c r="U13" s="84">
        <f>R13/'סכום נכסי הקרן'!$C$42</f>
        <v>0.11836083871492827</v>
      </c>
    </row>
    <row r="14" spans="2:21">
      <c r="B14" s="86" t="s">
        <v>307</v>
      </c>
      <c r="C14" s="87" t="s">
        <v>308</v>
      </c>
      <c r="D14" s="88" t="s">
        <v>120</v>
      </c>
      <c r="E14" s="88" t="s">
        <v>309</v>
      </c>
      <c r="F14" s="87" t="s">
        <v>310</v>
      </c>
      <c r="G14" s="88" t="s">
        <v>311</v>
      </c>
      <c r="H14" s="87" t="s">
        <v>312</v>
      </c>
      <c r="I14" s="87" t="s">
        <v>313</v>
      </c>
      <c r="J14" s="101"/>
      <c r="K14" s="90">
        <v>3.98</v>
      </c>
      <c r="L14" s="88" t="s">
        <v>132</v>
      </c>
      <c r="M14" s="89">
        <v>5.0000000000000001E-4</v>
      </c>
      <c r="N14" s="89">
        <v>2.0401020780167697E-2</v>
      </c>
      <c r="O14" s="90">
        <v>2.7430000000000006E-3</v>
      </c>
      <c r="P14" s="102">
        <v>99.01</v>
      </c>
      <c r="Q14" s="90"/>
      <c r="R14" s="90">
        <v>2.7430000000000007E-6</v>
      </c>
      <c r="S14" s="91">
        <v>2.0652089259085695E-12</v>
      </c>
      <c r="T14" s="91">
        <f t="shared" si="0"/>
        <v>2.7490288100863174E-11</v>
      </c>
      <c r="U14" s="91">
        <f>R14/'סכום נכסי הקרן'!$C$42</f>
        <v>5.1257088671417217E-12</v>
      </c>
    </row>
    <row r="15" spans="2:21">
      <c r="B15" s="86" t="s">
        <v>314</v>
      </c>
      <c r="C15" s="87" t="s">
        <v>315</v>
      </c>
      <c r="D15" s="88" t="s">
        <v>120</v>
      </c>
      <c r="E15" s="88" t="s">
        <v>309</v>
      </c>
      <c r="F15" s="87" t="s">
        <v>316</v>
      </c>
      <c r="G15" s="88" t="s">
        <v>317</v>
      </c>
      <c r="H15" s="87" t="s">
        <v>318</v>
      </c>
      <c r="I15" s="87" t="s">
        <v>130</v>
      </c>
      <c r="J15" s="101"/>
      <c r="K15" s="90">
        <v>2.699999999997456</v>
      </c>
      <c r="L15" s="88" t="s">
        <v>132</v>
      </c>
      <c r="M15" s="89">
        <v>1E-3</v>
      </c>
      <c r="N15" s="89">
        <v>1.4799999999985198E-2</v>
      </c>
      <c r="O15" s="90">
        <v>418554.72680800001</v>
      </c>
      <c r="P15" s="102">
        <v>103.3</v>
      </c>
      <c r="Q15" s="90"/>
      <c r="R15" s="90">
        <v>432.36704504299996</v>
      </c>
      <c r="S15" s="91">
        <v>2.7903648453866665E-4</v>
      </c>
      <c r="T15" s="91">
        <f t="shared" si="0"/>
        <v>4.3331733990342519E-3</v>
      </c>
      <c r="U15" s="91">
        <f>R15/'סכום נכסי הקרן'!$C$42</f>
        <v>8.0794298091023278E-4</v>
      </c>
    </row>
    <row r="16" spans="2:21">
      <c r="B16" s="86" t="s">
        <v>319</v>
      </c>
      <c r="C16" s="87" t="s">
        <v>320</v>
      </c>
      <c r="D16" s="88" t="s">
        <v>120</v>
      </c>
      <c r="E16" s="88" t="s">
        <v>309</v>
      </c>
      <c r="F16" s="87" t="s">
        <v>321</v>
      </c>
      <c r="G16" s="88" t="s">
        <v>317</v>
      </c>
      <c r="H16" s="87" t="s">
        <v>318</v>
      </c>
      <c r="I16" s="87" t="s">
        <v>130</v>
      </c>
      <c r="J16" s="101"/>
      <c r="K16" s="90">
        <v>4.7199999999985289</v>
      </c>
      <c r="L16" s="88" t="s">
        <v>132</v>
      </c>
      <c r="M16" s="89">
        <v>2E-3</v>
      </c>
      <c r="N16" s="89">
        <v>1.6999999999963201E-2</v>
      </c>
      <c r="O16" s="90">
        <v>138587.68726100001</v>
      </c>
      <c r="P16" s="102">
        <v>98.04</v>
      </c>
      <c r="Q16" s="90"/>
      <c r="R16" s="90">
        <v>135.87055968499999</v>
      </c>
      <c r="S16" s="91">
        <v>4.8216706124030931E-5</v>
      </c>
      <c r="T16" s="91">
        <f t="shared" si="0"/>
        <v>1.3616918812126046E-3</v>
      </c>
      <c r="U16" s="91">
        <f>R16/'סכום נכסי הקרן'!$C$42</f>
        <v>2.5389461631823289E-4</v>
      </c>
    </row>
    <row r="17" spans="2:21">
      <c r="B17" s="86" t="s">
        <v>322</v>
      </c>
      <c r="C17" s="87" t="s">
        <v>323</v>
      </c>
      <c r="D17" s="88" t="s">
        <v>120</v>
      </c>
      <c r="E17" s="88" t="s">
        <v>309</v>
      </c>
      <c r="F17" s="87" t="s">
        <v>324</v>
      </c>
      <c r="G17" s="88" t="s">
        <v>317</v>
      </c>
      <c r="H17" s="87" t="s">
        <v>318</v>
      </c>
      <c r="I17" s="87" t="s">
        <v>130</v>
      </c>
      <c r="J17" s="101"/>
      <c r="K17" s="90">
        <v>2.4699991646051482</v>
      </c>
      <c r="L17" s="88" t="s">
        <v>132</v>
      </c>
      <c r="M17" s="89">
        <v>8.3000000000000001E-3</v>
      </c>
      <c r="N17" s="89">
        <v>1.4800153359532253E-2</v>
      </c>
      <c r="O17" s="90">
        <v>9.7959999999999992E-3</v>
      </c>
      <c r="P17" s="102">
        <v>106.54</v>
      </c>
      <c r="Q17" s="90"/>
      <c r="R17" s="90">
        <v>1.0433E-5</v>
      </c>
      <c r="S17" s="91">
        <v>3.2203599334099519E-12</v>
      </c>
      <c r="T17" s="91">
        <f t="shared" si="0"/>
        <v>1.0455930578064362E-10</v>
      </c>
      <c r="U17" s="91">
        <f>R17/'סכום נכסי הקרן'!$C$42</f>
        <v>1.9495632741848185E-11</v>
      </c>
    </row>
    <row r="18" spans="2:21">
      <c r="B18" s="86" t="s">
        <v>325</v>
      </c>
      <c r="C18" s="87" t="s">
        <v>326</v>
      </c>
      <c r="D18" s="88" t="s">
        <v>120</v>
      </c>
      <c r="E18" s="88" t="s">
        <v>309</v>
      </c>
      <c r="F18" s="87" t="s">
        <v>327</v>
      </c>
      <c r="G18" s="88" t="s">
        <v>317</v>
      </c>
      <c r="H18" s="87" t="s">
        <v>318</v>
      </c>
      <c r="I18" s="87" t="s">
        <v>130</v>
      </c>
      <c r="J18" s="101"/>
      <c r="K18" s="90">
        <v>1.7399999999988831</v>
      </c>
      <c r="L18" s="88" t="s">
        <v>132</v>
      </c>
      <c r="M18" s="89">
        <v>8.6E-3</v>
      </c>
      <c r="N18" s="89">
        <v>1.4899999999988834E-2</v>
      </c>
      <c r="O18" s="90">
        <v>796339.12731600006</v>
      </c>
      <c r="P18" s="102">
        <v>107.95</v>
      </c>
      <c r="Q18" s="90"/>
      <c r="R18" s="90">
        <v>859.64805450400002</v>
      </c>
      <c r="S18" s="91">
        <v>3.1836360723305128E-4</v>
      </c>
      <c r="T18" s="91">
        <f t="shared" si="0"/>
        <v>8.6153746568215402E-3</v>
      </c>
      <c r="U18" s="91">
        <f>R18/'סכום נכסי הקרן'!$C$42</f>
        <v>1.6063819378754217E-3</v>
      </c>
    </row>
    <row r="19" spans="2:21">
      <c r="B19" s="86" t="s">
        <v>328</v>
      </c>
      <c r="C19" s="87" t="s">
        <v>329</v>
      </c>
      <c r="D19" s="88" t="s">
        <v>120</v>
      </c>
      <c r="E19" s="88" t="s">
        <v>309</v>
      </c>
      <c r="F19" s="87" t="s">
        <v>327</v>
      </c>
      <c r="G19" s="88" t="s">
        <v>317</v>
      </c>
      <c r="H19" s="87" t="s">
        <v>318</v>
      </c>
      <c r="I19" s="87" t="s">
        <v>130</v>
      </c>
      <c r="J19" s="101"/>
      <c r="K19" s="90">
        <v>3.4599999999992033</v>
      </c>
      <c r="L19" s="88" t="s">
        <v>132</v>
      </c>
      <c r="M19" s="89">
        <v>3.8E-3</v>
      </c>
      <c r="N19" s="89">
        <v>1.6500000000000337E-2</v>
      </c>
      <c r="O19" s="90">
        <v>1452987.8089670003</v>
      </c>
      <c r="P19" s="102">
        <v>101.89</v>
      </c>
      <c r="Q19" s="90"/>
      <c r="R19" s="90">
        <v>1480.4493044829999</v>
      </c>
      <c r="S19" s="91">
        <v>4.843292696556668E-4</v>
      </c>
      <c r="T19" s="91">
        <f t="shared" si="0"/>
        <v>1.4837031680262546E-2</v>
      </c>
      <c r="U19" s="91">
        <f>R19/'סכום נכסי הקרן'!$C$42</f>
        <v>2.7664426275400308E-3</v>
      </c>
    </row>
    <row r="20" spans="2:21">
      <c r="B20" s="86" t="s">
        <v>330</v>
      </c>
      <c r="C20" s="87" t="s">
        <v>331</v>
      </c>
      <c r="D20" s="88" t="s">
        <v>120</v>
      </c>
      <c r="E20" s="88" t="s">
        <v>309</v>
      </c>
      <c r="F20" s="87" t="s">
        <v>327</v>
      </c>
      <c r="G20" s="88" t="s">
        <v>317</v>
      </c>
      <c r="H20" s="87" t="s">
        <v>318</v>
      </c>
      <c r="I20" s="87" t="s">
        <v>130</v>
      </c>
      <c r="J20" s="101"/>
      <c r="K20" s="90">
        <v>7.4499999999922766</v>
      </c>
      <c r="L20" s="88" t="s">
        <v>132</v>
      </c>
      <c r="M20" s="89">
        <v>2E-3</v>
      </c>
      <c r="N20" s="89">
        <v>1.8399999999961201E-2</v>
      </c>
      <c r="O20" s="90">
        <v>290731.420415</v>
      </c>
      <c r="P20" s="102">
        <v>95.74</v>
      </c>
      <c r="Q20" s="90"/>
      <c r="R20" s="90">
        <v>278.34624688700001</v>
      </c>
      <c r="S20" s="91">
        <v>3.0334701612145924E-4</v>
      </c>
      <c r="T20" s="91">
        <f t="shared" si="0"/>
        <v>2.7895802109798098E-3</v>
      </c>
      <c r="U20" s="91">
        <f>R20/'סכום נכסי הקרן'!$C$42</f>
        <v>5.2013190878757358E-4</v>
      </c>
    </row>
    <row r="21" spans="2:21">
      <c r="B21" s="86" t="s">
        <v>332</v>
      </c>
      <c r="C21" s="87" t="s">
        <v>333</v>
      </c>
      <c r="D21" s="88" t="s">
        <v>120</v>
      </c>
      <c r="E21" s="88" t="s">
        <v>309</v>
      </c>
      <c r="F21" s="87" t="s">
        <v>334</v>
      </c>
      <c r="G21" s="88" t="s">
        <v>128</v>
      </c>
      <c r="H21" s="87" t="s">
        <v>312</v>
      </c>
      <c r="I21" s="87" t="s">
        <v>313</v>
      </c>
      <c r="J21" s="101"/>
      <c r="K21" s="90">
        <v>13.149999999997737</v>
      </c>
      <c r="L21" s="88" t="s">
        <v>132</v>
      </c>
      <c r="M21" s="89">
        <v>2.07E-2</v>
      </c>
      <c r="N21" s="89">
        <v>2.1699999999998592E-2</v>
      </c>
      <c r="O21" s="90">
        <v>1282720.0395673073</v>
      </c>
      <c r="P21" s="102">
        <v>105</v>
      </c>
      <c r="Q21" s="90"/>
      <c r="R21" s="90">
        <v>1346.856035607</v>
      </c>
      <c r="S21" s="91">
        <v>4.571745530600483E-4</v>
      </c>
      <c r="T21" s="91">
        <f t="shared" si="0"/>
        <v>1.3498162759468775E-2</v>
      </c>
      <c r="U21" s="91">
        <f>R21/'סכום נכסי הקרן'!$C$42</f>
        <v>2.5168034722836837E-3</v>
      </c>
    </row>
    <row r="22" spans="2:21">
      <c r="B22" s="86" t="s">
        <v>335</v>
      </c>
      <c r="C22" s="87" t="s">
        <v>336</v>
      </c>
      <c r="D22" s="88" t="s">
        <v>120</v>
      </c>
      <c r="E22" s="88" t="s">
        <v>309</v>
      </c>
      <c r="F22" s="87" t="s">
        <v>337</v>
      </c>
      <c r="G22" s="88" t="s">
        <v>317</v>
      </c>
      <c r="H22" s="87" t="s">
        <v>312</v>
      </c>
      <c r="I22" s="87" t="s">
        <v>313</v>
      </c>
      <c r="J22" s="101"/>
      <c r="K22" s="90">
        <v>0.58999999999153352</v>
      </c>
      <c r="L22" s="88" t="s">
        <v>132</v>
      </c>
      <c r="M22" s="89">
        <v>3.5499999999999997E-2</v>
      </c>
      <c r="N22" s="89">
        <v>1.5499999999972975E-2</v>
      </c>
      <c r="O22" s="90">
        <v>46501.635934999998</v>
      </c>
      <c r="P22" s="102">
        <v>119.38</v>
      </c>
      <c r="Q22" s="90"/>
      <c r="R22" s="90">
        <v>55.513650133000013</v>
      </c>
      <c r="S22" s="91">
        <v>6.5244049317153845E-4</v>
      </c>
      <c r="T22" s="91">
        <f t="shared" si="0"/>
        <v>5.56356629852968E-4</v>
      </c>
      <c r="U22" s="91">
        <f>R22/'סכום נכסי הקרן'!$C$42</f>
        <v>1.0373562112071502E-4</v>
      </c>
    </row>
    <row r="23" spans="2:21">
      <c r="B23" s="86" t="s">
        <v>338</v>
      </c>
      <c r="C23" s="87" t="s">
        <v>339</v>
      </c>
      <c r="D23" s="88" t="s">
        <v>120</v>
      </c>
      <c r="E23" s="88" t="s">
        <v>309</v>
      </c>
      <c r="F23" s="87" t="s">
        <v>337</v>
      </c>
      <c r="G23" s="88" t="s">
        <v>317</v>
      </c>
      <c r="H23" s="87" t="s">
        <v>312</v>
      </c>
      <c r="I23" s="87" t="s">
        <v>313</v>
      </c>
      <c r="J23" s="101"/>
      <c r="K23" s="90">
        <v>3.4399994047727764</v>
      </c>
      <c r="L23" s="88" t="s">
        <v>132</v>
      </c>
      <c r="M23" s="89">
        <v>1.4999999999999999E-2</v>
      </c>
      <c r="N23" s="89">
        <v>1.5700379048931772E-2</v>
      </c>
      <c r="O23" s="90">
        <v>1.0678E-2</v>
      </c>
      <c r="P23" s="102">
        <v>109.01</v>
      </c>
      <c r="Q23" s="90"/>
      <c r="R23" s="90">
        <v>1.1608E-5</v>
      </c>
      <c r="S23" s="91">
        <v>2.8707811685648901E-11</v>
      </c>
      <c r="T23" s="91">
        <f t="shared" si="0"/>
        <v>1.1633513097878952E-10</v>
      </c>
      <c r="U23" s="91">
        <f>R23/'סכום נכסי הקרן'!$C$42</f>
        <v>2.1691297313080964E-11</v>
      </c>
    </row>
    <row r="24" spans="2:21">
      <c r="B24" s="86" t="s">
        <v>340</v>
      </c>
      <c r="C24" s="87" t="s">
        <v>341</v>
      </c>
      <c r="D24" s="88" t="s">
        <v>120</v>
      </c>
      <c r="E24" s="88" t="s">
        <v>309</v>
      </c>
      <c r="F24" s="87" t="s">
        <v>342</v>
      </c>
      <c r="G24" s="88" t="s">
        <v>343</v>
      </c>
      <c r="H24" s="87" t="s">
        <v>318</v>
      </c>
      <c r="I24" s="87" t="s">
        <v>130</v>
      </c>
      <c r="J24" s="101"/>
      <c r="K24" s="90">
        <v>2.8799999999866297</v>
      </c>
      <c r="L24" s="88" t="s">
        <v>132</v>
      </c>
      <c r="M24" s="89">
        <v>8.3000000000000001E-3</v>
      </c>
      <c r="N24" s="89">
        <v>1.6399999999885399E-2</v>
      </c>
      <c r="O24" s="90">
        <v>98504.854350748195</v>
      </c>
      <c r="P24" s="102">
        <v>106.3</v>
      </c>
      <c r="Q24" s="90"/>
      <c r="R24" s="90">
        <v>104.710659855</v>
      </c>
      <c r="S24" s="91">
        <v>7.1469417422355026E-5</v>
      </c>
      <c r="T24" s="91">
        <f t="shared" si="0"/>
        <v>1.0494080228382928E-3</v>
      </c>
      <c r="U24" s="91">
        <f>R24/'סכום נכסי הקרן'!$C$42</f>
        <v>1.9566764772257895E-4</v>
      </c>
    </row>
    <row r="25" spans="2:21">
      <c r="B25" s="86" t="s">
        <v>344</v>
      </c>
      <c r="C25" s="87" t="s">
        <v>345</v>
      </c>
      <c r="D25" s="88" t="s">
        <v>120</v>
      </c>
      <c r="E25" s="88" t="s">
        <v>309</v>
      </c>
      <c r="F25" s="87" t="s">
        <v>342</v>
      </c>
      <c r="G25" s="88" t="s">
        <v>343</v>
      </c>
      <c r="H25" s="87" t="s">
        <v>318</v>
      </c>
      <c r="I25" s="87" t="s">
        <v>130</v>
      </c>
      <c r="J25" s="101"/>
      <c r="K25" s="90">
        <v>6.6199999999945955</v>
      </c>
      <c r="L25" s="88" t="s">
        <v>132</v>
      </c>
      <c r="M25" s="89">
        <v>1.6500000000000001E-2</v>
      </c>
      <c r="N25" s="89">
        <v>1.9899999999983441E-2</v>
      </c>
      <c r="O25" s="90">
        <v>539170.274844495</v>
      </c>
      <c r="P25" s="102">
        <v>106.41</v>
      </c>
      <c r="Q25" s="90"/>
      <c r="R25" s="90">
        <v>573.73109210500002</v>
      </c>
      <c r="S25" s="91">
        <v>2.5485165362276095E-4</v>
      </c>
      <c r="T25" s="91">
        <f t="shared" si="0"/>
        <v>5.7499208947828341E-3</v>
      </c>
      <c r="U25" s="91">
        <f>R25/'סכום נכסי הקרן'!$C$42</f>
        <v>1.0721030062550132E-3</v>
      </c>
    </row>
    <row r="26" spans="2:21">
      <c r="B26" s="86" t="s">
        <v>346</v>
      </c>
      <c r="C26" s="87" t="s">
        <v>347</v>
      </c>
      <c r="D26" s="88" t="s">
        <v>120</v>
      </c>
      <c r="E26" s="88" t="s">
        <v>309</v>
      </c>
      <c r="F26" s="87" t="s">
        <v>348</v>
      </c>
      <c r="G26" s="88" t="s">
        <v>317</v>
      </c>
      <c r="H26" s="87" t="s">
        <v>318</v>
      </c>
      <c r="I26" s="87" t="s">
        <v>130</v>
      </c>
      <c r="J26" s="101"/>
      <c r="K26" s="90">
        <v>4.830000000011978</v>
      </c>
      <c r="L26" s="88" t="s">
        <v>132</v>
      </c>
      <c r="M26" s="89">
        <v>1E-3</v>
      </c>
      <c r="N26" s="89">
        <v>1.6500000000013018E-2</v>
      </c>
      <c r="O26" s="90">
        <v>157441.01</v>
      </c>
      <c r="P26" s="102">
        <v>97.57</v>
      </c>
      <c r="Q26" s="90"/>
      <c r="R26" s="90">
        <v>153.61518975199999</v>
      </c>
      <c r="S26" s="91">
        <v>5.3048250011995086E-5</v>
      </c>
      <c r="T26" s="91">
        <f t="shared" si="0"/>
        <v>1.5395281891911203E-3</v>
      </c>
      <c r="U26" s="91">
        <f>R26/'סכום נכסי הקרן'!$C$42</f>
        <v>2.8705313169503617E-4</v>
      </c>
    </row>
    <row r="27" spans="2:21">
      <c r="B27" s="86" t="s">
        <v>349</v>
      </c>
      <c r="C27" s="87" t="s">
        <v>350</v>
      </c>
      <c r="D27" s="88" t="s">
        <v>120</v>
      </c>
      <c r="E27" s="88" t="s">
        <v>309</v>
      </c>
      <c r="F27" s="87" t="s">
        <v>351</v>
      </c>
      <c r="G27" s="88" t="s">
        <v>317</v>
      </c>
      <c r="H27" s="87" t="s">
        <v>318</v>
      </c>
      <c r="I27" s="87" t="s">
        <v>130</v>
      </c>
      <c r="J27" s="101"/>
      <c r="K27" s="90">
        <v>0.59000067926066246</v>
      </c>
      <c r="L27" s="88" t="s">
        <v>132</v>
      </c>
      <c r="M27" s="89">
        <v>0.05</v>
      </c>
      <c r="N27" s="89">
        <v>1.7599677034872543E-2</v>
      </c>
      <c r="O27" s="90">
        <v>2.1943000000000001E-2</v>
      </c>
      <c r="P27" s="102">
        <v>115.69</v>
      </c>
      <c r="Q27" s="90"/>
      <c r="R27" s="90">
        <v>2.6009000000000001E-5</v>
      </c>
      <c r="S27" s="91">
        <v>2.0887397568449343E-11</v>
      </c>
      <c r="T27" s="91">
        <f t="shared" si="0"/>
        <v>2.606616490030442E-10</v>
      </c>
      <c r="U27" s="91">
        <f>R27/'סכום נכסי הקרן'!$C$42</f>
        <v>4.8601736028249729E-11</v>
      </c>
    </row>
    <row r="28" spans="2:21">
      <c r="B28" s="86" t="s">
        <v>352</v>
      </c>
      <c r="C28" s="87" t="s">
        <v>353</v>
      </c>
      <c r="D28" s="88" t="s">
        <v>120</v>
      </c>
      <c r="E28" s="88" t="s">
        <v>309</v>
      </c>
      <c r="F28" s="87" t="s">
        <v>351</v>
      </c>
      <c r="G28" s="88" t="s">
        <v>317</v>
      </c>
      <c r="H28" s="87" t="s">
        <v>318</v>
      </c>
      <c r="I28" s="87" t="s">
        <v>130</v>
      </c>
      <c r="J28" s="101"/>
      <c r="K28" s="90">
        <v>0.23999973733074731</v>
      </c>
      <c r="L28" s="88" t="s">
        <v>132</v>
      </c>
      <c r="M28" s="89">
        <v>6.9999999999999993E-3</v>
      </c>
      <c r="N28" s="89">
        <v>1.4099965563044225E-2</v>
      </c>
      <c r="O28" s="90">
        <v>1.8466E-2</v>
      </c>
      <c r="P28" s="102">
        <v>109.95</v>
      </c>
      <c r="Q28" s="90"/>
      <c r="R28" s="90">
        <v>2.0327E-5</v>
      </c>
      <c r="S28" s="91">
        <v>2.6018484677872743E-11</v>
      </c>
      <c r="T28" s="91">
        <f t="shared" si="0"/>
        <v>2.0371676493847819E-10</v>
      </c>
      <c r="U28" s="91">
        <f>R28/'סכום נכסי הקרן'!$C$42</f>
        <v>3.7984062756977671E-11</v>
      </c>
    </row>
    <row r="29" spans="2:21">
      <c r="B29" s="86" t="s">
        <v>354</v>
      </c>
      <c r="C29" s="87" t="s">
        <v>355</v>
      </c>
      <c r="D29" s="88" t="s">
        <v>120</v>
      </c>
      <c r="E29" s="88" t="s">
        <v>309</v>
      </c>
      <c r="F29" s="87" t="s">
        <v>351</v>
      </c>
      <c r="G29" s="88" t="s">
        <v>317</v>
      </c>
      <c r="H29" s="87" t="s">
        <v>318</v>
      </c>
      <c r="I29" s="87" t="s">
        <v>130</v>
      </c>
      <c r="J29" s="101"/>
      <c r="K29" s="90">
        <v>2.769999999984897</v>
      </c>
      <c r="L29" s="88" t="s">
        <v>132</v>
      </c>
      <c r="M29" s="89">
        <v>6.0000000000000001E-3</v>
      </c>
      <c r="N29" s="89">
        <v>1.4699999999848971E-2</v>
      </c>
      <c r="O29" s="90">
        <v>55891.218894999998</v>
      </c>
      <c r="P29" s="102">
        <v>106.62</v>
      </c>
      <c r="Q29" s="90"/>
      <c r="R29" s="90">
        <v>59.591218269999999</v>
      </c>
      <c r="S29" s="91">
        <v>4.1882175587411361E-5</v>
      </c>
      <c r="T29" s="91">
        <f t="shared" si="0"/>
        <v>5.97221931652833E-4</v>
      </c>
      <c r="U29" s="91">
        <f>R29/'סכום נכסי הקרן'!$C$42</f>
        <v>1.1135517166982016E-4</v>
      </c>
    </row>
    <row r="30" spans="2:21">
      <c r="B30" s="86" t="s">
        <v>356</v>
      </c>
      <c r="C30" s="87" t="s">
        <v>357</v>
      </c>
      <c r="D30" s="88" t="s">
        <v>120</v>
      </c>
      <c r="E30" s="88" t="s">
        <v>309</v>
      </c>
      <c r="F30" s="87" t="s">
        <v>351</v>
      </c>
      <c r="G30" s="88" t="s">
        <v>317</v>
      </c>
      <c r="H30" s="87" t="s">
        <v>318</v>
      </c>
      <c r="I30" s="87" t="s">
        <v>130</v>
      </c>
      <c r="J30" s="101"/>
      <c r="K30" s="90">
        <v>4.2599999999892111</v>
      </c>
      <c r="L30" s="88" t="s">
        <v>132</v>
      </c>
      <c r="M30" s="89">
        <v>1.7500000000000002E-2</v>
      </c>
      <c r="N30" s="89">
        <v>1.6499999999941825E-2</v>
      </c>
      <c r="O30" s="90">
        <v>175452.19127399998</v>
      </c>
      <c r="P30" s="102">
        <v>107.76</v>
      </c>
      <c r="Q30" s="90"/>
      <c r="R30" s="90">
        <v>189.06729095399996</v>
      </c>
      <c r="S30" s="91">
        <v>5.3136162497541648E-5</v>
      </c>
      <c r="T30" s="91">
        <f t="shared" si="0"/>
        <v>1.8948283991159971E-3</v>
      </c>
      <c r="U30" s="91">
        <f>R30/'סכום נכסי הקרן'!$C$42</f>
        <v>3.5330072538438978E-4</v>
      </c>
    </row>
    <row r="31" spans="2:21">
      <c r="B31" s="86" t="s">
        <v>358</v>
      </c>
      <c r="C31" s="87" t="s">
        <v>359</v>
      </c>
      <c r="D31" s="88" t="s">
        <v>120</v>
      </c>
      <c r="E31" s="88" t="s">
        <v>309</v>
      </c>
      <c r="F31" s="87" t="s">
        <v>360</v>
      </c>
      <c r="G31" s="88" t="s">
        <v>361</v>
      </c>
      <c r="H31" s="87" t="s">
        <v>362</v>
      </c>
      <c r="I31" s="87" t="s">
        <v>130</v>
      </c>
      <c r="J31" s="101"/>
      <c r="K31" s="90">
        <v>4.8300000000016476</v>
      </c>
      <c r="L31" s="88" t="s">
        <v>132</v>
      </c>
      <c r="M31" s="89">
        <v>3.85E-2</v>
      </c>
      <c r="N31" s="89">
        <v>2.0500000000008796E-2</v>
      </c>
      <c r="O31" s="90">
        <v>1048197.264033</v>
      </c>
      <c r="P31" s="102">
        <v>119.26</v>
      </c>
      <c r="Q31" s="90"/>
      <c r="R31" s="90">
        <v>1250.080113018</v>
      </c>
      <c r="S31" s="91">
        <v>4.0154635761634818E-4</v>
      </c>
      <c r="T31" s="91">
        <f t="shared" si="0"/>
        <v>1.2528276506024212E-2</v>
      </c>
      <c r="U31" s="91">
        <f>R31/'סכום נכסי הקרן'!$C$42</f>
        <v>2.3359630768989745E-3</v>
      </c>
    </row>
    <row r="32" spans="2:21">
      <c r="B32" s="86" t="s">
        <v>363</v>
      </c>
      <c r="C32" s="87" t="s">
        <v>364</v>
      </c>
      <c r="D32" s="88" t="s">
        <v>120</v>
      </c>
      <c r="E32" s="88" t="s">
        <v>309</v>
      </c>
      <c r="F32" s="87" t="s">
        <v>360</v>
      </c>
      <c r="G32" s="88" t="s">
        <v>361</v>
      </c>
      <c r="H32" s="87" t="s">
        <v>362</v>
      </c>
      <c r="I32" s="87" t="s">
        <v>130</v>
      </c>
      <c r="J32" s="101"/>
      <c r="K32" s="90">
        <v>2.5200000000000302</v>
      </c>
      <c r="L32" s="88" t="s">
        <v>132</v>
      </c>
      <c r="M32" s="89">
        <v>4.4999999999999998E-2</v>
      </c>
      <c r="N32" s="89">
        <v>1.809999999999903E-2</v>
      </c>
      <c r="O32" s="90">
        <v>1129397.9194660001</v>
      </c>
      <c r="P32" s="102">
        <v>118.6</v>
      </c>
      <c r="Q32" s="90"/>
      <c r="R32" s="90">
        <v>1339.465899973</v>
      </c>
      <c r="S32" s="91">
        <v>3.8212082189210966E-4</v>
      </c>
      <c r="T32" s="91">
        <f t="shared" si="0"/>
        <v>1.3424098976135522E-2</v>
      </c>
      <c r="U32" s="91">
        <f>R32/'סכום נכסי הקרן'!$C$42</f>
        <v>2.5029938901660847E-3</v>
      </c>
    </row>
    <row r="33" spans="2:21">
      <c r="B33" s="86" t="s">
        <v>365</v>
      </c>
      <c r="C33" s="87" t="s">
        <v>366</v>
      </c>
      <c r="D33" s="88" t="s">
        <v>120</v>
      </c>
      <c r="E33" s="88" t="s">
        <v>309</v>
      </c>
      <c r="F33" s="87" t="s">
        <v>360</v>
      </c>
      <c r="G33" s="88" t="s">
        <v>361</v>
      </c>
      <c r="H33" s="87" t="s">
        <v>362</v>
      </c>
      <c r="I33" s="87" t="s">
        <v>130</v>
      </c>
      <c r="J33" s="101"/>
      <c r="K33" s="90">
        <v>7.269999999999496</v>
      </c>
      <c r="L33" s="88" t="s">
        <v>132</v>
      </c>
      <c r="M33" s="89">
        <v>2.3900000000000001E-2</v>
      </c>
      <c r="N33" s="89">
        <v>2.1800000000000735E-2</v>
      </c>
      <c r="O33" s="90">
        <v>1479075.1148669999</v>
      </c>
      <c r="P33" s="102">
        <v>109.95</v>
      </c>
      <c r="Q33" s="90"/>
      <c r="R33" s="90">
        <v>1626.243096166</v>
      </c>
      <c r="S33" s="91">
        <v>3.8030826156962912E-4</v>
      </c>
      <c r="T33" s="91">
        <f t="shared" si="0"/>
        <v>1.6298173983099917E-2</v>
      </c>
      <c r="U33" s="91">
        <f>R33/'סכום נכסי הקרן'!$C$42</f>
        <v>3.0388802982668872E-3</v>
      </c>
    </row>
    <row r="34" spans="2:21">
      <c r="B34" s="86" t="s">
        <v>367</v>
      </c>
      <c r="C34" s="87" t="s">
        <v>368</v>
      </c>
      <c r="D34" s="88" t="s">
        <v>120</v>
      </c>
      <c r="E34" s="88" t="s">
        <v>309</v>
      </c>
      <c r="F34" s="87" t="s">
        <v>360</v>
      </c>
      <c r="G34" s="88" t="s">
        <v>361</v>
      </c>
      <c r="H34" s="87" t="s">
        <v>362</v>
      </c>
      <c r="I34" s="87" t="s">
        <v>130</v>
      </c>
      <c r="J34" s="101"/>
      <c r="K34" s="90">
        <v>4.4600000000097486</v>
      </c>
      <c r="L34" s="88" t="s">
        <v>132</v>
      </c>
      <c r="M34" s="89">
        <v>0.01</v>
      </c>
      <c r="N34" s="89">
        <v>1.8300000000024772E-2</v>
      </c>
      <c r="O34" s="90">
        <v>243375.74935200001</v>
      </c>
      <c r="P34" s="102">
        <v>102.84</v>
      </c>
      <c r="Q34" s="90"/>
      <c r="R34" s="90">
        <v>250.28761328600001</v>
      </c>
      <c r="S34" s="91">
        <v>2.0251930270499219E-4</v>
      </c>
      <c r="T34" s="91">
        <f t="shared" si="0"/>
        <v>2.5083771772911297E-3</v>
      </c>
      <c r="U34" s="91">
        <f>R34/'סכום נכסי הקרן'!$C$42</f>
        <v>4.6770012349828222E-4</v>
      </c>
    </row>
    <row r="35" spans="2:21">
      <c r="B35" s="86" t="s">
        <v>369</v>
      </c>
      <c r="C35" s="87" t="s">
        <v>370</v>
      </c>
      <c r="D35" s="88" t="s">
        <v>120</v>
      </c>
      <c r="E35" s="88" t="s">
        <v>309</v>
      </c>
      <c r="F35" s="87" t="s">
        <v>360</v>
      </c>
      <c r="G35" s="88" t="s">
        <v>361</v>
      </c>
      <c r="H35" s="87" t="s">
        <v>362</v>
      </c>
      <c r="I35" s="87" t="s">
        <v>130</v>
      </c>
      <c r="J35" s="101"/>
      <c r="K35" s="90">
        <v>12.250000000008953</v>
      </c>
      <c r="L35" s="88" t="s">
        <v>132</v>
      </c>
      <c r="M35" s="89">
        <v>1.2500000000000001E-2</v>
      </c>
      <c r="N35" s="89">
        <v>2.4300000000019858E-2</v>
      </c>
      <c r="O35" s="90">
        <v>661990.61477400002</v>
      </c>
      <c r="P35" s="102">
        <v>92.8</v>
      </c>
      <c r="Q35" s="90"/>
      <c r="R35" s="90">
        <v>614.32729164600005</v>
      </c>
      <c r="S35" s="91">
        <v>1.5424296845360379E-4</v>
      </c>
      <c r="T35" s="91">
        <f t="shared" si="0"/>
        <v>6.1567751496797423E-3</v>
      </c>
      <c r="U35" s="91">
        <f>R35/'סכום נכסי הקרן'!$C$42</f>
        <v>1.1479631229008604E-3</v>
      </c>
    </row>
    <row r="36" spans="2:21">
      <c r="B36" s="86" t="s">
        <v>371</v>
      </c>
      <c r="C36" s="87" t="s">
        <v>372</v>
      </c>
      <c r="D36" s="88" t="s">
        <v>120</v>
      </c>
      <c r="E36" s="88" t="s">
        <v>309</v>
      </c>
      <c r="F36" s="87" t="s">
        <v>373</v>
      </c>
      <c r="G36" s="88" t="s">
        <v>128</v>
      </c>
      <c r="H36" s="87" t="s">
        <v>362</v>
      </c>
      <c r="I36" s="87" t="s">
        <v>130</v>
      </c>
      <c r="J36" s="101"/>
      <c r="K36" s="90">
        <v>6.8999999999953836</v>
      </c>
      <c r="L36" s="88" t="s">
        <v>132</v>
      </c>
      <c r="M36" s="89">
        <v>2.6499999999999999E-2</v>
      </c>
      <c r="N36" s="89">
        <v>1.9799999999967691E-2</v>
      </c>
      <c r="O36" s="90">
        <v>152613.63457481391</v>
      </c>
      <c r="P36" s="102">
        <v>113.56</v>
      </c>
      <c r="Q36" s="90"/>
      <c r="R36" s="90">
        <v>173.30804372200001</v>
      </c>
      <c r="S36" s="91">
        <v>1.0119030627471715E-4</v>
      </c>
      <c r="T36" s="91">
        <f t="shared" si="0"/>
        <v>1.7368895560024684E-3</v>
      </c>
      <c r="U36" s="91">
        <f>R36/'סכום נכסי הקרן'!$C$42</f>
        <v>3.2385219702983609E-4</v>
      </c>
    </row>
    <row r="37" spans="2:21">
      <c r="B37" s="86" t="s">
        <v>374</v>
      </c>
      <c r="C37" s="87" t="s">
        <v>375</v>
      </c>
      <c r="D37" s="88" t="s">
        <v>120</v>
      </c>
      <c r="E37" s="88" t="s">
        <v>309</v>
      </c>
      <c r="F37" s="87" t="s">
        <v>376</v>
      </c>
      <c r="G37" s="88" t="s">
        <v>343</v>
      </c>
      <c r="H37" s="87" t="s">
        <v>377</v>
      </c>
      <c r="I37" s="87" t="s">
        <v>313</v>
      </c>
      <c r="J37" s="101"/>
      <c r="K37" s="90">
        <v>1.2399999999992815</v>
      </c>
      <c r="L37" s="88" t="s">
        <v>132</v>
      </c>
      <c r="M37" s="89">
        <v>6.5000000000000006E-3</v>
      </c>
      <c r="N37" s="89">
        <v>1.3000000000035929E-2</v>
      </c>
      <c r="O37" s="90">
        <v>103944.91833099998</v>
      </c>
      <c r="P37" s="102">
        <v>107.11</v>
      </c>
      <c r="Q37" s="90"/>
      <c r="R37" s="90">
        <v>111.335403492</v>
      </c>
      <c r="S37" s="91">
        <v>2.2951423147448625E-4</v>
      </c>
      <c r="T37" s="91">
        <f t="shared" si="0"/>
        <v>1.1158010637334769E-3</v>
      </c>
      <c r="U37" s="91">
        <f>R37/'סכום נכסי הקרן'!$C$42</f>
        <v>2.0804697955003487E-4</v>
      </c>
    </row>
    <row r="38" spans="2:21">
      <c r="B38" s="86" t="s">
        <v>378</v>
      </c>
      <c r="C38" s="87" t="s">
        <v>379</v>
      </c>
      <c r="D38" s="88" t="s">
        <v>120</v>
      </c>
      <c r="E38" s="88" t="s">
        <v>309</v>
      </c>
      <c r="F38" s="87" t="s">
        <v>376</v>
      </c>
      <c r="G38" s="88" t="s">
        <v>343</v>
      </c>
      <c r="H38" s="87" t="s">
        <v>362</v>
      </c>
      <c r="I38" s="87" t="s">
        <v>130</v>
      </c>
      <c r="J38" s="101"/>
      <c r="K38" s="90">
        <v>3.5899999999997441</v>
      </c>
      <c r="L38" s="88" t="s">
        <v>132</v>
      </c>
      <c r="M38" s="89">
        <v>1.34E-2</v>
      </c>
      <c r="N38" s="89">
        <v>2.1099999999998294E-2</v>
      </c>
      <c r="O38" s="90">
        <v>2190215.5146320001</v>
      </c>
      <c r="P38" s="102">
        <v>106.99</v>
      </c>
      <c r="Q38" s="90"/>
      <c r="R38" s="90">
        <v>2343.3116147400001</v>
      </c>
      <c r="S38" s="91">
        <v>6.1971689105025005E-4</v>
      </c>
      <c r="T38" s="91">
        <f t="shared" si="0"/>
        <v>2.3484619540394269E-2</v>
      </c>
      <c r="U38" s="91">
        <f>R38/'סכום נכסי הקרן'!$C$42</f>
        <v>4.3788308866748093E-3</v>
      </c>
    </row>
    <row r="39" spans="2:21">
      <c r="B39" s="86" t="s">
        <v>380</v>
      </c>
      <c r="C39" s="87" t="s">
        <v>381</v>
      </c>
      <c r="D39" s="88" t="s">
        <v>120</v>
      </c>
      <c r="E39" s="88" t="s">
        <v>309</v>
      </c>
      <c r="F39" s="87" t="s">
        <v>376</v>
      </c>
      <c r="G39" s="88" t="s">
        <v>343</v>
      </c>
      <c r="H39" s="87" t="s">
        <v>362</v>
      </c>
      <c r="I39" s="87" t="s">
        <v>130</v>
      </c>
      <c r="J39" s="101"/>
      <c r="K39" s="90">
        <v>3.7599999999988705</v>
      </c>
      <c r="L39" s="88" t="s">
        <v>132</v>
      </c>
      <c r="M39" s="89">
        <v>1.77E-2</v>
      </c>
      <c r="N39" s="89">
        <v>2.2199999999997583E-2</v>
      </c>
      <c r="O39" s="90">
        <v>1168928.4675189999</v>
      </c>
      <c r="P39" s="102">
        <v>106.04</v>
      </c>
      <c r="Q39" s="90"/>
      <c r="R39" s="90">
        <v>1239.531740765</v>
      </c>
      <c r="S39" s="91">
        <v>3.8962507183743552E-4</v>
      </c>
      <c r="T39" s="91">
        <f t="shared" si="0"/>
        <v>1.2422560941959274E-2</v>
      </c>
      <c r="U39" s="91">
        <f>R39/'סכום נכסי הקרן'!$C$42</f>
        <v>2.3162518537159214E-3</v>
      </c>
    </row>
    <row r="40" spans="2:21">
      <c r="B40" s="86" t="s">
        <v>382</v>
      </c>
      <c r="C40" s="87" t="s">
        <v>383</v>
      </c>
      <c r="D40" s="88" t="s">
        <v>120</v>
      </c>
      <c r="E40" s="88" t="s">
        <v>309</v>
      </c>
      <c r="F40" s="87" t="s">
        <v>376</v>
      </c>
      <c r="G40" s="88" t="s">
        <v>343</v>
      </c>
      <c r="H40" s="87" t="s">
        <v>362</v>
      </c>
      <c r="I40" s="87" t="s">
        <v>130</v>
      </c>
      <c r="J40" s="101"/>
      <c r="K40" s="90">
        <v>7.0299999999991503</v>
      </c>
      <c r="L40" s="88" t="s">
        <v>132</v>
      </c>
      <c r="M40" s="89">
        <v>2.4799999999999999E-2</v>
      </c>
      <c r="N40" s="89">
        <v>2.5299999999996499E-2</v>
      </c>
      <c r="O40" s="90">
        <v>1861195.9757399999</v>
      </c>
      <c r="P40" s="102">
        <v>107.5</v>
      </c>
      <c r="Q40" s="90"/>
      <c r="R40" s="90">
        <v>2000.78568139</v>
      </c>
      <c r="S40" s="91">
        <v>5.6494206257721221E-4</v>
      </c>
      <c r="T40" s="91">
        <f t="shared" si="0"/>
        <v>2.0051831866384588E-2</v>
      </c>
      <c r="U40" s="91">
        <f>R40/'סכום נכסי הקרן'!$C$42</f>
        <v>3.7387695619215868E-3</v>
      </c>
    </row>
    <row r="41" spans="2:21">
      <c r="B41" s="86" t="s">
        <v>384</v>
      </c>
      <c r="C41" s="87" t="s">
        <v>385</v>
      </c>
      <c r="D41" s="88" t="s">
        <v>120</v>
      </c>
      <c r="E41" s="88" t="s">
        <v>309</v>
      </c>
      <c r="F41" s="87" t="s">
        <v>376</v>
      </c>
      <c r="G41" s="88" t="s">
        <v>343</v>
      </c>
      <c r="H41" s="87" t="s">
        <v>377</v>
      </c>
      <c r="I41" s="87" t="s">
        <v>313</v>
      </c>
      <c r="J41" s="101"/>
      <c r="K41" s="90">
        <v>8.4400000000055009</v>
      </c>
      <c r="L41" s="88" t="s">
        <v>132</v>
      </c>
      <c r="M41" s="89">
        <v>9.0000000000000011E-3</v>
      </c>
      <c r="N41" s="89">
        <v>2.6800000000017234E-2</v>
      </c>
      <c r="O41" s="90">
        <v>656455.44753600005</v>
      </c>
      <c r="P41" s="102">
        <v>91.48</v>
      </c>
      <c r="Q41" s="90">
        <v>3.1375873959999998</v>
      </c>
      <c r="R41" s="90">
        <v>603.66305949699995</v>
      </c>
      <c r="S41" s="91">
        <v>3.4485019275938805E-4</v>
      </c>
      <c r="T41" s="91">
        <f t="shared" si="0"/>
        <v>6.0498984401826592E-3</v>
      </c>
      <c r="U41" s="91">
        <f>R41/'סכום נכסי הקרן'!$C$42</f>
        <v>1.1280353980421701E-3</v>
      </c>
    </row>
    <row r="42" spans="2:21">
      <c r="B42" s="86" t="s">
        <v>386</v>
      </c>
      <c r="C42" s="87" t="s">
        <v>387</v>
      </c>
      <c r="D42" s="88" t="s">
        <v>120</v>
      </c>
      <c r="E42" s="88" t="s">
        <v>309</v>
      </c>
      <c r="F42" s="87" t="s">
        <v>376</v>
      </c>
      <c r="G42" s="88" t="s">
        <v>343</v>
      </c>
      <c r="H42" s="87" t="s">
        <v>377</v>
      </c>
      <c r="I42" s="87" t="s">
        <v>313</v>
      </c>
      <c r="J42" s="101"/>
      <c r="K42" s="90">
        <v>11.890000000005719</v>
      </c>
      <c r="L42" s="88" t="s">
        <v>132</v>
      </c>
      <c r="M42" s="89">
        <v>1.6899999999999998E-2</v>
      </c>
      <c r="N42" s="89">
        <v>2.8900000000005043E-2</v>
      </c>
      <c r="O42" s="90">
        <v>616954.73270199995</v>
      </c>
      <c r="P42" s="102">
        <v>92.36</v>
      </c>
      <c r="Q42" s="90">
        <v>5.5371726090000006</v>
      </c>
      <c r="R42" s="90">
        <v>575.35652833899996</v>
      </c>
      <c r="S42" s="91">
        <v>2.3038665702058693E-4</v>
      </c>
      <c r="T42" s="91">
        <f t="shared" si="0"/>
        <v>5.766210982410337E-3</v>
      </c>
      <c r="U42" s="91">
        <f>R42/'סכום נכסי הקרן'!$C$42</f>
        <v>1.0751403788097297E-3</v>
      </c>
    </row>
    <row r="43" spans="2:21">
      <c r="B43" s="86" t="s">
        <v>388</v>
      </c>
      <c r="C43" s="87" t="s">
        <v>389</v>
      </c>
      <c r="D43" s="88" t="s">
        <v>120</v>
      </c>
      <c r="E43" s="88" t="s">
        <v>309</v>
      </c>
      <c r="F43" s="87" t="s">
        <v>351</v>
      </c>
      <c r="G43" s="88" t="s">
        <v>317</v>
      </c>
      <c r="H43" s="87" t="s">
        <v>362</v>
      </c>
      <c r="I43" s="87" t="s">
        <v>130</v>
      </c>
      <c r="J43" s="101"/>
      <c r="K43" s="90">
        <v>0.4100000000052455</v>
      </c>
      <c r="L43" s="88" t="s">
        <v>132</v>
      </c>
      <c r="M43" s="89">
        <v>4.2000000000000003E-2</v>
      </c>
      <c r="N43" s="89">
        <v>1.4200000000059294E-2</v>
      </c>
      <c r="O43" s="90">
        <v>38492.445271999997</v>
      </c>
      <c r="P43" s="102">
        <v>113.91</v>
      </c>
      <c r="Q43" s="90"/>
      <c r="R43" s="90">
        <v>43.846743497000006</v>
      </c>
      <c r="S43" s="91">
        <v>1.1573937067712797E-4</v>
      </c>
      <c r="T43" s="91">
        <f t="shared" ref="T43:T74" si="1">IFERROR(R43/$R$11,0)</f>
        <v>4.3943113781158544E-4</v>
      </c>
      <c r="U43" s="91">
        <f>R43/'סכום נכסי הקרן'!$C$42</f>
        <v>8.1934247881101528E-5</v>
      </c>
    </row>
    <row r="44" spans="2:21">
      <c r="B44" s="86" t="s">
        <v>390</v>
      </c>
      <c r="C44" s="87" t="s">
        <v>391</v>
      </c>
      <c r="D44" s="88" t="s">
        <v>120</v>
      </c>
      <c r="E44" s="88" t="s">
        <v>309</v>
      </c>
      <c r="F44" s="87" t="s">
        <v>392</v>
      </c>
      <c r="G44" s="88" t="s">
        <v>343</v>
      </c>
      <c r="H44" s="87" t="s">
        <v>393</v>
      </c>
      <c r="I44" s="87" t="s">
        <v>130</v>
      </c>
      <c r="J44" s="101"/>
      <c r="K44" s="90">
        <v>2.6900000000012914</v>
      </c>
      <c r="L44" s="88" t="s">
        <v>132</v>
      </c>
      <c r="M44" s="89">
        <v>3.2000000000000001E-2</v>
      </c>
      <c r="N44" s="89">
        <v>1.8800000000010812E-2</v>
      </c>
      <c r="O44" s="90">
        <v>883447.43611000001</v>
      </c>
      <c r="P44" s="102">
        <v>113.1</v>
      </c>
      <c r="Q44" s="90"/>
      <c r="R44" s="90">
        <v>999.17909355899997</v>
      </c>
      <c r="S44" s="91">
        <v>5.0380309058103046E-4</v>
      </c>
      <c r="T44" s="91">
        <f t="shared" si="1"/>
        <v>1.0013751785015028E-2</v>
      </c>
      <c r="U44" s="91">
        <f>R44/'סכום נכסי הקרן'!$C$42</f>
        <v>1.8671167115267928E-3</v>
      </c>
    </row>
    <row r="45" spans="2:21">
      <c r="B45" s="86" t="s">
        <v>394</v>
      </c>
      <c r="C45" s="87" t="s">
        <v>395</v>
      </c>
      <c r="D45" s="88" t="s">
        <v>120</v>
      </c>
      <c r="E45" s="88" t="s">
        <v>309</v>
      </c>
      <c r="F45" s="87" t="s">
        <v>392</v>
      </c>
      <c r="G45" s="88" t="s">
        <v>343</v>
      </c>
      <c r="H45" s="87" t="s">
        <v>393</v>
      </c>
      <c r="I45" s="87" t="s">
        <v>130</v>
      </c>
      <c r="J45" s="101"/>
      <c r="K45" s="90">
        <v>5</v>
      </c>
      <c r="L45" s="88" t="s">
        <v>132</v>
      </c>
      <c r="M45" s="89">
        <v>1.1399999999999999E-2</v>
      </c>
      <c r="N45" s="89">
        <v>2.4400000000006292E-2</v>
      </c>
      <c r="O45" s="90">
        <v>700381.57184900006</v>
      </c>
      <c r="P45" s="102">
        <v>99.9</v>
      </c>
      <c r="Q45" s="90"/>
      <c r="R45" s="90">
        <v>699.68118152400007</v>
      </c>
      <c r="S45" s="91">
        <v>2.9639721142682787E-4</v>
      </c>
      <c r="T45" s="91">
        <f t="shared" si="1"/>
        <v>7.0121900323904859E-3</v>
      </c>
      <c r="U45" s="91">
        <f>R45/'סכום נכסי הקרן'!$C$42</f>
        <v>1.3074597288770552E-3</v>
      </c>
    </row>
    <row r="46" spans="2:21">
      <c r="B46" s="86" t="s">
        <v>396</v>
      </c>
      <c r="C46" s="87" t="s">
        <v>397</v>
      </c>
      <c r="D46" s="88" t="s">
        <v>120</v>
      </c>
      <c r="E46" s="88" t="s">
        <v>309</v>
      </c>
      <c r="F46" s="87" t="s">
        <v>392</v>
      </c>
      <c r="G46" s="88" t="s">
        <v>343</v>
      </c>
      <c r="H46" s="87" t="s">
        <v>393</v>
      </c>
      <c r="I46" s="87" t="s">
        <v>130</v>
      </c>
      <c r="J46" s="101"/>
      <c r="K46" s="90">
        <v>7.1900000000010991</v>
      </c>
      <c r="L46" s="88" t="s">
        <v>132</v>
      </c>
      <c r="M46" s="89">
        <v>9.1999999999999998E-3</v>
      </c>
      <c r="N46" s="89">
        <v>2.6899999999999542E-2</v>
      </c>
      <c r="O46" s="90">
        <v>907844.84108100017</v>
      </c>
      <c r="P46" s="102">
        <v>96.16</v>
      </c>
      <c r="Q46" s="90"/>
      <c r="R46" s="90">
        <v>872.98358711599997</v>
      </c>
      <c r="S46" s="91">
        <v>4.5357951442759282E-4</v>
      </c>
      <c r="T46" s="91">
        <f t="shared" si="1"/>
        <v>8.749023083173102E-3</v>
      </c>
      <c r="U46" s="91">
        <f>R46/'סכום נכסי הקרן'!$C$42</f>
        <v>1.6313013902113261E-3</v>
      </c>
    </row>
    <row r="47" spans="2:21">
      <c r="B47" s="86" t="s">
        <v>398</v>
      </c>
      <c r="C47" s="87" t="s">
        <v>399</v>
      </c>
      <c r="D47" s="88" t="s">
        <v>120</v>
      </c>
      <c r="E47" s="88" t="s">
        <v>309</v>
      </c>
      <c r="F47" s="87" t="s">
        <v>400</v>
      </c>
      <c r="G47" s="88" t="s">
        <v>343</v>
      </c>
      <c r="H47" s="87" t="s">
        <v>401</v>
      </c>
      <c r="I47" s="87" t="s">
        <v>313</v>
      </c>
      <c r="J47" s="101"/>
      <c r="K47" s="90">
        <v>2.8300000000008945</v>
      </c>
      <c r="L47" s="88" t="s">
        <v>132</v>
      </c>
      <c r="M47" s="89">
        <v>2.3399999999999997E-2</v>
      </c>
      <c r="N47" s="89">
        <v>2.1000000000012009E-2</v>
      </c>
      <c r="O47" s="90">
        <v>678459.87529200001</v>
      </c>
      <c r="P47" s="102">
        <v>110.4</v>
      </c>
      <c r="Q47" s="90"/>
      <c r="R47" s="90">
        <v>749.01973745099997</v>
      </c>
      <c r="S47" s="91">
        <v>2.2110857182339194E-4</v>
      </c>
      <c r="T47" s="91">
        <f t="shared" si="1"/>
        <v>7.5066599984545679E-3</v>
      </c>
      <c r="U47" s="91">
        <f>R47/'סכום נכסי הקרן'!$C$42</f>
        <v>1.399656255893822E-3</v>
      </c>
    </row>
    <row r="48" spans="2:21">
      <c r="B48" s="86" t="s">
        <v>402</v>
      </c>
      <c r="C48" s="87" t="s">
        <v>403</v>
      </c>
      <c r="D48" s="88" t="s">
        <v>120</v>
      </c>
      <c r="E48" s="88" t="s">
        <v>309</v>
      </c>
      <c r="F48" s="87" t="s">
        <v>400</v>
      </c>
      <c r="G48" s="88" t="s">
        <v>343</v>
      </c>
      <c r="H48" s="87" t="s">
        <v>401</v>
      </c>
      <c r="I48" s="87" t="s">
        <v>313</v>
      </c>
      <c r="J48" s="101"/>
      <c r="K48" s="90">
        <v>6.1900000000009303</v>
      </c>
      <c r="L48" s="88" t="s">
        <v>132</v>
      </c>
      <c r="M48" s="89">
        <v>6.5000000000000006E-3</v>
      </c>
      <c r="N48" s="89">
        <v>2.7500000000007054E-2</v>
      </c>
      <c r="O48" s="90">
        <v>1127633.9052609999</v>
      </c>
      <c r="P48" s="102">
        <v>94.27</v>
      </c>
      <c r="Q48" s="90"/>
      <c r="R48" s="90">
        <v>1063.0204493790002</v>
      </c>
      <c r="S48" s="91">
        <v>4.9263034096123004E-4</v>
      </c>
      <c r="T48" s="91">
        <f t="shared" si="1"/>
        <v>1.0653568505482226E-2</v>
      </c>
      <c r="U48" s="91">
        <f>R48/'סכום נכסי הקרן'!$C$42</f>
        <v>1.9864139056999333E-3</v>
      </c>
    </row>
    <row r="49" spans="2:21">
      <c r="B49" s="86" t="s">
        <v>404</v>
      </c>
      <c r="C49" s="87" t="s">
        <v>405</v>
      </c>
      <c r="D49" s="88" t="s">
        <v>120</v>
      </c>
      <c r="E49" s="88" t="s">
        <v>309</v>
      </c>
      <c r="F49" s="87" t="s">
        <v>406</v>
      </c>
      <c r="G49" s="88" t="s">
        <v>343</v>
      </c>
      <c r="H49" s="87" t="s">
        <v>393</v>
      </c>
      <c r="I49" s="87" t="s">
        <v>130</v>
      </c>
      <c r="J49" s="101"/>
      <c r="K49" s="90">
        <v>2.790000000003888</v>
      </c>
      <c r="L49" s="88" t="s">
        <v>132</v>
      </c>
      <c r="M49" s="89">
        <v>1.34E-2</v>
      </c>
      <c r="N49" s="89">
        <v>2.1200000000002286E-2</v>
      </c>
      <c r="O49" s="90">
        <v>163641.278177</v>
      </c>
      <c r="P49" s="102">
        <v>106.88</v>
      </c>
      <c r="Q49" s="90"/>
      <c r="R49" s="90">
        <v>174.89979390799999</v>
      </c>
      <c r="S49" s="91">
        <v>2.8499154397647802E-4</v>
      </c>
      <c r="T49" s="91">
        <f t="shared" si="1"/>
        <v>1.7528420427679594E-3</v>
      </c>
      <c r="U49" s="91">
        <f>R49/'סכום נכסי הקרן'!$C$42</f>
        <v>3.2682662212741339E-4</v>
      </c>
    </row>
    <row r="50" spans="2:21">
      <c r="B50" s="86" t="s">
        <v>407</v>
      </c>
      <c r="C50" s="87" t="s">
        <v>408</v>
      </c>
      <c r="D50" s="88" t="s">
        <v>120</v>
      </c>
      <c r="E50" s="88" t="s">
        <v>309</v>
      </c>
      <c r="F50" s="87" t="s">
        <v>406</v>
      </c>
      <c r="G50" s="88" t="s">
        <v>343</v>
      </c>
      <c r="H50" s="87" t="s">
        <v>401</v>
      </c>
      <c r="I50" s="87" t="s">
        <v>313</v>
      </c>
      <c r="J50" s="101"/>
      <c r="K50" s="90">
        <v>4.3099999999961112</v>
      </c>
      <c r="L50" s="88" t="s">
        <v>132</v>
      </c>
      <c r="M50" s="89">
        <v>1.8200000000000001E-2</v>
      </c>
      <c r="N50" s="89">
        <v>2.3499999999981487E-2</v>
      </c>
      <c r="O50" s="90">
        <v>408649.15091500001</v>
      </c>
      <c r="P50" s="102">
        <v>105.72</v>
      </c>
      <c r="Q50" s="90"/>
      <c r="R50" s="90">
        <v>432.02388082800002</v>
      </c>
      <c r="S50" s="91">
        <v>1.0799396165829809E-3</v>
      </c>
      <c r="T50" s="91">
        <f t="shared" si="1"/>
        <v>4.3297342145150186E-3</v>
      </c>
      <c r="U50" s="91">
        <f>R50/'סכום נכסי הקרן'!$C$42</f>
        <v>8.0730172686002829E-4</v>
      </c>
    </row>
    <row r="51" spans="2:21">
      <c r="B51" s="86" t="s">
        <v>409</v>
      </c>
      <c r="C51" s="87" t="s">
        <v>410</v>
      </c>
      <c r="D51" s="88" t="s">
        <v>120</v>
      </c>
      <c r="E51" s="88" t="s">
        <v>309</v>
      </c>
      <c r="F51" s="87" t="s">
        <v>406</v>
      </c>
      <c r="G51" s="88" t="s">
        <v>343</v>
      </c>
      <c r="H51" s="87" t="s">
        <v>401</v>
      </c>
      <c r="I51" s="87" t="s">
        <v>313</v>
      </c>
      <c r="J51" s="101"/>
      <c r="K51" s="90">
        <v>5.07</v>
      </c>
      <c r="L51" s="88" t="s">
        <v>132</v>
      </c>
      <c r="M51" s="89">
        <v>7.8000000000000005E-3</v>
      </c>
      <c r="N51" s="89">
        <v>2.4100580270793034E-2</v>
      </c>
      <c r="O51" s="90">
        <v>4.751E-3</v>
      </c>
      <c r="P51" s="102">
        <v>98.69</v>
      </c>
      <c r="Q51" s="90"/>
      <c r="R51" s="90">
        <v>4.6530000000000002E-6</v>
      </c>
      <c r="S51" s="91">
        <v>1.1442678227360309E-11</v>
      </c>
      <c r="T51" s="91">
        <f t="shared" si="1"/>
        <v>4.6632267784657792E-11</v>
      </c>
      <c r="U51" s="91">
        <f>R51/'סכום נכסי הקרן'!$C$42</f>
        <v>8.6948317020818183E-12</v>
      </c>
    </row>
    <row r="52" spans="2:21">
      <c r="B52" s="86" t="s">
        <v>411</v>
      </c>
      <c r="C52" s="87" t="s">
        <v>412</v>
      </c>
      <c r="D52" s="88" t="s">
        <v>120</v>
      </c>
      <c r="E52" s="88" t="s">
        <v>309</v>
      </c>
      <c r="F52" s="87" t="s">
        <v>406</v>
      </c>
      <c r="G52" s="88" t="s">
        <v>343</v>
      </c>
      <c r="H52" s="87" t="s">
        <v>401</v>
      </c>
      <c r="I52" s="87" t="s">
        <v>313</v>
      </c>
      <c r="J52" s="101"/>
      <c r="K52" s="90">
        <v>2.76999999999867</v>
      </c>
      <c r="L52" s="88" t="s">
        <v>132</v>
      </c>
      <c r="M52" s="89">
        <v>2E-3</v>
      </c>
      <c r="N52" s="89">
        <v>2.0799999999977028E-2</v>
      </c>
      <c r="O52" s="90">
        <v>326268.56862699997</v>
      </c>
      <c r="P52" s="102">
        <v>101.4</v>
      </c>
      <c r="Q52" s="90"/>
      <c r="R52" s="90">
        <v>330.836338372</v>
      </c>
      <c r="S52" s="91">
        <v>9.8869263220303016E-4</v>
      </c>
      <c r="T52" s="91">
        <f t="shared" si="1"/>
        <v>3.3156347998836793E-3</v>
      </c>
      <c r="U52" s="91">
        <f>R52/'סכום נכסי הקרן'!$C$42</f>
        <v>6.1821755492747323E-4</v>
      </c>
    </row>
    <row r="53" spans="2:21">
      <c r="B53" s="86" t="s">
        <v>413</v>
      </c>
      <c r="C53" s="87" t="s">
        <v>414</v>
      </c>
      <c r="D53" s="88" t="s">
        <v>120</v>
      </c>
      <c r="E53" s="88" t="s">
        <v>309</v>
      </c>
      <c r="F53" s="87" t="s">
        <v>415</v>
      </c>
      <c r="G53" s="88" t="s">
        <v>343</v>
      </c>
      <c r="H53" s="87" t="s">
        <v>393</v>
      </c>
      <c r="I53" s="87" t="s">
        <v>130</v>
      </c>
      <c r="J53" s="101"/>
      <c r="K53" s="90">
        <v>1.6900000000005562</v>
      </c>
      <c r="L53" s="88" t="s">
        <v>132</v>
      </c>
      <c r="M53" s="89">
        <v>4.7500000000000001E-2</v>
      </c>
      <c r="N53" s="89">
        <v>2.2400000000017482E-2</v>
      </c>
      <c r="O53" s="90">
        <v>364892.68934899999</v>
      </c>
      <c r="P53" s="102">
        <v>137.94999999999999</v>
      </c>
      <c r="Q53" s="90"/>
      <c r="R53" s="90">
        <v>503.36944868799998</v>
      </c>
      <c r="S53" s="91">
        <v>2.7229674996534655E-4</v>
      </c>
      <c r="T53" s="91">
        <f t="shared" si="1"/>
        <v>5.0447579896484799E-3</v>
      </c>
      <c r="U53" s="91">
        <f>R53/'סכום נכסי הקרן'!$C$42</f>
        <v>9.4062167210656972E-4</v>
      </c>
    </row>
    <row r="54" spans="2:21">
      <c r="B54" s="86" t="s">
        <v>416</v>
      </c>
      <c r="C54" s="87" t="s">
        <v>417</v>
      </c>
      <c r="D54" s="88" t="s">
        <v>120</v>
      </c>
      <c r="E54" s="88" t="s">
        <v>309</v>
      </c>
      <c r="F54" s="87" t="s">
        <v>415</v>
      </c>
      <c r="G54" s="88" t="s">
        <v>343</v>
      </c>
      <c r="H54" s="87" t="s">
        <v>393</v>
      </c>
      <c r="I54" s="87" t="s">
        <v>130</v>
      </c>
      <c r="J54" s="101"/>
      <c r="K54" s="90">
        <v>4.4400000000006932</v>
      </c>
      <c r="L54" s="88" t="s">
        <v>132</v>
      </c>
      <c r="M54" s="89">
        <v>5.0000000000000001E-3</v>
      </c>
      <c r="N54" s="89">
        <v>2.5199999999997686E-2</v>
      </c>
      <c r="O54" s="90">
        <v>352180.54068736458</v>
      </c>
      <c r="P54" s="102">
        <v>98.31</v>
      </c>
      <c r="Q54" s="90"/>
      <c r="R54" s="90">
        <v>346.228689804</v>
      </c>
      <c r="S54" s="91">
        <v>1.7230301264955749E-4</v>
      </c>
      <c r="T54" s="91">
        <f t="shared" si="1"/>
        <v>3.4698966210340307E-3</v>
      </c>
      <c r="U54" s="91">
        <f>R54/'סכום נכסי הקרן'!$C$42</f>
        <v>6.4698048318892563E-4</v>
      </c>
    </row>
    <row r="55" spans="2:21">
      <c r="B55" s="86" t="s">
        <v>418</v>
      </c>
      <c r="C55" s="87" t="s">
        <v>419</v>
      </c>
      <c r="D55" s="88" t="s">
        <v>120</v>
      </c>
      <c r="E55" s="88" t="s">
        <v>309</v>
      </c>
      <c r="F55" s="87" t="s">
        <v>415</v>
      </c>
      <c r="G55" s="88" t="s">
        <v>343</v>
      </c>
      <c r="H55" s="87" t="s">
        <v>393</v>
      </c>
      <c r="I55" s="87" t="s">
        <v>130</v>
      </c>
      <c r="J55" s="101"/>
      <c r="K55" s="90">
        <v>6.8699999999971597</v>
      </c>
      <c r="L55" s="88" t="s">
        <v>132</v>
      </c>
      <c r="M55" s="89">
        <v>5.8999999999999999E-3</v>
      </c>
      <c r="N55" s="89">
        <v>2.8399999999978706E-2</v>
      </c>
      <c r="O55" s="90">
        <v>501796.41367000499</v>
      </c>
      <c r="P55" s="102">
        <v>89.83</v>
      </c>
      <c r="Q55" s="90"/>
      <c r="R55" s="90">
        <v>450.763716644</v>
      </c>
      <c r="S55" s="91">
        <v>4.564295941586054E-4</v>
      </c>
      <c r="T55" s="91">
        <f t="shared" si="1"/>
        <v>4.517544453503248E-3</v>
      </c>
      <c r="U55" s="91">
        <f>R55/'סכום נכסי הקרן'!$C$42</f>
        <v>8.4231993415527116E-4</v>
      </c>
    </row>
    <row r="56" spans="2:21">
      <c r="B56" s="86" t="s">
        <v>420</v>
      </c>
      <c r="C56" s="87" t="s">
        <v>421</v>
      </c>
      <c r="D56" s="88" t="s">
        <v>120</v>
      </c>
      <c r="E56" s="88" t="s">
        <v>309</v>
      </c>
      <c r="F56" s="87" t="s">
        <v>422</v>
      </c>
      <c r="G56" s="88" t="s">
        <v>343</v>
      </c>
      <c r="H56" s="87" t="s">
        <v>393</v>
      </c>
      <c r="I56" s="87" t="s">
        <v>130</v>
      </c>
      <c r="J56" s="101"/>
      <c r="K56" s="90">
        <v>3.539999999997447</v>
      </c>
      <c r="L56" s="88" t="s">
        <v>132</v>
      </c>
      <c r="M56" s="89">
        <v>1.5800000000000002E-2</v>
      </c>
      <c r="N56" s="89">
        <v>2.1499999999989364E-2</v>
      </c>
      <c r="O56" s="90">
        <v>439436.96371699998</v>
      </c>
      <c r="P56" s="102">
        <v>106.98</v>
      </c>
      <c r="Q56" s="90"/>
      <c r="R56" s="90">
        <v>470.10967563000003</v>
      </c>
      <c r="S56" s="91">
        <v>8.7723729738880434E-4</v>
      </c>
      <c r="T56" s="91">
        <f t="shared" si="1"/>
        <v>4.7114292461071941E-3</v>
      </c>
      <c r="U56" s="91">
        <f>R56/'סכום נכסי הקרן'!$C$42</f>
        <v>8.7847077393576705E-4</v>
      </c>
    </row>
    <row r="57" spans="2:21">
      <c r="B57" s="86" t="s">
        <v>423</v>
      </c>
      <c r="C57" s="87" t="s">
        <v>424</v>
      </c>
      <c r="D57" s="88" t="s">
        <v>120</v>
      </c>
      <c r="E57" s="88" t="s">
        <v>309</v>
      </c>
      <c r="F57" s="87" t="s">
        <v>422</v>
      </c>
      <c r="G57" s="88" t="s">
        <v>343</v>
      </c>
      <c r="H57" s="87" t="s">
        <v>393</v>
      </c>
      <c r="I57" s="87" t="s">
        <v>130</v>
      </c>
      <c r="J57" s="101"/>
      <c r="K57" s="90">
        <v>6.2300000000011675</v>
      </c>
      <c r="L57" s="88" t="s">
        <v>132</v>
      </c>
      <c r="M57" s="89">
        <v>8.3999999999999995E-3</v>
      </c>
      <c r="N57" s="89">
        <v>2.5400000000008204E-2</v>
      </c>
      <c r="O57" s="90">
        <v>328398.36843199999</v>
      </c>
      <c r="P57" s="102">
        <v>96.52</v>
      </c>
      <c r="Q57" s="90"/>
      <c r="R57" s="90">
        <v>316.97009498099999</v>
      </c>
      <c r="S57" s="91">
        <v>7.3648434274949538E-4</v>
      </c>
      <c r="T57" s="91">
        <f t="shared" si="1"/>
        <v>3.1766676013072009E-3</v>
      </c>
      <c r="U57" s="91">
        <f>R57/'סכום נכסי הקרן'!$C$42</f>
        <v>5.9230638952346515E-4</v>
      </c>
    </row>
    <row r="58" spans="2:21">
      <c r="B58" s="86" t="s">
        <v>425</v>
      </c>
      <c r="C58" s="87" t="s">
        <v>426</v>
      </c>
      <c r="D58" s="88" t="s">
        <v>120</v>
      </c>
      <c r="E58" s="88" t="s">
        <v>309</v>
      </c>
      <c r="F58" s="87" t="s">
        <v>324</v>
      </c>
      <c r="G58" s="88" t="s">
        <v>317</v>
      </c>
      <c r="H58" s="87" t="s">
        <v>401</v>
      </c>
      <c r="I58" s="87" t="s">
        <v>313</v>
      </c>
      <c r="J58" s="101"/>
      <c r="K58" s="90">
        <v>0.57999999999939467</v>
      </c>
      <c r="L58" s="88" t="s">
        <v>132</v>
      </c>
      <c r="M58" s="89">
        <v>1.6399999999999998E-2</v>
      </c>
      <c r="N58" s="89">
        <v>2.2500000000010803E-2</v>
      </c>
      <c r="O58" s="90">
        <v>8.5875059999999994</v>
      </c>
      <c r="P58" s="102">
        <v>5386667</v>
      </c>
      <c r="Q58" s="90"/>
      <c r="R58" s="90">
        <v>462.58035246600002</v>
      </c>
      <c r="S58" s="91">
        <v>6.9953616813294231E-4</v>
      </c>
      <c r="T58" s="91">
        <f t="shared" si="1"/>
        <v>4.6359705282862452E-3</v>
      </c>
      <c r="U58" s="91">
        <f>R58/'סכום נכסי הקרן'!$C$42</f>
        <v>8.6440109894295246E-4</v>
      </c>
    </row>
    <row r="59" spans="2:21">
      <c r="B59" s="86" t="s">
        <v>427</v>
      </c>
      <c r="C59" s="87" t="s">
        <v>428</v>
      </c>
      <c r="D59" s="88" t="s">
        <v>120</v>
      </c>
      <c r="E59" s="88" t="s">
        <v>309</v>
      </c>
      <c r="F59" s="87" t="s">
        <v>324</v>
      </c>
      <c r="G59" s="88" t="s">
        <v>317</v>
      </c>
      <c r="H59" s="87" t="s">
        <v>401</v>
      </c>
      <c r="I59" s="87" t="s">
        <v>313</v>
      </c>
      <c r="J59" s="101"/>
      <c r="K59" s="90">
        <v>5.1699999999928163</v>
      </c>
      <c r="L59" s="88" t="s">
        <v>132</v>
      </c>
      <c r="M59" s="89">
        <v>2.7799999999999998E-2</v>
      </c>
      <c r="N59" s="89">
        <v>3.3499999999912468E-2</v>
      </c>
      <c r="O59" s="90">
        <v>3.1429779999999998</v>
      </c>
      <c r="P59" s="102">
        <v>5270388</v>
      </c>
      <c r="Q59" s="90"/>
      <c r="R59" s="90">
        <v>165.647133107</v>
      </c>
      <c r="S59" s="91">
        <v>7.5154901960784314E-4</v>
      </c>
      <c r="T59" s="91">
        <f t="shared" si="1"/>
        <v>1.6601120715251402E-3</v>
      </c>
      <c r="U59" s="91">
        <f>R59/'סכום נכסי הקרן'!$C$42</f>
        <v>3.0953663105474108E-4</v>
      </c>
    </row>
    <row r="60" spans="2:21">
      <c r="B60" s="86" t="s">
        <v>429</v>
      </c>
      <c r="C60" s="87" t="s">
        <v>430</v>
      </c>
      <c r="D60" s="88" t="s">
        <v>120</v>
      </c>
      <c r="E60" s="88" t="s">
        <v>309</v>
      </c>
      <c r="F60" s="87" t="s">
        <v>324</v>
      </c>
      <c r="G60" s="88" t="s">
        <v>317</v>
      </c>
      <c r="H60" s="87" t="s">
        <v>401</v>
      </c>
      <c r="I60" s="87" t="s">
        <v>313</v>
      </c>
      <c r="J60" s="101"/>
      <c r="K60" s="90">
        <v>2.1000000000014825</v>
      </c>
      <c r="L60" s="88" t="s">
        <v>132</v>
      </c>
      <c r="M60" s="89">
        <v>2.4199999999999999E-2</v>
      </c>
      <c r="N60" s="89">
        <v>2.2700000000017789E-2</v>
      </c>
      <c r="O60" s="90">
        <v>12.228534</v>
      </c>
      <c r="P60" s="102">
        <v>5516000</v>
      </c>
      <c r="Q60" s="90"/>
      <c r="R60" s="90">
        <v>674.52590703999999</v>
      </c>
      <c r="S60" s="91">
        <v>4.2426305381119245E-4</v>
      </c>
      <c r="T60" s="91">
        <f t="shared" si="1"/>
        <v>6.7600844024883876E-3</v>
      </c>
      <c r="U60" s="91">
        <f>R60/'סכום נכסי הקרן'!$C$42</f>
        <v>1.260453307630966E-3</v>
      </c>
    </row>
    <row r="61" spans="2:21">
      <c r="B61" s="86" t="s">
        <v>431</v>
      </c>
      <c r="C61" s="87" t="s">
        <v>432</v>
      </c>
      <c r="D61" s="88" t="s">
        <v>120</v>
      </c>
      <c r="E61" s="88" t="s">
        <v>309</v>
      </c>
      <c r="F61" s="87" t="s">
        <v>324</v>
      </c>
      <c r="G61" s="88" t="s">
        <v>317</v>
      </c>
      <c r="H61" s="87" t="s">
        <v>401</v>
      </c>
      <c r="I61" s="87" t="s">
        <v>313</v>
      </c>
      <c r="J61" s="101"/>
      <c r="K61" s="90">
        <v>1.730000000000286</v>
      </c>
      <c r="L61" s="88" t="s">
        <v>132</v>
      </c>
      <c r="M61" s="89">
        <v>1.95E-2</v>
      </c>
      <c r="N61" s="89">
        <v>2.7599999999998574E-2</v>
      </c>
      <c r="O61" s="90">
        <v>10.638484999999998</v>
      </c>
      <c r="P61" s="102">
        <v>5263064</v>
      </c>
      <c r="Q61" s="90"/>
      <c r="R61" s="90">
        <v>559.91025020799998</v>
      </c>
      <c r="S61" s="91">
        <v>4.2864277368145361E-4</v>
      </c>
      <c r="T61" s="91">
        <f t="shared" si="1"/>
        <v>5.6114087090208898E-3</v>
      </c>
      <c r="U61" s="91">
        <f>R61/'סכום נכסי הקרן'!$C$42</f>
        <v>1.0462766803845005E-3</v>
      </c>
    </row>
    <row r="62" spans="2:21">
      <c r="B62" s="86" t="s">
        <v>433</v>
      </c>
      <c r="C62" s="87" t="s">
        <v>434</v>
      </c>
      <c r="D62" s="88" t="s">
        <v>120</v>
      </c>
      <c r="E62" s="88" t="s">
        <v>309</v>
      </c>
      <c r="F62" s="87" t="s">
        <v>324</v>
      </c>
      <c r="G62" s="88" t="s">
        <v>317</v>
      </c>
      <c r="H62" s="87" t="s">
        <v>393</v>
      </c>
      <c r="I62" s="87" t="s">
        <v>130</v>
      </c>
      <c r="J62" s="101"/>
      <c r="K62" s="90">
        <v>5.0100000000007272</v>
      </c>
      <c r="L62" s="88" t="s">
        <v>132</v>
      </c>
      <c r="M62" s="89">
        <v>1.4999999999999999E-2</v>
      </c>
      <c r="N62" s="89">
        <v>3.1100000000017659E-2</v>
      </c>
      <c r="O62" s="90">
        <v>9.8991419999999994</v>
      </c>
      <c r="P62" s="102">
        <v>4861800</v>
      </c>
      <c r="Q62" s="90"/>
      <c r="R62" s="90">
        <v>481.27650096500003</v>
      </c>
      <c r="S62" s="91">
        <v>3.5255865802407576E-4</v>
      </c>
      <c r="T62" s="91">
        <f t="shared" si="1"/>
        <v>4.8233429339056512E-3</v>
      </c>
      <c r="U62" s="91">
        <f>R62/'סכום נכסי הקרן'!$C$42</f>
        <v>8.9933766990274932E-4</v>
      </c>
    </row>
    <row r="63" spans="2:21">
      <c r="B63" s="86" t="s">
        <v>435</v>
      </c>
      <c r="C63" s="87" t="s">
        <v>436</v>
      </c>
      <c r="D63" s="88" t="s">
        <v>120</v>
      </c>
      <c r="E63" s="88" t="s">
        <v>309</v>
      </c>
      <c r="F63" s="87" t="s">
        <v>437</v>
      </c>
      <c r="G63" s="88" t="s">
        <v>343</v>
      </c>
      <c r="H63" s="87" t="s">
        <v>393</v>
      </c>
      <c r="I63" s="87" t="s">
        <v>130</v>
      </c>
      <c r="J63" s="101"/>
      <c r="K63" s="90">
        <v>2.8700000000314829</v>
      </c>
      <c r="L63" s="88" t="s">
        <v>132</v>
      </c>
      <c r="M63" s="89">
        <v>3.7000000000000005E-2</v>
      </c>
      <c r="N63" s="89">
        <v>1.9600000000176931E-2</v>
      </c>
      <c r="O63" s="90">
        <v>33915.891508425266</v>
      </c>
      <c r="P63" s="102">
        <v>113.32</v>
      </c>
      <c r="Q63" s="90"/>
      <c r="R63" s="90">
        <v>38.433488417</v>
      </c>
      <c r="S63" s="91">
        <v>7.5182006626323323E-5</v>
      </c>
      <c r="T63" s="91">
        <f t="shared" si="1"/>
        <v>3.8517960966260207E-4</v>
      </c>
      <c r="U63" s="91">
        <f>R63/'סכום נכסי הקרן'!$C$42</f>
        <v>7.1818764992419071E-5</v>
      </c>
    </row>
    <row r="64" spans="2:21">
      <c r="B64" s="86" t="s">
        <v>438</v>
      </c>
      <c r="C64" s="87" t="s">
        <v>439</v>
      </c>
      <c r="D64" s="88" t="s">
        <v>120</v>
      </c>
      <c r="E64" s="88" t="s">
        <v>309</v>
      </c>
      <c r="F64" s="87" t="s">
        <v>437</v>
      </c>
      <c r="G64" s="88" t="s">
        <v>343</v>
      </c>
      <c r="H64" s="87" t="s">
        <v>401</v>
      </c>
      <c r="I64" s="87" t="s">
        <v>313</v>
      </c>
      <c r="J64" s="101"/>
      <c r="K64" s="90">
        <v>1.6199999999994941</v>
      </c>
      <c r="L64" s="88" t="s">
        <v>132</v>
      </c>
      <c r="M64" s="89">
        <v>2.8500000000000001E-2</v>
      </c>
      <c r="N64" s="89">
        <v>1.740000000000138E-2</v>
      </c>
      <c r="O64" s="90">
        <v>386318.52393100003</v>
      </c>
      <c r="P64" s="102">
        <v>112.51</v>
      </c>
      <c r="Q64" s="90"/>
      <c r="R64" s="90">
        <v>434.64696078099996</v>
      </c>
      <c r="S64" s="91">
        <v>6.758664845973513E-4</v>
      </c>
      <c r="T64" s="91">
        <f t="shared" si="1"/>
        <v>4.3560226664361148E-3</v>
      </c>
      <c r="U64" s="91">
        <f>R64/'סכום נכסי הקרן'!$C$42</f>
        <v>8.1220334704752868E-4</v>
      </c>
    </row>
    <row r="65" spans="2:21">
      <c r="B65" s="86" t="s">
        <v>440</v>
      </c>
      <c r="C65" s="87" t="s">
        <v>441</v>
      </c>
      <c r="D65" s="88" t="s">
        <v>120</v>
      </c>
      <c r="E65" s="88" t="s">
        <v>309</v>
      </c>
      <c r="F65" s="87" t="s">
        <v>437</v>
      </c>
      <c r="G65" s="88" t="s">
        <v>343</v>
      </c>
      <c r="H65" s="87" t="s">
        <v>393</v>
      </c>
      <c r="I65" s="87" t="s">
        <v>130</v>
      </c>
      <c r="J65" s="101"/>
      <c r="K65" s="90">
        <v>4.7899999999848824</v>
      </c>
      <c r="L65" s="88" t="s">
        <v>132</v>
      </c>
      <c r="M65" s="89">
        <v>2.81E-2</v>
      </c>
      <c r="N65" s="89">
        <v>2.5300000000021593E-2</v>
      </c>
      <c r="O65" s="90">
        <v>50238.187273000003</v>
      </c>
      <c r="P65" s="102">
        <v>110.61</v>
      </c>
      <c r="Q65" s="90"/>
      <c r="R65" s="90">
        <v>55.568459196000006</v>
      </c>
      <c r="S65" s="91">
        <v>5.2914229167535617E-5</v>
      </c>
      <c r="T65" s="91">
        <f t="shared" si="1"/>
        <v>5.5690592512544642E-4</v>
      </c>
      <c r="U65" s="91">
        <f>R65/'סכום נכסי הקרן'!$C$42</f>
        <v>1.038380401145972E-4</v>
      </c>
    </row>
    <row r="66" spans="2:21">
      <c r="B66" s="86" t="s">
        <v>442</v>
      </c>
      <c r="C66" s="87" t="s">
        <v>443</v>
      </c>
      <c r="D66" s="88" t="s">
        <v>120</v>
      </c>
      <c r="E66" s="88" t="s">
        <v>309</v>
      </c>
      <c r="F66" s="87" t="s">
        <v>437</v>
      </c>
      <c r="G66" s="88" t="s">
        <v>343</v>
      </c>
      <c r="H66" s="87" t="s">
        <v>401</v>
      </c>
      <c r="I66" s="87" t="s">
        <v>313</v>
      </c>
      <c r="J66" s="101"/>
      <c r="K66" s="90">
        <v>3.2300000000104068</v>
      </c>
      <c r="L66" s="88" t="s">
        <v>132</v>
      </c>
      <c r="M66" s="89">
        <v>2.4E-2</v>
      </c>
      <c r="N66" s="89">
        <v>2.2300000000104063E-2</v>
      </c>
      <c r="O66" s="90">
        <v>74438.473658000003</v>
      </c>
      <c r="P66" s="102">
        <v>109.73</v>
      </c>
      <c r="Q66" s="90"/>
      <c r="R66" s="90">
        <v>81.681331305</v>
      </c>
      <c r="S66" s="91">
        <v>1.2073881011804969E-4</v>
      </c>
      <c r="T66" s="91">
        <f t="shared" si="1"/>
        <v>8.1860857821236012E-4</v>
      </c>
      <c r="U66" s="91">
        <f>R66/'סכום נכסי הקרן'!$C$42</f>
        <v>1.5263387683192822E-4</v>
      </c>
    </row>
    <row r="67" spans="2:21">
      <c r="B67" s="86" t="s">
        <v>444</v>
      </c>
      <c r="C67" s="87" t="s">
        <v>445</v>
      </c>
      <c r="D67" s="88" t="s">
        <v>120</v>
      </c>
      <c r="E67" s="88" t="s">
        <v>309</v>
      </c>
      <c r="F67" s="87" t="s">
        <v>437</v>
      </c>
      <c r="G67" s="88" t="s">
        <v>343</v>
      </c>
      <c r="H67" s="87" t="s">
        <v>393</v>
      </c>
      <c r="I67" s="87" t="s">
        <v>130</v>
      </c>
      <c r="J67" s="101"/>
      <c r="K67" s="90">
        <v>4.3899999999962347</v>
      </c>
      <c r="L67" s="88" t="s">
        <v>132</v>
      </c>
      <c r="M67" s="89">
        <v>2.6000000000000002E-2</v>
      </c>
      <c r="N67" s="89">
        <v>2.3099999999983863E-2</v>
      </c>
      <c r="O67" s="90">
        <v>389530.67576299998</v>
      </c>
      <c r="P67" s="102">
        <v>109.79</v>
      </c>
      <c r="Q67" s="90"/>
      <c r="R67" s="90">
        <v>427.66572799900007</v>
      </c>
      <c r="S67" s="91">
        <v>7.5672230374170197E-4</v>
      </c>
      <c r="T67" s="91">
        <f t="shared" si="1"/>
        <v>4.2860568988545011E-3</v>
      </c>
      <c r="U67" s="91">
        <f>R67/'סכום נכסי הקרן'!$C$42</f>
        <v>7.991578615301107E-4</v>
      </c>
    </row>
    <row r="68" spans="2:21">
      <c r="B68" s="86" t="s">
        <v>446</v>
      </c>
      <c r="C68" s="87" t="s">
        <v>447</v>
      </c>
      <c r="D68" s="88" t="s">
        <v>120</v>
      </c>
      <c r="E68" s="88" t="s">
        <v>309</v>
      </c>
      <c r="F68" s="87" t="s">
        <v>437</v>
      </c>
      <c r="G68" s="88" t="s">
        <v>343</v>
      </c>
      <c r="H68" s="87" t="s">
        <v>393</v>
      </c>
      <c r="I68" s="87" t="s">
        <v>130</v>
      </c>
      <c r="J68" s="101"/>
      <c r="K68" s="90">
        <v>7.1600000000032651</v>
      </c>
      <c r="L68" s="88" t="s">
        <v>132</v>
      </c>
      <c r="M68" s="89">
        <v>3.4999999999999996E-3</v>
      </c>
      <c r="N68" s="89">
        <v>2.8300000000001751E-2</v>
      </c>
      <c r="O68" s="90">
        <v>582932.03431999998</v>
      </c>
      <c r="P68" s="102">
        <v>88.29</v>
      </c>
      <c r="Q68" s="90"/>
      <c r="R68" s="90">
        <v>514.67070407699998</v>
      </c>
      <c r="S68" s="91">
        <v>5.677913112151371E-4</v>
      </c>
      <c r="T68" s="91">
        <f t="shared" si="1"/>
        <v>5.1580189326105802E-3</v>
      </c>
      <c r="U68" s="91">
        <f>R68/'סכום נכסי הקרן'!$C$42</f>
        <v>9.6173977088791511E-4</v>
      </c>
    </row>
    <row r="69" spans="2:21">
      <c r="B69" s="86" t="s">
        <v>448</v>
      </c>
      <c r="C69" s="87" t="s">
        <v>449</v>
      </c>
      <c r="D69" s="88" t="s">
        <v>120</v>
      </c>
      <c r="E69" s="88" t="s">
        <v>309</v>
      </c>
      <c r="F69" s="87" t="s">
        <v>450</v>
      </c>
      <c r="G69" s="88" t="s">
        <v>343</v>
      </c>
      <c r="H69" s="87" t="s">
        <v>401</v>
      </c>
      <c r="I69" s="87" t="s">
        <v>313</v>
      </c>
      <c r="J69" s="101"/>
      <c r="K69" s="90">
        <v>0.77000000000498192</v>
      </c>
      <c r="L69" s="88" t="s">
        <v>132</v>
      </c>
      <c r="M69" s="89">
        <v>4.9000000000000002E-2</v>
      </c>
      <c r="N69" s="89">
        <v>1.3300000000005535E-2</v>
      </c>
      <c r="O69" s="90">
        <v>78277.139559000003</v>
      </c>
      <c r="P69" s="102">
        <v>115.39</v>
      </c>
      <c r="Q69" s="90"/>
      <c r="R69" s="90">
        <v>90.323991015000004</v>
      </c>
      <c r="S69" s="91">
        <v>5.8853817285827868E-4</v>
      </c>
      <c r="T69" s="91">
        <f t="shared" si="1"/>
        <v>9.0522513139705671E-4</v>
      </c>
      <c r="U69" s="91">
        <f>R69/'סכום נכסי הקרן'!$C$42</f>
        <v>1.6878398893956055E-4</v>
      </c>
    </row>
    <row r="70" spans="2:21">
      <c r="B70" s="86" t="s">
        <v>451</v>
      </c>
      <c r="C70" s="87" t="s">
        <v>452</v>
      </c>
      <c r="D70" s="88" t="s">
        <v>120</v>
      </c>
      <c r="E70" s="88" t="s">
        <v>309</v>
      </c>
      <c r="F70" s="87" t="s">
        <v>450</v>
      </c>
      <c r="G70" s="88" t="s">
        <v>343</v>
      </c>
      <c r="H70" s="87" t="s">
        <v>401</v>
      </c>
      <c r="I70" s="87" t="s">
        <v>313</v>
      </c>
      <c r="J70" s="101"/>
      <c r="K70" s="90">
        <v>3.8599999999985646</v>
      </c>
      <c r="L70" s="88" t="s">
        <v>132</v>
      </c>
      <c r="M70" s="89">
        <v>2.35E-2</v>
      </c>
      <c r="N70" s="89">
        <v>2.1799999999996086E-2</v>
      </c>
      <c r="O70" s="90">
        <v>693530.35960199998</v>
      </c>
      <c r="P70" s="102">
        <v>110.48</v>
      </c>
      <c r="Q70" s="90"/>
      <c r="R70" s="90">
        <v>766.21236028499993</v>
      </c>
      <c r="S70" s="91">
        <v>9.3384300572330753E-4</v>
      </c>
      <c r="T70" s="91">
        <f t="shared" si="1"/>
        <v>7.678964101595704E-3</v>
      </c>
      <c r="U70" s="91">
        <f>R70/'סכום נכסי הקרן'!$C$42</f>
        <v>1.4317832625688701E-3</v>
      </c>
    </row>
    <row r="71" spans="2:21">
      <c r="B71" s="86" t="s">
        <v>453</v>
      </c>
      <c r="C71" s="87" t="s">
        <v>454</v>
      </c>
      <c r="D71" s="88" t="s">
        <v>120</v>
      </c>
      <c r="E71" s="88" t="s">
        <v>309</v>
      </c>
      <c r="F71" s="87" t="s">
        <v>450</v>
      </c>
      <c r="G71" s="88" t="s">
        <v>343</v>
      </c>
      <c r="H71" s="87" t="s">
        <v>401</v>
      </c>
      <c r="I71" s="87" t="s">
        <v>313</v>
      </c>
      <c r="J71" s="101"/>
      <c r="K71" s="90">
        <v>2.4299999999995787</v>
      </c>
      <c r="L71" s="88" t="s">
        <v>132</v>
      </c>
      <c r="M71" s="89">
        <v>1.7600000000000001E-2</v>
      </c>
      <c r="N71" s="89">
        <v>1.8299999999992884E-2</v>
      </c>
      <c r="O71" s="90">
        <v>617208.34053799999</v>
      </c>
      <c r="P71" s="102">
        <v>109.32</v>
      </c>
      <c r="Q71" s="90">
        <v>13.974410118</v>
      </c>
      <c r="R71" s="90">
        <v>688.70656800300003</v>
      </c>
      <c r="S71" s="91">
        <v>4.6205973386959006E-4</v>
      </c>
      <c r="T71" s="91">
        <f t="shared" si="1"/>
        <v>6.9022026873347365E-3</v>
      </c>
      <c r="U71" s="91">
        <f>R71/'סכום נכסי הקרן'!$C$42</f>
        <v>1.2869520096506451E-3</v>
      </c>
    </row>
    <row r="72" spans="2:21">
      <c r="B72" s="86" t="s">
        <v>455</v>
      </c>
      <c r="C72" s="87" t="s">
        <v>456</v>
      </c>
      <c r="D72" s="88" t="s">
        <v>120</v>
      </c>
      <c r="E72" s="88" t="s">
        <v>309</v>
      </c>
      <c r="F72" s="87" t="s">
        <v>450</v>
      </c>
      <c r="G72" s="88" t="s">
        <v>343</v>
      </c>
      <c r="H72" s="87" t="s">
        <v>401</v>
      </c>
      <c r="I72" s="87" t="s">
        <v>313</v>
      </c>
      <c r="J72" s="101"/>
      <c r="K72" s="90">
        <v>0.40999942824379471</v>
      </c>
      <c r="L72" s="88" t="s">
        <v>132</v>
      </c>
      <c r="M72" s="89">
        <v>5.8499999999999996E-2</v>
      </c>
      <c r="N72" s="89">
        <v>1.4000272219953723E-2</v>
      </c>
      <c r="O72" s="90">
        <v>1.2294000000000001E-2</v>
      </c>
      <c r="P72" s="102">
        <v>119.5</v>
      </c>
      <c r="Q72" s="90"/>
      <c r="R72" s="90">
        <v>1.4694E-5</v>
      </c>
      <c r="S72" s="91">
        <v>1.0299325163819924E-10</v>
      </c>
      <c r="T72" s="91">
        <f t="shared" si="1"/>
        <v>1.4726295783962209E-10</v>
      </c>
      <c r="U72" s="91">
        <f>R72/'סכום נכסי הקרן'!$C$42</f>
        <v>2.7457953369952767E-11</v>
      </c>
    </row>
    <row r="73" spans="2:21">
      <c r="B73" s="86" t="s">
        <v>457</v>
      </c>
      <c r="C73" s="87" t="s">
        <v>458</v>
      </c>
      <c r="D73" s="88" t="s">
        <v>120</v>
      </c>
      <c r="E73" s="88" t="s">
        <v>309</v>
      </c>
      <c r="F73" s="87" t="s">
        <v>450</v>
      </c>
      <c r="G73" s="88" t="s">
        <v>343</v>
      </c>
      <c r="H73" s="87" t="s">
        <v>401</v>
      </c>
      <c r="I73" s="87" t="s">
        <v>313</v>
      </c>
      <c r="J73" s="101"/>
      <c r="K73" s="90">
        <v>3.0999999999981886</v>
      </c>
      <c r="L73" s="88" t="s">
        <v>132</v>
      </c>
      <c r="M73" s="89">
        <v>2.1499999999999998E-2</v>
      </c>
      <c r="N73" s="89">
        <v>2.1999999999987922E-2</v>
      </c>
      <c r="O73" s="90">
        <v>752571.17882399994</v>
      </c>
      <c r="P73" s="102">
        <v>110.05</v>
      </c>
      <c r="Q73" s="90"/>
      <c r="R73" s="90">
        <v>828.20460321500002</v>
      </c>
      <c r="S73" s="91">
        <v>6.0912548517426119E-4</v>
      </c>
      <c r="T73" s="91">
        <f t="shared" si="1"/>
        <v>8.3002490517103244E-3</v>
      </c>
      <c r="U73" s="91">
        <f>R73/'סכום נכסי הקרן'!$C$42</f>
        <v>1.5476251106477273E-3</v>
      </c>
    </row>
    <row r="74" spans="2:21">
      <c r="B74" s="86" t="s">
        <v>459</v>
      </c>
      <c r="C74" s="87" t="s">
        <v>460</v>
      </c>
      <c r="D74" s="88" t="s">
        <v>120</v>
      </c>
      <c r="E74" s="88" t="s">
        <v>309</v>
      </c>
      <c r="F74" s="87" t="s">
        <v>450</v>
      </c>
      <c r="G74" s="88" t="s">
        <v>343</v>
      </c>
      <c r="H74" s="87" t="s">
        <v>401</v>
      </c>
      <c r="I74" s="87" t="s">
        <v>313</v>
      </c>
      <c r="J74" s="101"/>
      <c r="K74" s="90">
        <v>4.6699999999982476</v>
      </c>
      <c r="L74" s="88" t="s">
        <v>132</v>
      </c>
      <c r="M74" s="89">
        <v>2.2499999999999999E-2</v>
      </c>
      <c r="N74" s="89">
        <v>2.6199999999991976E-2</v>
      </c>
      <c r="O74" s="90">
        <v>820871.43209200015</v>
      </c>
      <c r="P74" s="102">
        <v>107.42</v>
      </c>
      <c r="Q74" s="90">
        <v>65.364879145000003</v>
      </c>
      <c r="R74" s="90">
        <v>947.14497149800002</v>
      </c>
      <c r="S74" s="91">
        <v>8.2332566586227447E-4</v>
      </c>
      <c r="T74" s="91">
        <f t="shared" si="1"/>
        <v>9.4922669120539021E-3</v>
      </c>
      <c r="U74" s="91">
        <f>R74/'סכום נכסי הקרן'!$C$42</f>
        <v>1.7698831129697378E-3</v>
      </c>
    </row>
    <row r="75" spans="2:21">
      <c r="B75" s="86" t="s">
        <v>461</v>
      </c>
      <c r="C75" s="87" t="s">
        <v>462</v>
      </c>
      <c r="D75" s="88" t="s">
        <v>120</v>
      </c>
      <c r="E75" s="88" t="s">
        <v>309</v>
      </c>
      <c r="F75" s="87" t="s">
        <v>450</v>
      </c>
      <c r="G75" s="88" t="s">
        <v>343</v>
      </c>
      <c r="H75" s="87" t="s">
        <v>401</v>
      </c>
      <c r="I75" s="87" t="s">
        <v>313</v>
      </c>
      <c r="J75" s="101"/>
      <c r="K75" s="90">
        <v>5.1099999999940833</v>
      </c>
      <c r="L75" s="88" t="s">
        <v>132</v>
      </c>
      <c r="M75" s="89">
        <v>6.5000000000000006E-3</v>
      </c>
      <c r="N75" s="89">
        <v>2.3399999999981616E-2</v>
      </c>
      <c r="O75" s="90">
        <v>347112.50726100005</v>
      </c>
      <c r="P75" s="102">
        <v>98.81</v>
      </c>
      <c r="Q75" s="90">
        <v>5.1997482079999999</v>
      </c>
      <c r="R75" s="90">
        <v>348.18161664600001</v>
      </c>
      <c r="S75" s="91">
        <v>9.3299253605851073E-4</v>
      </c>
      <c r="T75" s="91">
        <f t="shared" ref="T75:T106" si="2">IFERROR(R75/$R$11,0)</f>
        <v>3.4894688126222515E-3</v>
      </c>
      <c r="U75" s="91">
        <f>R75/'סכום נכסי הקרן'!$C$42</f>
        <v>6.5062982129717156E-4</v>
      </c>
    </row>
    <row r="76" spans="2:21">
      <c r="B76" s="86" t="s">
        <v>463</v>
      </c>
      <c r="C76" s="87" t="s">
        <v>464</v>
      </c>
      <c r="D76" s="88" t="s">
        <v>120</v>
      </c>
      <c r="E76" s="88" t="s">
        <v>309</v>
      </c>
      <c r="F76" s="87" t="s">
        <v>450</v>
      </c>
      <c r="G76" s="88" t="s">
        <v>343</v>
      </c>
      <c r="H76" s="87" t="s">
        <v>401</v>
      </c>
      <c r="I76" s="87" t="s">
        <v>313</v>
      </c>
      <c r="J76" s="101"/>
      <c r="K76" s="90">
        <v>5.8199999996156677</v>
      </c>
      <c r="L76" s="88" t="s">
        <v>132</v>
      </c>
      <c r="M76" s="89">
        <v>1.43E-2</v>
      </c>
      <c r="N76" s="89">
        <v>2.6299999998602431E-2</v>
      </c>
      <c r="O76" s="90">
        <v>5579.0441310000006</v>
      </c>
      <c r="P76" s="102">
        <v>100.69</v>
      </c>
      <c r="Q76" s="90">
        <v>9.8941196000000009E-2</v>
      </c>
      <c r="R76" s="90">
        <v>5.7242055599999997</v>
      </c>
      <c r="S76" s="91">
        <v>1.3865410597638958E-5</v>
      </c>
      <c r="T76" s="91">
        <f t="shared" si="2"/>
        <v>5.7367867296012678E-5</v>
      </c>
      <c r="U76" s="91">
        <f>R76/'סכום נכסי הקרן'!$C$42</f>
        <v>1.0696540720464432E-5</v>
      </c>
    </row>
    <row r="77" spans="2:21">
      <c r="B77" s="86" t="s">
        <v>465</v>
      </c>
      <c r="C77" s="87" t="s">
        <v>466</v>
      </c>
      <c r="D77" s="88" t="s">
        <v>120</v>
      </c>
      <c r="E77" s="88" t="s">
        <v>309</v>
      </c>
      <c r="F77" s="87" t="s">
        <v>450</v>
      </c>
      <c r="G77" s="88" t="s">
        <v>343</v>
      </c>
      <c r="H77" s="87" t="s">
        <v>401</v>
      </c>
      <c r="I77" s="87" t="s">
        <v>313</v>
      </c>
      <c r="J77" s="101"/>
      <c r="K77" s="90">
        <v>6.6000000000034058</v>
      </c>
      <c r="L77" s="88" t="s">
        <v>132</v>
      </c>
      <c r="M77" s="89">
        <v>2.5000000000000001E-3</v>
      </c>
      <c r="N77" s="89">
        <v>2.5100000000013337E-2</v>
      </c>
      <c r="O77" s="90">
        <v>752655.90476600011</v>
      </c>
      <c r="P77" s="102">
        <v>91.26</v>
      </c>
      <c r="Q77" s="90">
        <v>17.958604361999999</v>
      </c>
      <c r="R77" s="90">
        <v>704.82865870599994</v>
      </c>
      <c r="S77" s="91">
        <v>5.7976681636897709E-4</v>
      </c>
      <c r="T77" s="91">
        <f t="shared" si="2"/>
        <v>7.063777940055741E-3</v>
      </c>
      <c r="U77" s="91">
        <f>R77/'סכום נכסי הקרן'!$C$42</f>
        <v>1.317078565710882E-3</v>
      </c>
    </row>
    <row r="78" spans="2:21">
      <c r="B78" s="86" t="s">
        <v>467</v>
      </c>
      <c r="C78" s="87" t="s">
        <v>468</v>
      </c>
      <c r="D78" s="88" t="s">
        <v>120</v>
      </c>
      <c r="E78" s="88" t="s">
        <v>309</v>
      </c>
      <c r="F78" s="87" t="s">
        <v>351</v>
      </c>
      <c r="G78" s="88" t="s">
        <v>317</v>
      </c>
      <c r="H78" s="87" t="s">
        <v>393</v>
      </c>
      <c r="I78" s="87" t="s">
        <v>130</v>
      </c>
      <c r="J78" s="101"/>
      <c r="K78" s="90">
        <v>0.33000000000079893</v>
      </c>
      <c r="L78" s="88" t="s">
        <v>132</v>
      </c>
      <c r="M78" s="89">
        <v>1.4199999999999999E-2</v>
      </c>
      <c r="N78" s="89">
        <v>3.0200000000011246E-2</v>
      </c>
      <c r="O78" s="90">
        <v>12.373927999999999</v>
      </c>
      <c r="P78" s="102">
        <v>5462000</v>
      </c>
      <c r="Q78" s="90"/>
      <c r="R78" s="90">
        <v>675.86393056200006</v>
      </c>
      <c r="S78" s="91">
        <v>5.8386863587033455E-4</v>
      </c>
      <c r="T78" s="91">
        <f t="shared" si="2"/>
        <v>6.7734940459829246E-3</v>
      </c>
      <c r="U78" s="91">
        <f>R78/'סכום נכסי הקרן'!$C$42</f>
        <v>1.2629536062205248E-3</v>
      </c>
    </row>
    <row r="79" spans="2:21">
      <c r="B79" s="86" t="s">
        <v>469</v>
      </c>
      <c r="C79" s="87" t="s">
        <v>470</v>
      </c>
      <c r="D79" s="88" t="s">
        <v>120</v>
      </c>
      <c r="E79" s="88" t="s">
        <v>309</v>
      </c>
      <c r="F79" s="87" t="s">
        <v>351</v>
      </c>
      <c r="G79" s="88" t="s">
        <v>317</v>
      </c>
      <c r="H79" s="87" t="s">
        <v>393</v>
      </c>
      <c r="I79" s="87" t="s">
        <v>130</v>
      </c>
      <c r="J79" s="101"/>
      <c r="K79" s="90">
        <v>1</v>
      </c>
      <c r="L79" s="88" t="s">
        <v>132</v>
      </c>
      <c r="M79" s="89">
        <v>1.5900000000000001E-2</v>
      </c>
      <c r="N79" s="89">
        <v>2.2600000000016635E-2</v>
      </c>
      <c r="O79" s="90">
        <v>9.654757</v>
      </c>
      <c r="P79" s="102">
        <v>5355000</v>
      </c>
      <c r="Q79" s="90"/>
      <c r="R79" s="90">
        <v>517.01225313899999</v>
      </c>
      <c r="S79" s="91">
        <v>6.4494034736138942E-4</v>
      </c>
      <c r="T79" s="91">
        <f t="shared" si="2"/>
        <v>5.1814858878846187E-3</v>
      </c>
      <c r="U79" s="91">
        <f>R79/'סכום נכסי הקרן'!$C$42</f>
        <v>9.6611530817918045E-4</v>
      </c>
    </row>
    <row r="80" spans="2:21">
      <c r="B80" s="86" t="s">
        <v>471</v>
      </c>
      <c r="C80" s="87" t="s">
        <v>472</v>
      </c>
      <c r="D80" s="88" t="s">
        <v>120</v>
      </c>
      <c r="E80" s="88" t="s">
        <v>309</v>
      </c>
      <c r="F80" s="87" t="s">
        <v>351</v>
      </c>
      <c r="G80" s="88" t="s">
        <v>317</v>
      </c>
      <c r="H80" s="87" t="s">
        <v>393</v>
      </c>
      <c r="I80" s="87" t="s">
        <v>130</v>
      </c>
      <c r="J80" s="101"/>
      <c r="K80" s="90">
        <v>3.2299999999979399</v>
      </c>
      <c r="L80" s="88" t="s">
        <v>132</v>
      </c>
      <c r="M80" s="89">
        <v>2.5899999999999999E-2</v>
      </c>
      <c r="N80" s="89">
        <v>2.8099999999983489E-2</v>
      </c>
      <c r="O80" s="90">
        <v>15.287988</v>
      </c>
      <c r="P80" s="102">
        <v>5428111</v>
      </c>
      <c r="Q80" s="90"/>
      <c r="R80" s="90">
        <v>829.84894287700001</v>
      </c>
      <c r="S80" s="91">
        <v>7.2376026132651614E-4</v>
      </c>
      <c r="T80" s="91">
        <f t="shared" si="2"/>
        <v>8.3167285890942307E-3</v>
      </c>
      <c r="U80" s="91">
        <f>R80/'סכום נכסי הקרן'!$C$42</f>
        <v>1.5506978071063878E-3</v>
      </c>
    </row>
    <row r="81" spans="2:21">
      <c r="B81" s="86" t="s">
        <v>473</v>
      </c>
      <c r="C81" s="87" t="s">
        <v>474</v>
      </c>
      <c r="D81" s="88" t="s">
        <v>120</v>
      </c>
      <c r="E81" s="88" t="s">
        <v>309</v>
      </c>
      <c r="F81" s="87" t="s">
        <v>351</v>
      </c>
      <c r="G81" s="88" t="s">
        <v>317</v>
      </c>
      <c r="H81" s="87" t="s">
        <v>393</v>
      </c>
      <c r="I81" s="87" t="s">
        <v>130</v>
      </c>
      <c r="J81" s="101"/>
      <c r="K81" s="90">
        <v>2.2000000000018449</v>
      </c>
      <c r="L81" s="88" t="s">
        <v>132</v>
      </c>
      <c r="M81" s="89">
        <v>2.0199999999999999E-2</v>
      </c>
      <c r="N81" s="89">
        <v>2.4900000000024444E-2</v>
      </c>
      <c r="O81" s="90">
        <v>8.0059310000000004</v>
      </c>
      <c r="P81" s="102">
        <v>5415800</v>
      </c>
      <c r="Q81" s="90"/>
      <c r="R81" s="90">
        <v>433.58521670599998</v>
      </c>
      <c r="S81" s="91">
        <v>3.8041962461392255E-4</v>
      </c>
      <c r="T81" s="91">
        <f t="shared" si="2"/>
        <v>4.3453818897277174E-3</v>
      </c>
      <c r="U81" s="91">
        <f>R81/'סכום נכסי הקרן'!$C$42</f>
        <v>8.1021931823970416E-4</v>
      </c>
    </row>
    <row r="82" spans="2:21">
      <c r="B82" s="86" t="s">
        <v>475</v>
      </c>
      <c r="C82" s="87" t="s">
        <v>476</v>
      </c>
      <c r="D82" s="88" t="s">
        <v>120</v>
      </c>
      <c r="E82" s="88" t="s">
        <v>309</v>
      </c>
      <c r="F82" s="87" t="s">
        <v>348</v>
      </c>
      <c r="G82" s="88" t="s">
        <v>317</v>
      </c>
      <c r="H82" s="87" t="s">
        <v>393</v>
      </c>
      <c r="I82" s="87" t="s">
        <v>130</v>
      </c>
      <c r="J82" s="101"/>
      <c r="K82" s="90">
        <v>3.4599999999950604</v>
      </c>
      <c r="L82" s="88" t="s">
        <v>132</v>
      </c>
      <c r="M82" s="89">
        <v>2.9700000000000001E-2</v>
      </c>
      <c r="N82" s="89">
        <v>2.9099999999968245E-2</v>
      </c>
      <c r="O82" s="90">
        <v>2.5954309999999996</v>
      </c>
      <c r="P82" s="102">
        <v>5460401</v>
      </c>
      <c r="Q82" s="90"/>
      <c r="R82" s="90">
        <v>141.72096479500001</v>
      </c>
      <c r="S82" s="91">
        <v>1.8538792857142854E-4</v>
      </c>
      <c r="T82" s="91">
        <f t="shared" si="2"/>
        <v>1.4203245177349022E-3</v>
      </c>
      <c r="U82" s="91">
        <f>R82/'סכום נכסי הקרן'!$C$42</f>
        <v>2.6482697991600843E-4</v>
      </c>
    </row>
    <row r="83" spans="2:21">
      <c r="B83" s="86" t="s">
        <v>477</v>
      </c>
      <c r="C83" s="87" t="s">
        <v>478</v>
      </c>
      <c r="D83" s="88" t="s">
        <v>120</v>
      </c>
      <c r="E83" s="88" t="s">
        <v>309</v>
      </c>
      <c r="F83" s="87" t="s">
        <v>348</v>
      </c>
      <c r="G83" s="88" t="s">
        <v>317</v>
      </c>
      <c r="H83" s="87" t="s">
        <v>393</v>
      </c>
      <c r="I83" s="87" t="s">
        <v>130</v>
      </c>
      <c r="J83" s="101"/>
      <c r="K83" s="90">
        <v>5.0700000000070098</v>
      </c>
      <c r="L83" s="88" t="s">
        <v>132</v>
      </c>
      <c r="M83" s="89">
        <v>8.3999999999999995E-3</v>
      </c>
      <c r="N83" s="89">
        <v>3.2700000000048697E-2</v>
      </c>
      <c r="O83" s="90">
        <v>3.9998719999999999</v>
      </c>
      <c r="P83" s="102">
        <v>4672001</v>
      </c>
      <c r="Q83" s="90"/>
      <c r="R83" s="90">
        <v>186.87407336699999</v>
      </c>
      <c r="S83" s="91">
        <v>5.0293876524581916E-4</v>
      </c>
      <c r="T83" s="91">
        <f t="shared" si="2"/>
        <v>1.8728480187534344E-3</v>
      </c>
      <c r="U83" s="91">
        <f>R83/'סכום נכסי הקרן'!$C$42</f>
        <v>3.4920236780755531E-4</v>
      </c>
    </row>
    <row r="84" spans="2:21">
      <c r="B84" s="86" t="s">
        <v>479</v>
      </c>
      <c r="C84" s="87" t="s">
        <v>480</v>
      </c>
      <c r="D84" s="88" t="s">
        <v>120</v>
      </c>
      <c r="E84" s="88" t="s">
        <v>309</v>
      </c>
      <c r="F84" s="87" t="s">
        <v>348</v>
      </c>
      <c r="G84" s="88" t="s">
        <v>317</v>
      </c>
      <c r="H84" s="87" t="s">
        <v>393</v>
      </c>
      <c r="I84" s="87" t="s">
        <v>130</v>
      </c>
      <c r="J84" s="101"/>
      <c r="K84" s="90">
        <v>5.4800000000014526</v>
      </c>
      <c r="L84" s="88" t="s">
        <v>132</v>
      </c>
      <c r="M84" s="89">
        <v>3.0899999999999997E-2</v>
      </c>
      <c r="N84" s="89">
        <v>3.4500000000014956E-2</v>
      </c>
      <c r="O84" s="90">
        <v>9.5155510000000003</v>
      </c>
      <c r="P84" s="102">
        <v>4921002</v>
      </c>
      <c r="Q84" s="90"/>
      <c r="R84" s="90">
        <v>468.26042673399996</v>
      </c>
      <c r="S84" s="91">
        <v>5.0081847368421055E-4</v>
      </c>
      <c r="T84" s="91">
        <f t="shared" si="2"/>
        <v>4.6928961127053548E-3</v>
      </c>
      <c r="U84" s="91">
        <f>R84/'סכום נכסי הקרן'!$C$42</f>
        <v>8.7501517369377674E-4</v>
      </c>
    </row>
    <row r="85" spans="2:21">
      <c r="B85" s="86" t="s">
        <v>481</v>
      </c>
      <c r="C85" s="87" t="s">
        <v>482</v>
      </c>
      <c r="D85" s="88" t="s">
        <v>120</v>
      </c>
      <c r="E85" s="88" t="s">
        <v>309</v>
      </c>
      <c r="F85" s="87" t="s">
        <v>483</v>
      </c>
      <c r="G85" s="88" t="s">
        <v>343</v>
      </c>
      <c r="H85" s="87" t="s">
        <v>401</v>
      </c>
      <c r="I85" s="87" t="s">
        <v>313</v>
      </c>
      <c r="J85" s="101"/>
      <c r="K85" s="90">
        <v>3.7100000000000004</v>
      </c>
      <c r="L85" s="88" t="s">
        <v>132</v>
      </c>
      <c r="M85" s="89">
        <v>1.4199999999999999E-2</v>
      </c>
      <c r="N85" s="89">
        <v>2.1700000000000001E-2</v>
      </c>
      <c r="O85" s="90">
        <v>573530.24799199996</v>
      </c>
      <c r="P85" s="102">
        <v>105.14</v>
      </c>
      <c r="Q85" s="90"/>
      <c r="R85" s="90">
        <v>603.00966819999996</v>
      </c>
      <c r="S85" s="91">
        <v>5.956905642440425E-4</v>
      </c>
      <c r="T85" s="91">
        <f t="shared" si="2"/>
        <v>6.0433501663958826E-3</v>
      </c>
      <c r="U85" s="91">
        <f>R85/'סכום נכסי הקרן'!$C$42</f>
        <v>1.1268144379383619E-3</v>
      </c>
    </row>
    <row r="86" spans="2:21">
      <c r="B86" s="86" t="s">
        <v>484</v>
      </c>
      <c r="C86" s="87" t="s">
        <v>485</v>
      </c>
      <c r="D86" s="88" t="s">
        <v>120</v>
      </c>
      <c r="E86" s="88" t="s">
        <v>309</v>
      </c>
      <c r="F86" s="87" t="s">
        <v>486</v>
      </c>
      <c r="G86" s="88" t="s">
        <v>343</v>
      </c>
      <c r="H86" s="87" t="s">
        <v>401</v>
      </c>
      <c r="I86" s="87" t="s">
        <v>313</v>
      </c>
      <c r="J86" s="101"/>
      <c r="K86" s="90">
        <v>1.2000000000091344</v>
      </c>
      <c r="L86" s="88" t="s">
        <v>132</v>
      </c>
      <c r="M86" s="89">
        <v>0.04</v>
      </c>
      <c r="N86" s="89">
        <v>1.4999999999999998E-2</v>
      </c>
      <c r="O86" s="90">
        <v>19545.607086</v>
      </c>
      <c r="P86" s="102">
        <v>112.02</v>
      </c>
      <c r="Q86" s="90"/>
      <c r="R86" s="90">
        <v>21.894989634000002</v>
      </c>
      <c r="S86" s="91">
        <v>1.2004291639570586E-4</v>
      </c>
      <c r="T86" s="91">
        <f t="shared" si="2"/>
        <v>2.1943112395336227E-4</v>
      </c>
      <c r="U86" s="91">
        <f>R86/'סכום נכסי הקרן'!$C$42</f>
        <v>4.0914087682453469E-5</v>
      </c>
    </row>
    <row r="87" spans="2:21">
      <c r="B87" s="86" t="s">
        <v>487</v>
      </c>
      <c r="C87" s="87" t="s">
        <v>488</v>
      </c>
      <c r="D87" s="88" t="s">
        <v>120</v>
      </c>
      <c r="E87" s="88" t="s">
        <v>309</v>
      </c>
      <c r="F87" s="87" t="s">
        <v>486</v>
      </c>
      <c r="G87" s="88" t="s">
        <v>343</v>
      </c>
      <c r="H87" s="87" t="s">
        <v>401</v>
      </c>
      <c r="I87" s="87" t="s">
        <v>313</v>
      </c>
      <c r="J87" s="101"/>
      <c r="K87" s="90">
        <v>3.4100000000003448</v>
      </c>
      <c r="L87" s="88" t="s">
        <v>132</v>
      </c>
      <c r="M87" s="89">
        <v>0.04</v>
      </c>
      <c r="N87" s="89">
        <v>2.1199999999999507E-2</v>
      </c>
      <c r="O87" s="90">
        <v>695731.66910699988</v>
      </c>
      <c r="P87" s="102">
        <v>116.79</v>
      </c>
      <c r="Q87" s="90"/>
      <c r="R87" s="90">
        <v>812.54501259199992</v>
      </c>
      <c r="S87" s="91">
        <v>7.2783510736276985E-4</v>
      </c>
      <c r="T87" s="91">
        <f t="shared" si="2"/>
        <v>8.1433089650286439E-3</v>
      </c>
      <c r="U87" s="91">
        <f>R87/'סכום נכסי הקרן'!$C$42</f>
        <v>1.5183628056852333E-3</v>
      </c>
    </row>
    <row r="88" spans="2:21">
      <c r="B88" s="86" t="s">
        <v>489</v>
      </c>
      <c r="C88" s="87" t="s">
        <v>490</v>
      </c>
      <c r="D88" s="88" t="s">
        <v>120</v>
      </c>
      <c r="E88" s="88" t="s">
        <v>309</v>
      </c>
      <c r="F88" s="87" t="s">
        <v>486</v>
      </c>
      <c r="G88" s="88" t="s">
        <v>343</v>
      </c>
      <c r="H88" s="87" t="s">
        <v>401</v>
      </c>
      <c r="I88" s="87" t="s">
        <v>313</v>
      </c>
      <c r="J88" s="101"/>
      <c r="K88" s="90">
        <v>4.8000000000052268</v>
      </c>
      <c r="L88" s="88" t="s">
        <v>132</v>
      </c>
      <c r="M88" s="89">
        <v>3.5000000000000003E-2</v>
      </c>
      <c r="N88" s="89">
        <v>2.4200000000035842E-2</v>
      </c>
      <c r="O88" s="90">
        <v>230018.45506400001</v>
      </c>
      <c r="P88" s="102">
        <v>116.43</v>
      </c>
      <c r="Q88" s="90"/>
      <c r="R88" s="90">
        <v>267.810497962</v>
      </c>
      <c r="S88" s="91">
        <v>2.5497695231974234E-4</v>
      </c>
      <c r="T88" s="91">
        <f t="shared" si="2"/>
        <v>2.6839911576416364E-3</v>
      </c>
      <c r="U88" s="91">
        <f>R88/'סכום נכסי הקרן'!$C$42</f>
        <v>5.0044427419521076E-4</v>
      </c>
    </row>
    <row r="89" spans="2:21">
      <c r="B89" s="86" t="s">
        <v>491</v>
      </c>
      <c r="C89" s="87" t="s">
        <v>492</v>
      </c>
      <c r="D89" s="88" t="s">
        <v>120</v>
      </c>
      <c r="E89" s="88" t="s">
        <v>309</v>
      </c>
      <c r="F89" s="87" t="s">
        <v>486</v>
      </c>
      <c r="G89" s="88" t="s">
        <v>343</v>
      </c>
      <c r="H89" s="87" t="s">
        <v>401</v>
      </c>
      <c r="I89" s="87" t="s">
        <v>313</v>
      </c>
      <c r="J89" s="101"/>
      <c r="K89" s="90">
        <v>6.8500000000330301</v>
      </c>
      <c r="L89" s="88" t="s">
        <v>132</v>
      </c>
      <c r="M89" s="89">
        <v>2.5000000000000001E-2</v>
      </c>
      <c r="N89" s="89">
        <v>2.51000000003536E-2</v>
      </c>
      <c r="O89" s="90">
        <v>23697.648701999999</v>
      </c>
      <c r="P89" s="102">
        <v>108.6</v>
      </c>
      <c r="Q89" s="90"/>
      <c r="R89" s="90">
        <v>25.735646358999993</v>
      </c>
      <c r="S89" s="91">
        <v>6.7016637674146014E-5</v>
      </c>
      <c r="T89" s="91">
        <f t="shared" si="2"/>
        <v>2.5792210458288006E-4</v>
      </c>
      <c r="U89" s="91">
        <f>R89/'סכום נכסי הקרן'!$C$42</f>
        <v>4.8090933555942324E-5</v>
      </c>
    </row>
    <row r="90" spans="2:21">
      <c r="B90" s="86" t="s">
        <v>493</v>
      </c>
      <c r="C90" s="87" t="s">
        <v>494</v>
      </c>
      <c r="D90" s="88" t="s">
        <v>120</v>
      </c>
      <c r="E90" s="88" t="s">
        <v>309</v>
      </c>
      <c r="F90" s="87" t="s">
        <v>495</v>
      </c>
      <c r="G90" s="88" t="s">
        <v>496</v>
      </c>
      <c r="H90" s="87" t="s">
        <v>401</v>
      </c>
      <c r="I90" s="87" t="s">
        <v>313</v>
      </c>
      <c r="J90" s="101"/>
      <c r="K90" s="90">
        <v>3.12</v>
      </c>
      <c r="L90" s="88" t="s">
        <v>132</v>
      </c>
      <c r="M90" s="89">
        <v>4.2999999999999997E-2</v>
      </c>
      <c r="N90" s="89">
        <v>1.7206418672501823E-2</v>
      </c>
      <c r="O90" s="90">
        <v>1.176E-3</v>
      </c>
      <c r="P90" s="102">
        <v>117.55</v>
      </c>
      <c r="Q90" s="90"/>
      <c r="R90" s="90">
        <v>1.3710000000000001E-6</v>
      </c>
      <c r="S90" s="91">
        <v>1.9219152002638908E-12</v>
      </c>
      <c r="T90" s="91">
        <f t="shared" si="2"/>
        <v>1.3740133060985566E-11</v>
      </c>
      <c r="U90" s="91">
        <f>R90/'סכום נכסי הקרן'!$C$42</f>
        <v>2.5619201082213995E-12</v>
      </c>
    </row>
    <row r="91" spans="2:21">
      <c r="B91" s="86" t="s">
        <v>497</v>
      </c>
      <c r="C91" s="87" t="s">
        <v>498</v>
      </c>
      <c r="D91" s="88" t="s">
        <v>120</v>
      </c>
      <c r="E91" s="88" t="s">
        <v>309</v>
      </c>
      <c r="F91" s="87" t="s">
        <v>499</v>
      </c>
      <c r="G91" s="88" t="s">
        <v>128</v>
      </c>
      <c r="H91" s="87" t="s">
        <v>401</v>
      </c>
      <c r="I91" s="87" t="s">
        <v>313</v>
      </c>
      <c r="J91" s="101"/>
      <c r="K91" s="90">
        <v>0.16000000000105036</v>
      </c>
      <c r="L91" s="88" t="s">
        <v>132</v>
      </c>
      <c r="M91" s="89">
        <v>2.1499999999999998E-2</v>
      </c>
      <c r="N91" s="89">
        <v>1.2400000000015754E-2</v>
      </c>
      <c r="O91" s="90">
        <v>69805.351637</v>
      </c>
      <c r="P91" s="102">
        <v>109.11</v>
      </c>
      <c r="Q91" s="90"/>
      <c r="R91" s="90">
        <v>76.164613662000008</v>
      </c>
      <c r="S91" s="91">
        <v>5.9860279699467495E-4</v>
      </c>
      <c r="T91" s="91">
        <f t="shared" si="2"/>
        <v>7.6332015044087466E-4</v>
      </c>
      <c r="U91" s="91">
        <f>R91/'סכום נכסי הקרן'!$C$42</f>
        <v>1.423250585525836E-4</v>
      </c>
    </row>
    <row r="92" spans="2:21">
      <c r="B92" s="86" t="s">
        <v>500</v>
      </c>
      <c r="C92" s="87" t="s">
        <v>501</v>
      </c>
      <c r="D92" s="88" t="s">
        <v>120</v>
      </c>
      <c r="E92" s="88" t="s">
        <v>309</v>
      </c>
      <c r="F92" s="87" t="s">
        <v>499</v>
      </c>
      <c r="G92" s="88" t="s">
        <v>128</v>
      </c>
      <c r="H92" s="87" t="s">
        <v>401</v>
      </c>
      <c r="I92" s="87" t="s">
        <v>313</v>
      </c>
      <c r="J92" s="101"/>
      <c r="K92" s="90">
        <v>1.8100000000005294</v>
      </c>
      <c r="L92" s="88" t="s">
        <v>132</v>
      </c>
      <c r="M92" s="89">
        <v>1.8000000000000002E-2</v>
      </c>
      <c r="N92" s="89">
        <v>1.7899999999994708E-2</v>
      </c>
      <c r="O92" s="90">
        <v>348399.81308499997</v>
      </c>
      <c r="P92" s="102">
        <v>108.44</v>
      </c>
      <c r="Q92" s="90"/>
      <c r="R92" s="90">
        <v>377.80476627999997</v>
      </c>
      <c r="S92" s="91">
        <v>3.0636821120556736E-4</v>
      </c>
      <c r="T92" s="91">
        <f t="shared" si="2"/>
        <v>3.7863513929699139E-3</v>
      </c>
      <c r="U92" s="91">
        <f>R92/'סכום נכסי הקרן'!$C$42</f>
        <v>7.0598514056500225E-4</v>
      </c>
    </row>
    <row r="93" spans="2:21">
      <c r="B93" s="86" t="s">
        <v>502</v>
      </c>
      <c r="C93" s="87" t="s">
        <v>503</v>
      </c>
      <c r="D93" s="88" t="s">
        <v>120</v>
      </c>
      <c r="E93" s="88" t="s">
        <v>309</v>
      </c>
      <c r="F93" s="87" t="s">
        <v>504</v>
      </c>
      <c r="G93" s="88" t="s">
        <v>505</v>
      </c>
      <c r="H93" s="87" t="s">
        <v>506</v>
      </c>
      <c r="I93" s="87" t="s">
        <v>313</v>
      </c>
      <c r="J93" s="101"/>
      <c r="K93" s="90">
        <v>6.3200000000006868</v>
      </c>
      <c r="L93" s="88" t="s">
        <v>132</v>
      </c>
      <c r="M93" s="89">
        <v>5.1500000000000004E-2</v>
      </c>
      <c r="N93" s="89">
        <v>2.7600000000002796E-2</v>
      </c>
      <c r="O93" s="90">
        <v>1041582.3466770001</v>
      </c>
      <c r="P93" s="102">
        <v>150.84</v>
      </c>
      <c r="Q93" s="90"/>
      <c r="R93" s="90">
        <v>1571.1228072310003</v>
      </c>
      <c r="S93" s="91">
        <v>3.3305373697768036E-4</v>
      </c>
      <c r="T93" s="91">
        <f t="shared" si="2"/>
        <v>1.5745759610870252E-2</v>
      </c>
      <c r="U93" s="91">
        <f>R93/'סכום נכסי הקרן'!$C$42</f>
        <v>2.9358797318237441E-3</v>
      </c>
    </row>
    <row r="94" spans="2:21">
      <c r="B94" s="86" t="s">
        <v>507</v>
      </c>
      <c r="C94" s="87" t="s">
        <v>508</v>
      </c>
      <c r="D94" s="88" t="s">
        <v>120</v>
      </c>
      <c r="E94" s="88" t="s">
        <v>309</v>
      </c>
      <c r="F94" s="87" t="s">
        <v>509</v>
      </c>
      <c r="G94" s="88" t="s">
        <v>156</v>
      </c>
      <c r="H94" s="87" t="s">
        <v>510</v>
      </c>
      <c r="I94" s="87" t="s">
        <v>130</v>
      </c>
      <c r="J94" s="101"/>
      <c r="K94" s="90">
        <v>1.8899999999997248</v>
      </c>
      <c r="L94" s="88" t="s">
        <v>132</v>
      </c>
      <c r="M94" s="89">
        <v>2.2000000000000002E-2</v>
      </c>
      <c r="N94" s="89">
        <v>1.3700000000000918E-2</v>
      </c>
      <c r="O94" s="90">
        <v>297550.63963400002</v>
      </c>
      <c r="P94" s="102">
        <v>109.89</v>
      </c>
      <c r="Q94" s="90"/>
      <c r="R94" s="90">
        <v>326.97840088099997</v>
      </c>
      <c r="S94" s="91">
        <v>3.7497776288853427E-4</v>
      </c>
      <c r="T94" s="91">
        <f t="shared" si="2"/>
        <v>3.2769706317820708E-3</v>
      </c>
      <c r="U94" s="91">
        <f>R94/'סכום נכסי הקרן'!$C$42</f>
        <v>6.1100841733852042E-4</v>
      </c>
    </row>
    <row r="95" spans="2:21">
      <c r="B95" s="86" t="s">
        <v>511</v>
      </c>
      <c r="C95" s="87" t="s">
        <v>512</v>
      </c>
      <c r="D95" s="88" t="s">
        <v>120</v>
      </c>
      <c r="E95" s="88" t="s">
        <v>309</v>
      </c>
      <c r="F95" s="87" t="s">
        <v>509</v>
      </c>
      <c r="G95" s="88" t="s">
        <v>156</v>
      </c>
      <c r="H95" s="87" t="s">
        <v>510</v>
      </c>
      <c r="I95" s="87" t="s">
        <v>130</v>
      </c>
      <c r="J95" s="101"/>
      <c r="K95" s="90">
        <v>5.1700000000061515</v>
      </c>
      <c r="L95" s="88" t="s">
        <v>132</v>
      </c>
      <c r="M95" s="89">
        <v>1.7000000000000001E-2</v>
      </c>
      <c r="N95" s="89">
        <v>2.0600000000030764E-2</v>
      </c>
      <c r="O95" s="90">
        <v>186684.90789200002</v>
      </c>
      <c r="P95" s="102">
        <v>104.49</v>
      </c>
      <c r="Q95" s="90"/>
      <c r="R95" s="90">
        <v>195.06707673999998</v>
      </c>
      <c r="S95" s="91">
        <v>1.4708400924332672E-4</v>
      </c>
      <c r="T95" s="91">
        <f t="shared" si="2"/>
        <v>1.9549581256200453E-3</v>
      </c>
      <c r="U95" s="91">
        <f>R95/'סכום נכסי הקרן'!$C$42</f>
        <v>3.6451222928677809E-4</v>
      </c>
    </row>
    <row r="96" spans="2:21">
      <c r="B96" s="86" t="s">
        <v>513</v>
      </c>
      <c r="C96" s="87" t="s">
        <v>514</v>
      </c>
      <c r="D96" s="88" t="s">
        <v>120</v>
      </c>
      <c r="E96" s="88" t="s">
        <v>309</v>
      </c>
      <c r="F96" s="87" t="s">
        <v>406</v>
      </c>
      <c r="G96" s="88" t="s">
        <v>343</v>
      </c>
      <c r="H96" s="87" t="s">
        <v>510</v>
      </c>
      <c r="I96" s="87" t="s">
        <v>130</v>
      </c>
      <c r="J96" s="101"/>
      <c r="K96" s="90">
        <v>1.3400000001922978</v>
      </c>
      <c r="L96" s="88" t="s">
        <v>132</v>
      </c>
      <c r="M96" s="89">
        <v>2.5000000000000001E-2</v>
      </c>
      <c r="N96" s="89">
        <v>2.0599999995118589E-2</v>
      </c>
      <c r="O96" s="90">
        <v>1240.088882</v>
      </c>
      <c r="P96" s="102">
        <v>109.03</v>
      </c>
      <c r="Q96" s="90"/>
      <c r="R96" s="90">
        <v>1.3520689110000002</v>
      </c>
      <c r="S96" s="91">
        <v>1.7556864526720014E-6</v>
      </c>
      <c r="T96" s="91">
        <f t="shared" si="2"/>
        <v>1.3550406086624253E-5</v>
      </c>
      <c r="U96" s="91">
        <f>R96/'סכום נכסי הקרן'!$C$42</f>
        <v>2.5265445155302042E-6</v>
      </c>
    </row>
    <row r="97" spans="2:21">
      <c r="B97" s="86" t="s">
        <v>515</v>
      </c>
      <c r="C97" s="87" t="s">
        <v>516</v>
      </c>
      <c r="D97" s="88" t="s">
        <v>120</v>
      </c>
      <c r="E97" s="88" t="s">
        <v>309</v>
      </c>
      <c r="F97" s="87" t="s">
        <v>406</v>
      </c>
      <c r="G97" s="88" t="s">
        <v>343</v>
      </c>
      <c r="H97" s="87" t="s">
        <v>510</v>
      </c>
      <c r="I97" s="87" t="s">
        <v>130</v>
      </c>
      <c r="J97" s="101"/>
      <c r="K97" s="90">
        <v>2.6800000000016735</v>
      </c>
      <c r="L97" s="88" t="s">
        <v>132</v>
      </c>
      <c r="M97" s="89">
        <v>1.95E-2</v>
      </c>
      <c r="N97" s="89">
        <v>2.3900000000014066E-2</v>
      </c>
      <c r="O97" s="90">
        <v>244474.11609000002</v>
      </c>
      <c r="P97" s="102">
        <v>107.6</v>
      </c>
      <c r="Q97" s="90"/>
      <c r="R97" s="90">
        <v>263.05415501699997</v>
      </c>
      <c r="S97" s="91">
        <v>4.2959715175926801E-4</v>
      </c>
      <c r="T97" s="91">
        <f t="shared" si="2"/>
        <v>2.6363231890435472E-3</v>
      </c>
      <c r="U97" s="91">
        <f>R97/'סכום נכסי הקרן'!$C$42</f>
        <v>4.9155633062672596E-4</v>
      </c>
    </row>
    <row r="98" spans="2:21">
      <c r="B98" s="86" t="s">
        <v>517</v>
      </c>
      <c r="C98" s="87" t="s">
        <v>518</v>
      </c>
      <c r="D98" s="88" t="s">
        <v>120</v>
      </c>
      <c r="E98" s="88" t="s">
        <v>309</v>
      </c>
      <c r="F98" s="87" t="s">
        <v>406</v>
      </c>
      <c r="G98" s="88" t="s">
        <v>343</v>
      </c>
      <c r="H98" s="87" t="s">
        <v>510</v>
      </c>
      <c r="I98" s="87" t="s">
        <v>130</v>
      </c>
      <c r="J98" s="101"/>
      <c r="K98" s="90">
        <v>5.54</v>
      </c>
      <c r="L98" s="88" t="s">
        <v>132</v>
      </c>
      <c r="M98" s="89">
        <v>1.1699999999999999E-2</v>
      </c>
      <c r="N98" s="89">
        <v>3.6514084507042251E-2</v>
      </c>
      <c r="O98" s="90">
        <v>1.5179999999999998E-3</v>
      </c>
      <c r="P98" s="102">
        <v>94.04</v>
      </c>
      <c r="Q98" s="90"/>
      <c r="R98" s="90">
        <v>1.4200000000000002E-6</v>
      </c>
      <c r="S98" s="91">
        <v>2.0128628032713288E-12</v>
      </c>
      <c r="T98" s="91">
        <f t="shared" si="2"/>
        <v>1.4231210026695481E-11</v>
      </c>
      <c r="U98" s="91">
        <f>R98/'סכום נכסי הקרן'!$C$42</f>
        <v>2.6534839924685541E-12</v>
      </c>
    </row>
    <row r="99" spans="2:21">
      <c r="B99" s="86" t="s">
        <v>519</v>
      </c>
      <c r="C99" s="87" t="s">
        <v>520</v>
      </c>
      <c r="D99" s="88" t="s">
        <v>120</v>
      </c>
      <c r="E99" s="88" t="s">
        <v>309</v>
      </c>
      <c r="F99" s="87" t="s">
        <v>406</v>
      </c>
      <c r="G99" s="88" t="s">
        <v>343</v>
      </c>
      <c r="H99" s="87" t="s">
        <v>510</v>
      </c>
      <c r="I99" s="87" t="s">
        <v>130</v>
      </c>
      <c r="J99" s="101"/>
      <c r="K99" s="90">
        <v>3.9600000000091966</v>
      </c>
      <c r="L99" s="88" t="s">
        <v>132</v>
      </c>
      <c r="M99" s="89">
        <v>3.3500000000000002E-2</v>
      </c>
      <c r="N99" s="89">
        <v>2.7200000000068975E-2</v>
      </c>
      <c r="O99" s="90">
        <v>234059.56763199999</v>
      </c>
      <c r="P99" s="102">
        <v>111.49</v>
      </c>
      <c r="Q99" s="90"/>
      <c r="R99" s="90">
        <v>260.95303366000002</v>
      </c>
      <c r="S99" s="91">
        <v>5.3714127321672711E-4</v>
      </c>
      <c r="T99" s="91">
        <f t="shared" si="2"/>
        <v>2.6152657951540813E-3</v>
      </c>
      <c r="U99" s="91">
        <f>R99/'סכום נכסי הקרן'!$C$42</f>
        <v>4.8763006873444909E-4</v>
      </c>
    </row>
    <row r="100" spans="2:21">
      <c r="B100" s="86" t="s">
        <v>521</v>
      </c>
      <c r="C100" s="87" t="s">
        <v>522</v>
      </c>
      <c r="D100" s="88" t="s">
        <v>120</v>
      </c>
      <c r="E100" s="88" t="s">
        <v>309</v>
      </c>
      <c r="F100" s="87" t="s">
        <v>406</v>
      </c>
      <c r="G100" s="88" t="s">
        <v>343</v>
      </c>
      <c r="H100" s="87" t="s">
        <v>510</v>
      </c>
      <c r="I100" s="87" t="s">
        <v>130</v>
      </c>
      <c r="J100" s="101"/>
      <c r="K100" s="90">
        <v>5.5200000000027662</v>
      </c>
      <c r="L100" s="88" t="s">
        <v>132</v>
      </c>
      <c r="M100" s="89">
        <v>1.3300000000000001E-2</v>
      </c>
      <c r="N100" s="89">
        <v>3.7000000000002385E-2</v>
      </c>
      <c r="O100" s="90">
        <v>441682.45663800003</v>
      </c>
      <c r="P100" s="102">
        <v>94.95</v>
      </c>
      <c r="Q100" s="90"/>
      <c r="R100" s="90">
        <v>419.37750376700001</v>
      </c>
      <c r="S100" s="91">
        <v>3.533459653104E-4</v>
      </c>
      <c r="T100" s="91">
        <f t="shared" si="2"/>
        <v>4.2029924905489097E-3</v>
      </c>
      <c r="U100" s="91">
        <f>R100/'סכום נכסי הקרן'!$C$42</f>
        <v>7.8367006552616553E-4</v>
      </c>
    </row>
    <row r="101" spans="2:21">
      <c r="B101" s="86" t="s">
        <v>523</v>
      </c>
      <c r="C101" s="87" t="s">
        <v>524</v>
      </c>
      <c r="D101" s="88" t="s">
        <v>120</v>
      </c>
      <c r="E101" s="88" t="s">
        <v>309</v>
      </c>
      <c r="F101" s="87" t="s">
        <v>406</v>
      </c>
      <c r="G101" s="88" t="s">
        <v>343</v>
      </c>
      <c r="H101" s="87" t="s">
        <v>506</v>
      </c>
      <c r="I101" s="87" t="s">
        <v>313</v>
      </c>
      <c r="J101" s="101"/>
      <c r="K101" s="90">
        <v>6.0400000000047278</v>
      </c>
      <c r="L101" s="88" t="s">
        <v>132</v>
      </c>
      <c r="M101" s="89">
        <v>1.8700000000000001E-2</v>
      </c>
      <c r="N101" s="89">
        <v>3.820000000003608E-2</v>
      </c>
      <c r="O101" s="90">
        <v>348017.49112899997</v>
      </c>
      <c r="P101" s="102">
        <v>92.39</v>
      </c>
      <c r="Q101" s="90"/>
      <c r="R101" s="90">
        <v>321.53335516200002</v>
      </c>
      <c r="S101" s="91">
        <v>5.8506559151529406E-4</v>
      </c>
      <c r="T101" s="91">
        <f t="shared" si="2"/>
        <v>3.2224004985200658E-3</v>
      </c>
      <c r="U101" s="91">
        <f>R101/'סכום נכסי הקרן'!$C$42</f>
        <v>6.0083352885005159E-4</v>
      </c>
    </row>
    <row r="102" spans="2:21">
      <c r="B102" s="86" t="s">
        <v>525</v>
      </c>
      <c r="C102" s="87" t="s">
        <v>526</v>
      </c>
      <c r="D102" s="88" t="s">
        <v>120</v>
      </c>
      <c r="E102" s="88" t="s">
        <v>309</v>
      </c>
      <c r="F102" s="87" t="s">
        <v>316</v>
      </c>
      <c r="G102" s="88" t="s">
        <v>317</v>
      </c>
      <c r="H102" s="87" t="s">
        <v>510</v>
      </c>
      <c r="I102" s="87" t="s">
        <v>130</v>
      </c>
      <c r="J102" s="101"/>
      <c r="K102" s="90">
        <v>5.0799999999986447</v>
      </c>
      <c r="L102" s="88" t="s">
        <v>132</v>
      </c>
      <c r="M102" s="89">
        <v>1.09E-2</v>
      </c>
      <c r="N102" s="89">
        <v>3.2399999999993219E-2</v>
      </c>
      <c r="O102" s="90">
        <v>12.522415000000001</v>
      </c>
      <c r="P102" s="102">
        <v>4713094</v>
      </c>
      <c r="Q102" s="90"/>
      <c r="R102" s="90">
        <v>590.19316465999998</v>
      </c>
      <c r="S102" s="91">
        <v>6.8959827082989153E-4</v>
      </c>
      <c r="T102" s="91">
        <f t="shared" si="2"/>
        <v>5.9149034384482595E-3</v>
      </c>
      <c r="U102" s="91">
        <f>R102/'סכום נכסי הקרן'!$C$42</f>
        <v>1.1028648696406107E-3</v>
      </c>
    </row>
    <row r="103" spans="2:21">
      <c r="B103" s="86" t="s">
        <v>527</v>
      </c>
      <c r="C103" s="87" t="s">
        <v>528</v>
      </c>
      <c r="D103" s="88" t="s">
        <v>120</v>
      </c>
      <c r="E103" s="88" t="s">
        <v>309</v>
      </c>
      <c r="F103" s="87" t="s">
        <v>316</v>
      </c>
      <c r="G103" s="88" t="s">
        <v>317</v>
      </c>
      <c r="H103" s="87" t="s">
        <v>510</v>
      </c>
      <c r="I103" s="87" t="s">
        <v>130</v>
      </c>
      <c r="J103" s="101"/>
      <c r="K103" s="90">
        <v>1.5100000000059752</v>
      </c>
      <c r="L103" s="88" t="s">
        <v>132</v>
      </c>
      <c r="M103" s="89">
        <v>2.2000000000000002E-2</v>
      </c>
      <c r="N103" s="89">
        <v>2.6400000000079665E-2</v>
      </c>
      <c r="O103" s="90">
        <v>2.320112</v>
      </c>
      <c r="P103" s="102">
        <v>5410109</v>
      </c>
      <c r="Q103" s="90"/>
      <c r="R103" s="90">
        <v>125.52055457500001</v>
      </c>
      <c r="S103" s="91">
        <v>4.6088835915772744E-4</v>
      </c>
      <c r="T103" s="91">
        <f t="shared" si="2"/>
        <v>1.2579643484676882E-3</v>
      </c>
      <c r="U103" s="91">
        <f>R103/'סכום נכסי הקרן'!$C$42</f>
        <v>2.3455407203559013E-4</v>
      </c>
    </row>
    <row r="104" spans="2:21">
      <c r="B104" s="86" t="s">
        <v>529</v>
      </c>
      <c r="C104" s="87" t="s">
        <v>530</v>
      </c>
      <c r="D104" s="88" t="s">
        <v>120</v>
      </c>
      <c r="E104" s="88" t="s">
        <v>309</v>
      </c>
      <c r="F104" s="87" t="s">
        <v>316</v>
      </c>
      <c r="G104" s="88" t="s">
        <v>317</v>
      </c>
      <c r="H104" s="87" t="s">
        <v>510</v>
      </c>
      <c r="I104" s="87" t="s">
        <v>130</v>
      </c>
      <c r="J104" s="101"/>
      <c r="K104" s="90">
        <v>3.3500000000031323</v>
      </c>
      <c r="L104" s="88" t="s">
        <v>132</v>
      </c>
      <c r="M104" s="89">
        <v>2.3199999999999998E-2</v>
      </c>
      <c r="N104" s="89">
        <v>2.6699999999931098E-2</v>
      </c>
      <c r="O104" s="90">
        <v>1.4786840000000001</v>
      </c>
      <c r="P104" s="102">
        <v>5398214</v>
      </c>
      <c r="Q104" s="90"/>
      <c r="R104" s="90">
        <v>79.822542264999996</v>
      </c>
      <c r="S104" s="91">
        <v>2.4644733333333333E-4</v>
      </c>
      <c r="T104" s="91">
        <f t="shared" si="2"/>
        <v>7.9997983368872649E-4</v>
      </c>
      <c r="U104" s="91">
        <f>R104/'סכום נכסי הקרן'!$C$42</f>
        <v>1.4916044939318455E-4</v>
      </c>
    </row>
    <row r="105" spans="2:21">
      <c r="B105" s="86" t="s">
        <v>531</v>
      </c>
      <c r="C105" s="87" t="s">
        <v>532</v>
      </c>
      <c r="D105" s="88" t="s">
        <v>120</v>
      </c>
      <c r="E105" s="88" t="s">
        <v>309</v>
      </c>
      <c r="F105" s="87" t="s">
        <v>316</v>
      </c>
      <c r="G105" s="88" t="s">
        <v>317</v>
      </c>
      <c r="H105" s="87" t="s">
        <v>510</v>
      </c>
      <c r="I105" s="87" t="s">
        <v>130</v>
      </c>
      <c r="J105" s="101"/>
      <c r="K105" s="90">
        <v>5.6999999999984539</v>
      </c>
      <c r="L105" s="88" t="s">
        <v>132</v>
      </c>
      <c r="M105" s="89">
        <v>2.9900000000000003E-2</v>
      </c>
      <c r="N105" s="89">
        <v>3.1199999999986856E-2</v>
      </c>
      <c r="O105" s="90">
        <v>10.276547000000001</v>
      </c>
      <c r="P105" s="102">
        <v>5034999</v>
      </c>
      <c r="Q105" s="90"/>
      <c r="R105" s="90">
        <v>517.42402241399998</v>
      </c>
      <c r="S105" s="91">
        <v>6.4228418750000003E-4</v>
      </c>
      <c r="T105" s="91">
        <f t="shared" si="2"/>
        <v>5.1856126308670583E-3</v>
      </c>
      <c r="U105" s="91">
        <f>R105/'סכום נכסי הקרן'!$C$42</f>
        <v>9.6688476112270359E-4</v>
      </c>
    </row>
    <row r="106" spans="2:21">
      <c r="B106" s="86" t="s">
        <v>533</v>
      </c>
      <c r="C106" s="87" t="s">
        <v>534</v>
      </c>
      <c r="D106" s="88" t="s">
        <v>120</v>
      </c>
      <c r="E106" s="88" t="s">
        <v>309</v>
      </c>
      <c r="F106" s="87" t="s">
        <v>321</v>
      </c>
      <c r="G106" s="88" t="s">
        <v>317</v>
      </c>
      <c r="H106" s="87" t="s">
        <v>510</v>
      </c>
      <c r="I106" s="87" t="s">
        <v>130</v>
      </c>
      <c r="J106" s="101"/>
      <c r="K106" s="90">
        <v>2.789999999999635</v>
      </c>
      <c r="L106" s="88" t="s">
        <v>132</v>
      </c>
      <c r="M106" s="89">
        <v>1.46E-2</v>
      </c>
      <c r="N106" s="89">
        <v>2.6499999999989574E-2</v>
      </c>
      <c r="O106" s="90">
        <v>14.76519</v>
      </c>
      <c r="P106" s="102">
        <v>5199058</v>
      </c>
      <c r="Q106" s="90"/>
      <c r="R106" s="90">
        <v>767.65079043200012</v>
      </c>
      <c r="S106" s="91">
        <v>5.5439454811699769E-4</v>
      </c>
      <c r="T106" s="91">
        <f t="shared" si="2"/>
        <v>7.6933800181666128E-3</v>
      </c>
      <c r="U106" s="91">
        <f>R106/'סכום נכסי הקרן'!$C$42</f>
        <v>1.4344711860684119E-3</v>
      </c>
    </row>
    <row r="107" spans="2:21">
      <c r="B107" s="86" t="s">
        <v>535</v>
      </c>
      <c r="C107" s="87" t="s">
        <v>536</v>
      </c>
      <c r="D107" s="88" t="s">
        <v>120</v>
      </c>
      <c r="E107" s="88" t="s">
        <v>309</v>
      </c>
      <c r="F107" s="87" t="s">
        <v>321</v>
      </c>
      <c r="G107" s="88" t="s">
        <v>317</v>
      </c>
      <c r="H107" s="87" t="s">
        <v>510</v>
      </c>
      <c r="I107" s="87" t="s">
        <v>130</v>
      </c>
      <c r="J107" s="101"/>
      <c r="K107" s="90">
        <v>3.3600000000020676</v>
      </c>
      <c r="L107" s="88" t="s">
        <v>132</v>
      </c>
      <c r="M107" s="89">
        <v>2.4199999999999999E-2</v>
      </c>
      <c r="N107" s="89">
        <v>3.0400000000011133E-2</v>
      </c>
      <c r="O107" s="90">
        <v>14.103184000000001</v>
      </c>
      <c r="P107" s="102">
        <v>5350089</v>
      </c>
      <c r="Q107" s="90"/>
      <c r="R107" s="90">
        <v>754.53294382900003</v>
      </c>
      <c r="S107" s="91">
        <v>4.6569753004887073E-4</v>
      </c>
      <c r="T107" s="91">
        <f t="shared" ref="T107:T138" si="3">IFERROR(R107/$R$11,0)</f>
        <v>7.5619132364023395E-3</v>
      </c>
      <c r="U107" s="91">
        <f>R107/'סכום נכסי הקרן'!$C$42</f>
        <v>1.4099585128453703E-3</v>
      </c>
    </row>
    <row r="108" spans="2:21">
      <c r="B108" s="86" t="s">
        <v>537</v>
      </c>
      <c r="C108" s="87" t="s">
        <v>538</v>
      </c>
      <c r="D108" s="88" t="s">
        <v>120</v>
      </c>
      <c r="E108" s="88" t="s">
        <v>309</v>
      </c>
      <c r="F108" s="87" t="s">
        <v>321</v>
      </c>
      <c r="G108" s="88" t="s">
        <v>317</v>
      </c>
      <c r="H108" s="87" t="s">
        <v>510</v>
      </c>
      <c r="I108" s="87" t="s">
        <v>130</v>
      </c>
      <c r="J108" s="101"/>
      <c r="K108" s="90">
        <v>4.8199999999975853</v>
      </c>
      <c r="L108" s="88" t="s">
        <v>132</v>
      </c>
      <c r="M108" s="89">
        <v>2E-3</v>
      </c>
      <c r="N108" s="89">
        <v>3.1499999999982389E-2</v>
      </c>
      <c r="O108" s="90">
        <v>8.6895910000000001</v>
      </c>
      <c r="P108" s="102">
        <v>4574001</v>
      </c>
      <c r="Q108" s="90"/>
      <c r="R108" s="90">
        <v>397.46196937799994</v>
      </c>
      <c r="S108" s="91">
        <v>7.5812170650846279E-4</v>
      </c>
      <c r="T108" s="91">
        <f t="shared" si="3"/>
        <v>3.9833554674945943E-3</v>
      </c>
      <c r="U108" s="91">
        <f>R108/'סכום נכסי הקרן'!$C$42</f>
        <v>7.4271758687292206E-4</v>
      </c>
    </row>
    <row r="109" spans="2:21">
      <c r="B109" s="86" t="s">
        <v>539</v>
      </c>
      <c r="C109" s="87" t="s">
        <v>540</v>
      </c>
      <c r="D109" s="88" t="s">
        <v>120</v>
      </c>
      <c r="E109" s="88" t="s">
        <v>309</v>
      </c>
      <c r="F109" s="87" t="s">
        <v>321</v>
      </c>
      <c r="G109" s="88" t="s">
        <v>317</v>
      </c>
      <c r="H109" s="87" t="s">
        <v>510</v>
      </c>
      <c r="I109" s="87" t="s">
        <v>130</v>
      </c>
      <c r="J109" s="101"/>
      <c r="K109" s="90">
        <v>5.4799999999932894</v>
      </c>
      <c r="L109" s="88" t="s">
        <v>132</v>
      </c>
      <c r="M109" s="89">
        <v>3.1699999999999999E-2</v>
      </c>
      <c r="N109" s="89">
        <v>3.4599999999967018E-2</v>
      </c>
      <c r="O109" s="90">
        <v>6.9974559999999997</v>
      </c>
      <c r="P109" s="102">
        <v>4940000</v>
      </c>
      <c r="Q109" s="90"/>
      <c r="R109" s="90">
        <v>345.67435230899997</v>
      </c>
      <c r="S109" s="91">
        <v>7.5517548025037773E-4</v>
      </c>
      <c r="T109" s="91">
        <f t="shared" si="3"/>
        <v>3.4643410623600747E-3</v>
      </c>
      <c r="U109" s="91">
        <f>R109/'סכום נכסי הקרן'!$C$42</f>
        <v>6.4594462004145543E-4</v>
      </c>
    </row>
    <row r="110" spans="2:21">
      <c r="B110" s="86" t="s">
        <v>541</v>
      </c>
      <c r="C110" s="87" t="s">
        <v>542</v>
      </c>
      <c r="D110" s="88" t="s">
        <v>120</v>
      </c>
      <c r="E110" s="88" t="s">
        <v>309</v>
      </c>
      <c r="F110" s="87" t="s">
        <v>543</v>
      </c>
      <c r="G110" s="88" t="s">
        <v>544</v>
      </c>
      <c r="H110" s="87" t="s">
        <v>510</v>
      </c>
      <c r="I110" s="87" t="s">
        <v>130</v>
      </c>
      <c r="J110" s="101"/>
      <c r="K110" s="90">
        <v>5.7599999999873193</v>
      </c>
      <c r="L110" s="88" t="s">
        <v>132</v>
      </c>
      <c r="M110" s="89">
        <v>4.4000000000000003E-3</v>
      </c>
      <c r="N110" s="89">
        <v>2.3399999999937474E-2</v>
      </c>
      <c r="O110" s="90">
        <v>235069.991369</v>
      </c>
      <c r="P110" s="102">
        <v>96.62</v>
      </c>
      <c r="Q110" s="90"/>
      <c r="R110" s="90">
        <v>227.124628113</v>
      </c>
      <c r="S110" s="91">
        <v>2.9766570835323931E-4</v>
      </c>
      <c r="T110" s="91">
        <f t="shared" si="3"/>
        <v>2.2762382288107094E-3</v>
      </c>
      <c r="U110" s="91">
        <f>R110/'סכום נכסי הקרן'!$C$42</f>
        <v>4.2441659506564704E-4</v>
      </c>
    </row>
    <row r="111" spans="2:21">
      <c r="B111" s="86" t="s">
        <v>545</v>
      </c>
      <c r="C111" s="87" t="s">
        <v>546</v>
      </c>
      <c r="D111" s="88" t="s">
        <v>120</v>
      </c>
      <c r="E111" s="88" t="s">
        <v>309</v>
      </c>
      <c r="F111" s="87" t="s">
        <v>547</v>
      </c>
      <c r="G111" s="88" t="s">
        <v>544</v>
      </c>
      <c r="H111" s="87" t="s">
        <v>506</v>
      </c>
      <c r="I111" s="87" t="s">
        <v>313</v>
      </c>
      <c r="J111" s="101"/>
      <c r="K111" s="90">
        <v>0.42000000000156479</v>
      </c>
      <c r="L111" s="88" t="s">
        <v>132</v>
      </c>
      <c r="M111" s="89">
        <v>3.85E-2</v>
      </c>
      <c r="N111" s="89">
        <v>1.7999999999843521E-3</v>
      </c>
      <c r="O111" s="90">
        <v>169081.61360899999</v>
      </c>
      <c r="P111" s="102">
        <v>113.39</v>
      </c>
      <c r="Q111" s="90"/>
      <c r="R111" s="90">
        <v>191.721655035</v>
      </c>
      <c r="S111" s="91">
        <v>7.0583934805997048E-4</v>
      </c>
      <c r="T111" s="91">
        <f t="shared" si="3"/>
        <v>1.9214303799075661E-3</v>
      </c>
      <c r="U111" s="91">
        <f>R111/'סכום נכסי הקרן'!$C$42</f>
        <v>3.5826080467954267E-4</v>
      </c>
    </row>
    <row r="112" spans="2:21">
      <c r="B112" s="86" t="s">
        <v>548</v>
      </c>
      <c r="C112" s="87" t="s">
        <v>549</v>
      </c>
      <c r="D112" s="88" t="s">
        <v>120</v>
      </c>
      <c r="E112" s="88" t="s">
        <v>309</v>
      </c>
      <c r="F112" s="87" t="s">
        <v>547</v>
      </c>
      <c r="G112" s="88" t="s">
        <v>544</v>
      </c>
      <c r="H112" s="87" t="s">
        <v>506</v>
      </c>
      <c r="I112" s="87" t="s">
        <v>313</v>
      </c>
      <c r="J112" s="101"/>
      <c r="K112" s="90">
        <v>1.3900000000039054</v>
      </c>
      <c r="L112" s="88" t="s">
        <v>132</v>
      </c>
      <c r="M112" s="89">
        <v>3.85E-2</v>
      </c>
      <c r="N112" s="89">
        <v>1.1499999999997085E-2</v>
      </c>
      <c r="O112" s="90">
        <v>148016.30575599999</v>
      </c>
      <c r="P112" s="102">
        <v>115.9</v>
      </c>
      <c r="Q112" s="90"/>
      <c r="R112" s="90">
        <v>171.55090994700001</v>
      </c>
      <c r="S112" s="91">
        <v>5.92065223024E-4</v>
      </c>
      <c r="T112" s="91">
        <f t="shared" si="3"/>
        <v>1.7192795983989294E-3</v>
      </c>
      <c r="U112" s="91">
        <f>R112/'סכום נכסי הקרן'!$C$42</f>
        <v>3.2056872777308374E-4</v>
      </c>
    </row>
    <row r="113" spans="2:21">
      <c r="B113" s="86" t="s">
        <v>550</v>
      </c>
      <c r="C113" s="87" t="s">
        <v>551</v>
      </c>
      <c r="D113" s="88" t="s">
        <v>120</v>
      </c>
      <c r="E113" s="88" t="s">
        <v>309</v>
      </c>
      <c r="F113" s="87" t="s">
        <v>422</v>
      </c>
      <c r="G113" s="88" t="s">
        <v>343</v>
      </c>
      <c r="H113" s="87" t="s">
        <v>510</v>
      </c>
      <c r="I113" s="87" t="s">
        <v>130</v>
      </c>
      <c r="J113" s="101"/>
      <c r="K113" s="90">
        <v>4.5600000000023462</v>
      </c>
      <c r="L113" s="88" t="s">
        <v>132</v>
      </c>
      <c r="M113" s="89">
        <v>2.4E-2</v>
      </c>
      <c r="N113" s="89">
        <v>2.590000000001497E-2</v>
      </c>
      <c r="O113" s="90">
        <v>453596.76793700003</v>
      </c>
      <c r="P113" s="102">
        <v>109</v>
      </c>
      <c r="Q113" s="90"/>
      <c r="R113" s="90">
        <v>494.4204825139999</v>
      </c>
      <c r="S113" s="91">
        <v>3.9982987358912973E-4</v>
      </c>
      <c r="T113" s="91">
        <f t="shared" si="3"/>
        <v>4.9550716395470795E-3</v>
      </c>
      <c r="U113" s="91">
        <f>R113/'סכום נכסי הקרן'!$C$42</f>
        <v>9.2389918021089942E-4</v>
      </c>
    </row>
    <row r="114" spans="2:21">
      <c r="B114" s="86" t="s">
        <v>552</v>
      </c>
      <c r="C114" s="87" t="s">
        <v>553</v>
      </c>
      <c r="D114" s="88" t="s">
        <v>120</v>
      </c>
      <c r="E114" s="88" t="s">
        <v>309</v>
      </c>
      <c r="F114" s="87" t="s">
        <v>422</v>
      </c>
      <c r="G114" s="88" t="s">
        <v>343</v>
      </c>
      <c r="H114" s="87" t="s">
        <v>510</v>
      </c>
      <c r="I114" s="87" t="s">
        <v>130</v>
      </c>
      <c r="J114" s="101"/>
      <c r="K114" s="90">
        <v>0.98999999985357556</v>
      </c>
      <c r="L114" s="88" t="s">
        <v>132</v>
      </c>
      <c r="M114" s="89">
        <v>3.4799999999999998E-2</v>
      </c>
      <c r="N114" s="89">
        <v>1.8400000000408628E-2</v>
      </c>
      <c r="O114" s="90">
        <v>2693.9433520384196</v>
      </c>
      <c r="P114" s="102">
        <v>109.01</v>
      </c>
      <c r="Q114" s="90"/>
      <c r="R114" s="90">
        <v>2.9366676570000001</v>
      </c>
      <c r="S114" s="91">
        <v>2.0688618417956E-5</v>
      </c>
      <c r="T114" s="91">
        <f t="shared" si="3"/>
        <v>2.9431221271387833E-5</v>
      </c>
      <c r="U114" s="91">
        <f>R114/'סכום נכסי הקרן'!$C$42</f>
        <v>5.4876060697532627E-6</v>
      </c>
    </row>
    <row r="115" spans="2:21">
      <c r="B115" s="86" t="s">
        <v>554</v>
      </c>
      <c r="C115" s="87" t="s">
        <v>555</v>
      </c>
      <c r="D115" s="88" t="s">
        <v>120</v>
      </c>
      <c r="E115" s="88" t="s">
        <v>309</v>
      </c>
      <c r="F115" s="87" t="s">
        <v>422</v>
      </c>
      <c r="G115" s="88" t="s">
        <v>343</v>
      </c>
      <c r="H115" s="87" t="s">
        <v>510</v>
      </c>
      <c r="I115" s="87" t="s">
        <v>130</v>
      </c>
      <c r="J115" s="101"/>
      <c r="K115" s="90">
        <v>6.5199999999962719</v>
      </c>
      <c r="L115" s="88" t="s">
        <v>132</v>
      </c>
      <c r="M115" s="89">
        <v>1.4999999999999999E-2</v>
      </c>
      <c r="N115" s="89">
        <v>2.9899999999998376E-2</v>
      </c>
      <c r="O115" s="90">
        <v>260195.86529399999</v>
      </c>
      <c r="P115" s="102">
        <v>94.85</v>
      </c>
      <c r="Q115" s="90"/>
      <c r="R115" s="90">
        <v>246.79577139600002</v>
      </c>
      <c r="S115" s="91">
        <v>9.3432632024705096E-4</v>
      </c>
      <c r="T115" s="91">
        <f t="shared" si="3"/>
        <v>2.4733820115752118E-3</v>
      </c>
      <c r="U115" s="91">
        <f>R115/'סכום נכסי הקרן'!$C$42</f>
        <v>4.6117509071001028E-4</v>
      </c>
    </row>
    <row r="116" spans="2:21">
      <c r="B116" s="86" t="s">
        <v>556</v>
      </c>
      <c r="C116" s="87" t="s">
        <v>557</v>
      </c>
      <c r="D116" s="88" t="s">
        <v>120</v>
      </c>
      <c r="E116" s="88" t="s">
        <v>309</v>
      </c>
      <c r="F116" s="87" t="s">
        <v>558</v>
      </c>
      <c r="G116" s="88" t="s">
        <v>544</v>
      </c>
      <c r="H116" s="87" t="s">
        <v>510</v>
      </c>
      <c r="I116" s="87" t="s">
        <v>130</v>
      </c>
      <c r="J116" s="101"/>
      <c r="K116" s="90">
        <v>2.4999999999929239</v>
      </c>
      <c r="L116" s="88" t="s">
        <v>132</v>
      </c>
      <c r="M116" s="89">
        <v>2.4799999999999999E-2</v>
      </c>
      <c r="N116" s="89">
        <v>1.7399999999982072E-2</v>
      </c>
      <c r="O116" s="90">
        <v>190713.79828299998</v>
      </c>
      <c r="P116" s="102">
        <v>111.15</v>
      </c>
      <c r="Q116" s="90"/>
      <c r="R116" s="90">
        <v>211.97839858700002</v>
      </c>
      <c r="S116" s="91">
        <v>4.5034240390651111E-4</v>
      </c>
      <c r="T116" s="91">
        <f t="shared" si="3"/>
        <v>2.124443036207159E-3</v>
      </c>
      <c r="U116" s="91">
        <f>R116/'סכום נכסי הקרן'!$C$42</f>
        <v>3.9611358267586141E-4</v>
      </c>
    </row>
    <row r="117" spans="2:21">
      <c r="B117" s="86" t="s">
        <v>559</v>
      </c>
      <c r="C117" s="87" t="s">
        <v>560</v>
      </c>
      <c r="D117" s="88" t="s">
        <v>120</v>
      </c>
      <c r="E117" s="88" t="s">
        <v>309</v>
      </c>
      <c r="F117" s="87" t="s">
        <v>561</v>
      </c>
      <c r="G117" s="88" t="s">
        <v>343</v>
      </c>
      <c r="H117" s="87" t="s">
        <v>506</v>
      </c>
      <c r="I117" s="87" t="s">
        <v>313</v>
      </c>
      <c r="J117" s="101"/>
      <c r="K117" s="90">
        <v>2.9700000000003595</v>
      </c>
      <c r="L117" s="88" t="s">
        <v>132</v>
      </c>
      <c r="M117" s="89">
        <v>1.3999999999999999E-2</v>
      </c>
      <c r="N117" s="89">
        <v>2.1200000000004549E-2</v>
      </c>
      <c r="O117" s="90">
        <v>495584.97846100002</v>
      </c>
      <c r="P117" s="102">
        <v>106.48</v>
      </c>
      <c r="Q117" s="90"/>
      <c r="R117" s="90">
        <v>527.69887547300004</v>
      </c>
      <c r="S117" s="91">
        <v>5.5771435793495387E-4</v>
      </c>
      <c r="T117" s="91">
        <f t="shared" si="3"/>
        <v>5.28858699134316E-3</v>
      </c>
      <c r="U117" s="91">
        <f>R117/'סכום נכסי הקרן'!$C$42</f>
        <v>9.8608487247271986E-4</v>
      </c>
    </row>
    <row r="118" spans="2:21">
      <c r="B118" s="86" t="s">
        <v>562</v>
      </c>
      <c r="C118" s="87" t="s">
        <v>563</v>
      </c>
      <c r="D118" s="88" t="s">
        <v>120</v>
      </c>
      <c r="E118" s="88" t="s">
        <v>309</v>
      </c>
      <c r="F118" s="87" t="s">
        <v>327</v>
      </c>
      <c r="G118" s="88" t="s">
        <v>317</v>
      </c>
      <c r="H118" s="87" t="s">
        <v>510</v>
      </c>
      <c r="I118" s="87" t="s">
        <v>130</v>
      </c>
      <c r="J118" s="101"/>
      <c r="K118" s="90">
        <v>3.3699999999981851</v>
      </c>
      <c r="L118" s="88" t="s">
        <v>132</v>
      </c>
      <c r="M118" s="89">
        <v>1.89E-2</v>
      </c>
      <c r="N118" s="89">
        <v>2.6599999999991724E-2</v>
      </c>
      <c r="O118" s="90">
        <v>5.9209250000000004</v>
      </c>
      <c r="P118" s="102">
        <v>5305382</v>
      </c>
      <c r="Q118" s="90"/>
      <c r="R118" s="90">
        <v>314.12766446099999</v>
      </c>
      <c r="S118" s="91">
        <v>7.4011562500000006E-4</v>
      </c>
      <c r="T118" s="91">
        <f t="shared" si="3"/>
        <v>3.1481808226336734E-3</v>
      </c>
      <c r="U118" s="91">
        <f>R118/'סכום נכסי הקרן'!$C$42</f>
        <v>5.8699487974563135E-4</v>
      </c>
    </row>
    <row r="119" spans="2:21">
      <c r="B119" s="86" t="s">
        <v>564</v>
      </c>
      <c r="C119" s="87" t="s">
        <v>565</v>
      </c>
      <c r="D119" s="88" t="s">
        <v>120</v>
      </c>
      <c r="E119" s="88" t="s">
        <v>309</v>
      </c>
      <c r="F119" s="87" t="s">
        <v>327</v>
      </c>
      <c r="G119" s="88" t="s">
        <v>317</v>
      </c>
      <c r="H119" s="87" t="s">
        <v>510</v>
      </c>
      <c r="I119" s="87" t="s">
        <v>130</v>
      </c>
      <c r="J119" s="101"/>
      <c r="K119" s="90">
        <v>0.81000000000112526</v>
      </c>
      <c r="L119" s="88" t="s">
        <v>132</v>
      </c>
      <c r="M119" s="89">
        <v>1.8200000000000001E-2</v>
      </c>
      <c r="N119" s="89">
        <v>2.3700000000022512E-2</v>
      </c>
      <c r="O119" s="90">
        <v>5.9580460000000004</v>
      </c>
      <c r="P119" s="102">
        <v>5369548</v>
      </c>
      <c r="Q119" s="90"/>
      <c r="R119" s="90">
        <v>319.92017074400002</v>
      </c>
      <c r="S119" s="91">
        <v>4.1925592850608685E-4</v>
      </c>
      <c r="T119" s="91">
        <f t="shared" si="3"/>
        <v>3.2062331983339033E-3</v>
      </c>
      <c r="U119" s="91">
        <f>R119/'סכום נכסי הקרן'!$C$42</f>
        <v>5.9781905065986658E-4</v>
      </c>
    </row>
    <row r="120" spans="2:21">
      <c r="B120" s="86" t="s">
        <v>566</v>
      </c>
      <c r="C120" s="87" t="s">
        <v>567</v>
      </c>
      <c r="D120" s="88" t="s">
        <v>120</v>
      </c>
      <c r="E120" s="88" t="s">
        <v>309</v>
      </c>
      <c r="F120" s="87" t="s">
        <v>327</v>
      </c>
      <c r="G120" s="88" t="s">
        <v>317</v>
      </c>
      <c r="H120" s="87" t="s">
        <v>510</v>
      </c>
      <c r="I120" s="87" t="s">
        <v>130</v>
      </c>
      <c r="J120" s="101"/>
      <c r="K120" s="90">
        <v>1.9600000000000477</v>
      </c>
      <c r="L120" s="88" t="s">
        <v>132</v>
      </c>
      <c r="M120" s="89">
        <v>1.89E-2</v>
      </c>
      <c r="N120" s="89">
        <v>2.3699999999998549E-2</v>
      </c>
      <c r="O120" s="90">
        <v>15.75201</v>
      </c>
      <c r="P120" s="102">
        <v>5264000</v>
      </c>
      <c r="Q120" s="90"/>
      <c r="R120" s="90">
        <v>829.18586017600001</v>
      </c>
      <c r="S120" s="91">
        <v>7.2263556289567854E-4</v>
      </c>
      <c r="T120" s="91">
        <f t="shared" si="3"/>
        <v>8.3100831882611317E-3</v>
      </c>
      <c r="U120" s="91">
        <f>R120/'סכום נכסי הקרן'!$C$42</f>
        <v>1.5494587371537214E-3</v>
      </c>
    </row>
    <row r="121" spans="2:21">
      <c r="B121" s="86" t="s">
        <v>568</v>
      </c>
      <c r="C121" s="87" t="s">
        <v>569</v>
      </c>
      <c r="D121" s="88" t="s">
        <v>120</v>
      </c>
      <c r="E121" s="88" t="s">
        <v>309</v>
      </c>
      <c r="F121" s="87" t="s">
        <v>327</v>
      </c>
      <c r="G121" s="88" t="s">
        <v>317</v>
      </c>
      <c r="H121" s="87" t="s">
        <v>510</v>
      </c>
      <c r="I121" s="87" t="s">
        <v>130</v>
      </c>
      <c r="J121" s="101"/>
      <c r="K121" s="90">
        <v>5.0600000000037548</v>
      </c>
      <c r="L121" s="88" t="s">
        <v>132</v>
      </c>
      <c r="M121" s="89">
        <v>3.3099999999999997E-2</v>
      </c>
      <c r="N121" s="89">
        <v>3.4100000000033083E-2</v>
      </c>
      <c r="O121" s="90">
        <v>8.9680040000000005</v>
      </c>
      <c r="P121" s="102">
        <v>4989000</v>
      </c>
      <c r="Q121" s="90"/>
      <c r="R121" s="90">
        <v>447.41369827200003</v>
      </c>
      <c r="S121" s="91">
        <v>6.3924755862855521E-4</v>
      </c>
      <c r="T121" s="91">
        <f t="shared" si="3"/>
        <v>4.4839706400911219E-3</v>
      </c>
      <c r="U121" s="91">
        <f>R121/'סכום נכסי הקרן'!$C$42</f>
        <v>8.3605991998303344E-4</v>
      </c>
    </row>
    <row r="122" spans="2:21">
      <c r="B122" s="86" t="s">
        <v>570</v>
      </c>
      <c r="C122" s="87" t="s">
        <v>571</v>
      </c>
      <c r="D122" s="88" t="s">
        <v>120</v>
      </c>
      <c r="E122" s="88" t="s">
        <v>309</v>
      </c>
      <c r="F122" s="87" t="s">
        <v>572</v>
      </c>
      <c r="G122" s="88" t="s">
        <v>343</v>
      </c>
      <c r="H122" s="87" t="s">
        <v>510</v>
      </c>
      <c r="I122" s="87" t="s">
        <v>130</v>
      </c>
      <c r="J122" s="101"/>
      <c r="K122" s="90">
        <v>1.0100000000031666</v>
      </c>
      <c r="L122" s="88" t="s">
        <v>132</v>
      </c>
      <c r="M122" s="89">
        <v>2.75E-2</v>
      </c>
      <c r="N122" s="89">
        <v>2.0299999999957317E-2</v>
      </c>
      <c r="O122" s="90">
        <v>65311.527407000001</v>
      </c>
      <c r="P122" s="102">
        <v>111.21</v>
      </c>
      <c r="Q122" s="90"/>
      <c r="R122" s="90">
        <v>72.632953376999993</v>
      </c>
      <c r="S122" s="91">
        <v>1.5748201803333581E-4</v>
      </c>
      <c r="T122" s="91">
        <f t="shared" si="3"/>
        <v>7.2792592561075182E-4</v>
      </c>
      <c r="U122" s="91">
        <f>R122/'סכום נכסי הקרן'!$C$42</f>
        <v>1.3572561909266497E-4</v>
      </c>
    </row>
    <row r="123" spans="2:21">
      <c r="B123" s="86" t="s">
        <v>573</v>
      </c>
      <c r="C123" s="87" t="s">
        <v>574</v>
      </c>
      <c r="D123" s="88" t="s">
        <v>120</v>
      </c>
      <c r="E123" s="88" t="s">
        <v>309</v>
      </c>
      <c r="F123" s="87" t="s">
        <v>572</v>
      </c>
      <c r="G123" s="88" t="s">
        <v>343</v>
      </c>
      <c r="H123" s="87" t="s">
        <v>510</v>
      </c>
      <c r="I123" s="87" t="s">
        <v>130</v>
      </c>
      <c r="J123" s="101"/>
      <c r="K123" s="90">
        <v>4.559999999998686</v>
      </c>
      <c r="L123" s="88" t="s">
        <v>132</v>
      </c>
      <c r="M123" s="89">
        <v>1.9599999999999999E-2</v>
      </c>
      <c r="N123" s="89">
        <v>2.5199999999985657E-2</v>
      </c>
      <c r="O123" s="90">
        <v>314950.562837</v>
      </c>
      <c r="P123" s="102">
        <v>106.25</v>
      </c>
      <c r="Q123" s="90"/>
      <c r="R123" s="90">
        <v>334.634965024</v>
      </c>
      <c r="S123" s="91">
        <v>2.9965567197417933E-4</v>
      </c>
      <c r="T123" s="91">
        <f t="shared" si="3"/>
        <v>3.3537045560087606E-3</v>
      </c>
      <c r="U123" s="91">
        <f>R123/'סכום נכסי הקרן'!$C$42</f>
        <v>6.253158612756749E-4</v>
      </c>
    </row>
    <row r="124" spans="2:21">
      <c r="B124" s="86" t="s">
        <v>575</v>
      </c>
      <c r="C124" s="87" t="s">
        <v>576</v>
      </c>
      <c r="D124" s="88" t="s">
        <v>120</v>
      </c>
      <c r="E124" s="88" t="s">
        <v>309</v>
      </c>
      <c r="F124" s="87" t="s">
        <v>572</v>
      </c>
      <c r="G124" s="88" t="s">
        <v>343</v>
      </c>
      <c r="H124" s="87" t="s">
        <v>510</v>
      </c>
      <c r="I124" s="87" t="s">
        <v>130</v>
      </c>
      <c r="J124" s="101"/>
      <c r="K124" s="90">
        <v>6.1200000000041292</v>
      </c>
      <c r="L124" s="88" t="s">
        <v>132</v>
      </c>
      <c r="M124" s="89">
        <v>1.5800000000000002E-2</v>
      </c>
      <c r="N124" s="89">
        <v>2.7400000000024426E-2</v>
      </c>
      <c r="O124" s="90">
        <v>680975.52489500004</v>
      </c>
      <c r="P124" s="102">
        <v>101</v>
      </c>
      <c r="Q124" s="90"/>
      <c r="R124" s="90">
        <v>687.78527896799994</v>
      </c>
      <c r="S124" s="91">
        <v>6.8260025001007406E-4</v>
      </c>
      <c r="T124" s="91">
        <f t="shared" si="3"/>
        <v>6.8929695480724985E-3</v>
      </c>
      <c r="U124" s="91">
        <f>R124/'סכום נכסי הקרן'!$C$42</f>
        <v>1.2852304422514835E-3</v>
      </c>
    </row>
    <row r="125" spans="2:21">
      <c r="B125" s="86" t="s">
        <v>577</v>
      </c>
      <c r="C125" s="87" t="s">
        <v>578</v>
      </c>
      <c r="D125" s="88" t="s">
        <v>120</v>
      </c>
      <c r="E125" s="88" t="s">
        <v>309</v>
      </c>
      <c r="F125" s="87" t="s">
        <v>579</v>
      </c>
      <c r="G125" s="88" t="s">
        <v>544</v>
      </c>
      <c r="H125" s="87" t="s">
        <v>510</v>
      </c>
      <c r="I125" s="87" t="s">
        <v>130</v>
      </c>
      <c r="J125" s="101"/>
      <c r="K125" s="90">
        <v>3.6900000000159614</v>
      </c>
      <c r="L125" s="88" t="s">
        <v>132</v>
      </c>
      <c r="M125" s="89">
        <v>2.2499999999999999E-2</v>
      </c>
      <c r="N125" s="89">
        <v>1.8400000000096846E-2</v>
      </c>
      <c r="O125" s="90">
        <v>100216.655572</v>
      </c>
      <c r="P125" s="102">
        <v>111.28</v>
      </c>
      <c r="Q125" s="90"/>
      <c r="R125" s="90">
        <v>111.52109583799999</v>
      </c>
      <c r="S125" s="91">
        <v>2.4495894196888617E-4</v>
      </c>
      <c r="T125" s="91">
        <f t="shared" si="3"/>
        <v>1.1176620685055022E-3</v>
      </c>
      <c r="U125" s="91">
        <f>R125/'סכום נכסי הקרן'!$C$42</f>
        <v>2.0839397368217213E-4</v>
      </c>
    </row>
    <row r="126" spans="2:21">
      <c r="B126" s="86" t="s">
        <v>580</v>
      </c>
      <c r="C126" s="87" t="s">
        <v>581</v>
      </c>
      <c r="D126" s="88" t="s">
        <v>120</v>
      </c>
      <c r="E126" s="88" t="s">
        <v>309</v>
      </c>
      <c r="F126" s="87" t="s">
        <v>483</v>
      </c>
      <c r="G126" s="88" t="s">
        <v>343</v>
      </c>
      <c r="H126" s="87" t="s">
        <v>506</v>
      </c>
      <c r="I126" s="87" t="s">
        <v>313</v>
      </c>
      <c r="J126" s="101"/>
      <c r="K126" s="90">
        <v>2.9000000000009476</v>
      </c>
      <c r="L126" s="88" t="s">
        <v>132</v>
      </c>
      <c r="M126" s="89">
        <v>2.1499999999999998E-2</v>
      </c>
      <c r="N126" s="89">
        <v>2.8200000000005686E-2</v>
      </c>
      <c r="O126" s="90">
        <v>981950.75638300006</v>
      </c>
      <c r="P126" s="102">
        <v>107.47</v>
      </c>
      <c r="Q126" s="90"/>
      <c r="R126" s="90">
        <v>1055.30246117</v>
      </c>
      <c r="S126" s="91">
        <v>5.0066341554771455E-4</v>
      </c>
      <c r="T126" s="91">
        <f t="shared" si="3"/>
        <v>1.057621899056262E-2</v>
      </c>
      <c r="U126" s="91">
        <f>R126/'סכום נכסי הקרן'!$C$42</f>
        <v>1.9719916816389174E-3</v>
      </c>
    </row>
    <row r="127" spans="2:21">
      <c r="B127" s="86" t="s">
        <v>582</v>
      </c>
      <c r="C127" s="87" t="s">
        <v>583</v>
      </c>
      <c r="D127" s="88" t="s">
        <v>120</v>
      </c>
      <c r="E127" s="88" t="s">
        <v>309</v>
      </c>
      <c r="F127" s="87" t="s">
        <v>483</v>
      </c>
      <c r="G127" s="88" t="s">
        <v>343</v>
      </c>
      <c r="H127" s="87" t="s">
        <v>506</v>
      </c>
      <c r="I127" s="87" t="s">
        <v>313</v>
      </c>
      <c r="J127" s="101"/>
      <c r="K127" s="90">
        <v>7.8900000000060304</v>
      </c>
      <c r="L127" s="88" t="s">
        <v>132</v>
      </c>
      <c r="M127" s="89">
        <v>1.15E-2</v>
      </c>
      <c r="N127" s="89">
        <v>3.6800000000009513E-2</v>
      </c>
      <c r="O127" s="90">
        <v>427528.84496037359</v>
      </c>
      <c r="P127" s="102">
        <v>88.43</v>
      </c>
      <c r="Q127" s="90"/>
      <c r="R127" s="90">
        <v>378.06375744800005</v>
      </c>
      <c r="S127" s="91">
        <v>9.2989149868440114E-4</v>
      </c>
      <c r="T127" s="91">
        <f t="shared" si="3"/>
        <v>3.7889469969888353E-3</v>
      </c>
      <c r="U127" s="91">
        <f>R127/'סכום נכסי הקרן'!$C$42</f>
        <v>7.0646910459210011E-4</v>
      </c>
    </row>
    <row r="128" spans="2:21">
      <c r="B128" s="86" t="s">
        <v>584</v>
      </c>
      <c r="C128" s="87" t="s">
        <v>585</v>
      </c>
      <c r="D128" s="88" t="s">
        <v>120</v>
      </c>
      <c r="E128" s="88" t="s">
        <v>309</v>
      </c>
      <c r="F128" s="87" t="s">
        <v>586</v>
      </c>
      <c r="G128" s="88" t="s">
        <v>128</v>
      </c>
      <c r="H128" s="87" t="s">
        <v>587</v>
      </c>
      <c r="I128" s="87" t="s">
        <v>313</v>
      </c>
      <c r="J128" s="101"/>
      <c r="K128" s="90">
        <v>0.74000000000185528</v>
      </c>
      <c r="L128" s="88" t="s">
        <v>132</v>
      </c>
      <c r="M128" s="89">
        <v>3.15E-2</v>
      </c>
      <c r="N128" s="89">
        <v>2.8700000000023769E-2</v>
      </c>
      <c r="O128" s="90">
        <v>317404.30101499998</v>
      </c>
      <c r="P128" s="102">
        <v>108.68</v>
      </c>
      <c r="Q128" s="90"/>
      <c r="R128" s="90">
        <v>344.95499701400001</v>
      </c>
      <c r="S128" s="91">
        <v>1.1704305209001616E-3</v>
      </c>
      <c r="T128" s="91">
        <f t="shared" si="3"/>
        <v>3.4571316987777084E-3</v>
      </c>
      <c r="U128" s="91">
        <f>R128/'סכום נכסי הקרן'!$C$42</f>
        <v>6.4460039626668087E-4</v>
      </c>
    </row>
    <row r="129" spans="2:21">
      <c r="B129" s="86" t="s">
        <v>588</v>
      </c>
      <c r="C129" s="87" t="s">
        <v>589</v>
      </c>
      <c r="D129" s="88" t="s">
        <v>120</v>
      </c>
      <c r="E129" s="88" t="s">
        <v>309</v>
      </c>
      <c r="F129" s="87" t="s">
        <v>586</v>
      </c>
      <c r="G129" s="88" t="s">
        <v>128</v>
      </c>
      <c r="H129" s="87" t="s">
        <v>587</v>
      </c>
      <c r="I129" s="87" t="s">
        <v>313</v>
      </c>
      <c r="J129" s="101"/>
      <c r="K129" s="90">
        <v>2.9200000000044213</v>
      </c>
      <c r="L129" s="88" t="s">
        <v>132</v>
      </c>
      <c r="M129" s="89">
        <v>0.01</v>
      </c>
      <c r="N129" s="89">
        <v>3.1500000000036429E-2</v>
      </c>
      <c r="O129" s="90">
        <v>404330.078438</v>
      </c>
      <c r="P129" s="102">
        <v>98.45</v>
      </c>
      <c r="Q129" s="90"/>
      <c r="R129" s="90">
        <v>398.06296279700001</v>
      </c>
      <c r="S129" s="91">
        <v>8.7595068878875196E-4</v>
      </c>
      <c r="T129" s="91">
        <f t="shared" si="3"/>
        <v>3.9893786108540679E-3</v>
      </c>
      <c r="U129" s="91">
        <f>R129/'סכום נכסי הקרן'!$C$42</f>
        <v>7.4384063364538373E-4</v>
      </c>
    </row>
    <row r="130" spans="2:21">
      <c r="B130" s="86" t="s">
        <v>590</v>
      </c>
      <c r="C130" s="87" t="s">
        <v>591</v>
      </c>
      <c r="D130" s="88" t="s">
        <v>120</v>
      </c>
      <c r="E130" s="88" t="s">
        <v>309</v>
      </c>
      <c r="F130" s="87" t="s">
        <v>592</v>
      </c>
      <c r="G130" s="88" t="s">
        <v>343</v>
      </c>
      <c r="H130" s="87" t="s">
        <v>593</v>
      </c>
      <c r="I130" s="87" t="s">
        <v>130</v>
      </c>
      <c r="J130" s="101"/>
      <c r="K130" s="90">
        <v>2.7099999999997335</v>
      </c>
      <c r="L130" s="88" t="s">
        <v>132</v>
      </c>
      <c r="M130" s="89">
        <v>2.5000000000000001E-2</v>
      </c>
      <c r="N130" s="89">
        <v>2.369999999996359E-2</v>
      </c>
      <c r="O130" s="90">
        <v>102851.50928227506</v>
      </c>
      <c r="P130" s="102">
        <v>109.5</v>
      </c>
      <c r="Q130" s="90"/>
      <c r="R130" s="90">
        <v>112.622402893</v>
      </c>
      <c r="S130" s="91">
        <v>2.8917353322926401E-4</v>
      </c>
      <c r="T130" s="91">
        <f t="shared" si="3"/>
        <v>1.1286993445643659E-3</v>
      </c>
      <c r="U130" s="91">
        <f>R130/'סכום נכסי הקרן'!$C$42</f>
        <v>2.1045193188022509E-4</v>
      </c>
    </row>
    <row r="131" spans="2:21">
      <c r="B131" s="86" t="s">
        <v>594</v>
      </c>
      <c r="C131" s="87" t="s">
        <v>595</v>
      </c>
      <c r="D131" s="88" t="s">
        <v>120</v>
      </c>
      <c r="E131" s="88" t="s">
        <v>309</v>
      </c>
      <c r="F131" s="87" t="s">
        <v>592</v>
      </c>
      <c r="G131" s="88" t="s">
        <v>343</v>
      </c>
      <c r="H131" s="87" t="s">
        <v>593</v>
      </c>
      <c r="I131" s="87" t="s">
        <v>130</v>
      </c>
      <c r="J131" s="101"/>
      <c r="K131" s="90">
        <v>5.7200000000047213</v>
      </c>
      <c r="L131" s="88" t="s">
        <v>132</v>
      </c>
      <c r="M131" s="89">
        <v>1.9E-2</v>
      </c>
      <c r="N131" s="89">
        <v>3.3600000000023604E-2</v>
      </c>
      <c r="O131" s="90">
        <v>220496.82498796264</v>
      </c>
      <c r="P131" s="102">
        <v>99.89</v>
      </c>
      <c r="Q131" s="90"/>
      <c r="R131" s="90">
        <v>220.25427921800002</v>
      </c>
      <c r="S131" s="91">
        <v>7.3367078035086505E-4</v>
      </c>
      <c r="T131" s="91">
        <f t="shared" si="3"/>
        <v>2.2073837372040758E-3</v>
      </c>
      <c r="U131" s="91">
        <f>R131/'סכום נכסי הקרן'!$C$42</f>
        <v>4.1157831280117061E-4</v>
      </c>
    </row>
    <row r="132" spans="2:21">
      <c r="B132" s="86" t="s">
        <v>596</v>
      </c>
      <c r="C132" s="87" t="s">
        <v>597</v>
      </c>
      <c r="D132" s="88" t="s">
        <v>120</v>
      </c>
      <c r="E132" s="88" t="s">
        <v>309</v>
      </c>
      <c r="F132" s="87" t="s">
        <v>592</v>
      </c>
      <c r="G132" s="88" t="s">
        <v>343</v>
      </c>
      <c r="H132" s="87" t="s">
        <v>593</v>
      </c>
      <c r="I132" s="87" t="s">
        <v>130</v>
      </c>
      <c r="J132" s="101"/>
      <c r="K132" s="90">
        <v>7.4999999999945848</v>
      </c>
      <c r="L132" s="88" t="s">
        <v>132</v>
      </c>
      <c r="M132" s="89">
        <v>3.9000000000000003E-3</v>
      </c>
      <c r="N132" s="89">
        <v>3.8299999999991334E-2</v>
      </c>
      <c r="O132" s="90">
        <v>228381.84787877998</v>
      </c>
      <c r="P132" s="102">
        <v>80.83</v>
      </c>
      <c r="Q132" s="90"/>
      <c r="R132" s="90">
        <v>184.60104805200001</v>
      </c>
      <c r="S132" s="91">
        <v>9.7183765054893625E-4</v>
      </c>
      <c r="T132" s="91">
        <f t="shared" si="3"/>
        <v>1.8500678070254343E-3</v>
      </c>
      <c r="U132" s="91">
        <f>R132/'סכום נכסי הקרן'!$C$42</f>
        <v>3.4495487746401434E-4</v>
      </c>
    </row>
    <row r="133" spans="2:21">
      <c r="B133" s="86" t="s">
        <v>598</v>
      </c>
      <c r="C133" s="87" t="s">
        <v>599</v>
      </c>
      <c r="D133" s="88" t="s">
        <v>120</v>
      </c>
      <c r="E133" s="88" t="s">
        <v>309</v>
      </c>
      <c r="F133" s="87" t="s">
        <v>600</v>
      </c>
      <c r="G133" s="88" t="s">
        <v>601</v>
      </c>
      <c r="H133" s="87" t="s">
        <v>587</v>
      </c>
      <c r="I133" s="87" t="s">
        <v>313</v>
      </c>
      <c r="J133" s="101"/>
      <c r="K133" s="90">
        <v>4.8200000000124223</v>
      </c>
      <c r="L133" s="88" t="s">
        <v>132</v>
      </c>
      <c r="M133" s="89">
        <v>7.4999999999999997E-3</v>
      </c>
      <c r="N133" s="89">
        <v>3.350000000010353E-2</v>
      </c>
      <c r="O133" s="90">
        <v>128672.53533</v>
      </c>
      <c r="P133" s="102">
        <v>93.84</v>
      </c>
      <c r="Q133" s="90"/>
      <c r="R133" s="90">
        <v>120.74631332499999</v>
      </c>
      <c r="S133" s="91">
        <v>2.4483218723480367E-4</v>
      </c>
      <c r="T133" s="91">
        <f t="shared" si="3"/>
        <v>1.2101170034346858E-3</v>
      </c>
      <c r="U133" s="91">
        <f>R133/'סכום נכסי הקרן'!$C$42</f>
        <v>2.2563268278695767E-4</v>
      </c>
    </row>
    <row r="134" spans="2:21">
      <c r="B134" s="86" t="s">
        <v>602</v>
      </c>
      <c r="C134" s="87" t="s">
        <v>603</v>
      </c>
      <c r="D134" s="88" t="s">
        <v>120</v>
      </c>
      <c r="E134" s="88" t="s">
        <v>309</v>
      </c>
      <c r="F134" s="87" t="s">
        <v>600</v>
      </c>
      <c r="G134" s="88" t="s">
        <v>601</v>
      </c>
      <c r="H134" s="87" t="s">
        <v>587</v>
      </c>
      <c r="I134" s="87" t="s">
        <v>313</v>
      </c>
      <c r="J134" s="101"/>
      <c r="K134" s="90">
        <v>5.8199999999965994</v>
      </c>
      <c r="L134" s="88" t="s">
        <v>132</v>
      </c>
      <c r="M134" s="89">
        <v>7.4999999999999997E-3</v>
      </c>
      <c r="N134" s="89">
        <v>3.9199999999984886E-2</v>
      </c>
      <c r="O134" s="90">
        <v>727629.72736999998</v>
      </c>
      <c r="P134" s="102">
        <v>87.3</v>
      </c>
      <c r="Q134" s="90"/>
      <c r="R134" s="90">
        <v>635.22073403800005</v>
      </c>
      <c r="S134" s="91">
        <v>8.3851590979753588E-4</v>
      </c>
      <c r="T134" s="91">
        <f t="shared" si="3"/>
        <v>6.3661687883144009E-3</v>
      </c>
      <c r="U134" s="91">
        <f>R134/'סכום נכסי הקרן'!$C$42</f>
        <v>1.1870056686295477E-3</v>
      </c>
    </row>
    <row r="135" spans="2:21">
      <c r="B135" s="86" t="s">
        <v>604</v>
      </c>
      <c r="C135" s="87" t="s">
        <v>605</v>
      </c>
      <c r="D135" s="88" t="s">
        <v>120</v>
      </c>
      <c r="E135" s="88" t="s">
        <v>309</v>
      </c>
      <c r="F135" s="87" t="s">
        <v>561</v>
      </c>
      <c r="G135" s="88" t="s">
        <v>343</v>
      </c>
      <c r="H135" s="87" t="s">
        <v>587</v>
      </c>
      <c r="I135" s="87" t="s">
        <v>313</v>
      </c>
      <c r="J135" s="101"/>
      <c r="K135" s="90">
        <v>1.3299999998987126</v>
      </c>
      <c r="L135" s="88" t="s">
        <v>132</v>
      </c>
      <c r="M135" s="89">
        <v>3.4500000000000003E-2</v>
      </c>
      <c r="N135" s="89">
        <v>2.1099999995442067E-2</v>
      </c>
      <c r="O135" s="90">
        <v>2158.0085279999998</v>
      </c>
      <c r="P135" s="102">
        <v>109.8</v>
      </c>
      <c r="Q135" s="90"/>
      <c r="R135" s="90">
        <v>2.3694932279999996</v>
      </c>
      <c r="S135" s="91">
        <v>1.6697660212855637E-5</v>
      </c>
      <c r="T135" s="91">
        <f t="shared" si="3"/>
        <v>2.3747011115845516E-5</v>
      </c>
      <c r="U135" s="91">
        <f>R135/'סכום נכסי הקרן'!$C$42</f>
        <v>4.427755176592E-6</v>
      </c>
    </row>
    <row r="136" spans="2:21">
      <c r="B136" s="86" t="s">
        <v>606</v>
      </c>
      <c r="C136" s="87" t="s">
        <v>607</v>
      </c>
      <c r="D136" s="88" t="s">
        <v>120</v>
      </c>
      <c r="E136" s="88" t="s">
        <v>309</v>
      </c>
      <c r="F136" s="87" t="s">
        <v>561</v>
      </c>
      <c r="G136" s="88" t="s">
        <v>343</v>
      </c>
      <c r="H136" s="87" t="s">
        <v>587</v>
      </c>
      <c r="I136" s="87" t="s">
        <v>313</v>
      </c>
      <c r="J136" s="101"/>
      <c r="K136" s="90">
        <v>2.9200000000027324</v>
      </c>
      <c r="L136" s="88" t="s">
        <v>132</v>
      </c>
      <c r="M136" s="89">
        <v>2.0499999999999997E-2</v>
      </c>
      <c r="N136" s="89">
        <v>2.8300000000015372E-2</v>
      </c>
      <c r="O136" s="90">
        <v>217692.40046800004</v>
      </c>
      <c r="P136" s="102">
        <v>107.58</v>
      </c>
      <c r="Q136" s="90"/>
      <c r="R136" s="90">
        <v>234.193498108</v>
      </c>
      <c r="S136" s="91">
        <v>2.8416105651286416E-4</v>
      </c>
      <c r="T136" s="91">
        <f t="shared" si="3"/>
        <v>2.3470822946911681E-3</v>
      </c>
      <c r="U136" s="91">
        <f>R136/'סכום נכסי הקרן'!$C$42</f>
        <v>4.3762584392238908E-4</v>
      </c>
    </row>
    <row r="137" spans="2:21">
      <c r="B137" s="86" t="s">
        <v>608</v>
      </c>
      <c r="C137" s="87" t="s">
        <v>609</v>
      </c>
      <c r="D137" s="88" t="s">
        <v>120</v>
      </c>
      <c r="E137" s="88" t="s">
        <v>309</v>
      </c>
      <c r="F137" s="87" t="s">
        <v>561</v>
      </c>
      <c r="G137" s="88" t="s">
        <v>343</v>
      </c>
      <c r="H137" s="87" t="s">
        <v>587</v>
      </c>
      <c r="I137" s="87" t="s">
        <v>313</v>
      </c>
      <c r="J137" s="101"/>
      <c r="K137" s="90">
        <v>5.5100000000185521</v>
      </c>
      <c r="L137" s="88" t="s">
        <v>132</v>
      </c>
      <c r="M137" s="89">
        <v>8.3999999999999995E-3</v>
      </c>
      <c r="N137" s="89">
        <v>3.6800000000105526E-2</v>
      </c>
      <c r="O137" s="90">
        <v>127062.91484500001</v>
      </c>
      <c r="P137" s="102">
        <v>92.48</v>
      </c>
      <c r="Q137" s="90"/>
      <c r="R137" s="90">
        <v>117.507787982</v>
      </c>
      <c r="S137" s="91">
        <v>1.7482421336721831E-4</v>
      </c>
      <c r="T137" s="91">
        <f t="shared" si="3"/>
        <v>1.1776605708058063E-3</v>
      </c>
      <c r="U137" s="91">
        <f>R137/'סכום נכסי הקרן'!$C$42</f>
        <v>2.195810101412857E-4</v>
      </c>
    </row>
    <row r="138" spans="2:21">
      <c r="B138" s="86" t="s">
        <v>610</v>
      </c>
      <c r="C138" s="87" t="s">
        <v>611</v>
      </c>
      <c r="D138" s="88" t="s">
        <v>120</v>
      </c>
      <c r="E138" s="88" t="s">
        <v>309</v>
      </c>
      <c r="F138" s="87" t="s">
        <v>561</v>
      </c>
      <c r="G138" s="88" t="s">
        <v>343</v>
      </c>
      <c r="H138" s="87" t="s">
        <v>587</v>
      </c>
      <c r="I138" s="87" t="s">
        <v>313</v>
      </c>
      <c r="J138" s="101"/>
      <c r="K138" s="90">
        <v>6.4700000000004705</v>
      </c>
      <c r="L138" s="88" t="s">
        <v>132</v>
      </c>
      <c r="M138" s="89">
        <v>9.7000000000000003E-3</v>
      </c>
      <c r="N138" s="89">
        <v>3.7500000000000006E-2</v>
      </c>
      <c r="O138" s="90">
        <v>95449.747126999995</v>
      </c>
      <c r="P138" s="102">
        <v>89.1</v>
      </c>
      <c r="Q138" s="90"/>
      <c r="R138" s="90">
        <v>85.045730567999996</v>
      </c>
      <c r="S138" s="91">
        <v>2.2284343165085511E-4</v>
      </c>
      <c r="T138" s="91">
        <f t="shared" si="3"/>
        <v>8.5232651661053792E-4</v>
      </c>
      <c r="U138" s="91">
        <f>R138/'סכום נכסי הקרן'!$C$42</f>
        <v>1.589207638661842E-4</v>
      </c>
    </row>
    <row r="139" spans="2:21">
      <c r="B139" s="86" t="s">
        <v>612</v>
      </c>
      <c r="C139" s="87" t="s">
        <v>613</v>
      </c>
      <c r="D139" s="88" t="s">
        <v>120</v>
      </c>
      <c r="E139" s="88" t="s">
        <v>309</v>
      </c>
      <c r="F139" s="87" t="s">
        <v>614</v>
      </c>
      <c r="G139" s="88" t="s">
        <v>615</v>
      </c>
      <c r="H139" s="87" t="s">
        <v>593</v>
      </c>
      <c r="I139" s="87" t="s">
        <v>130</v>
      </c>
      <c r="J139" s="101"/>
      <c r="K139" s="90">
        <v>1.7800000000008622</v>
      </c>
      <c r="L139" s="88" t="s">
        <v>132</v>
      </c>
      <c r="M139" s="89">
        <v>1.8500000000000003E-2</v>
      </c>
      <c r="N139" s="89">
        <v>2.6300000000019402E-2</v>
      </c>
      <c r="O139" s="90">
        <v>349012.83539518784</v>
      </c>
      <c r="P139" s="102">
        <v>106.35</v>
      </c>
      <c r="Q139" s="90"/>
      <c r="R139" s="90">
        <v>371.17514895599999</v>
      </c>
      <c r="S139" s="91">
        <v>4.9807745660891657E-4</v>
      </c>
      <c r="T139" s="91">
        <f t="shared" ref="T139:T169" si="4">IFERROR(R139/$R$11,0)</f>
        <v>3.7199095080864895E-3</v>
      </c>
      <c r="U139" s="91">
        <f>R139/'סכום נכסי הקרן'!$C$42</f>
        <v>6.9359670151892747E-4</v>
      </c>
    </row>
    <row r="140" spans="2:21">
      <c r="B140" s="86" t="s">
        <v>616</v>
      </c>
      <c r="C140" s="87" t="s">
        <v>617</v>
      </c>
      <c r="D140" s="88" t="s">
        <v>120</v>
      </c>
      <c r="E140" s="88" t="s">
        <v>309</v>
      </c>
      <c r="F140" s="87" t="s">
        <v>614</v>
      </c>
      <c r="G140" s="88" t="s">
        <v>615</v>
      </c>
      <c r="H140" s="87" t="s">
        <v>593</v>
      </c>
      <c r="I140" s="87" t="s">
        <v>130</v>
      </c>
      <c r="J140" s="101"/>
      <c r="K140" s="90">
        <v>1.3700000000007886</v>
      </c>
      <c r="L140" s="88" t="s">
        <v>132</v>
      </c>
      <c r="M140" s="89">
        <v>0.01</v>
      </c>
      <c r="N140" s="89">
        <v>3.5499999999986855E-2</v>
      </c>
      <c r="O140" s="90">
        <v>293884.74</v>
      </c>
      <c r="P140" s="102">
        <v>103.56</v>
      </c>
      <c r="Q140" s="90"/>
      <c r="R140" s="90">
        <v>304.34702934800004</v>
      </c>
      <c r="S140" s="91">
        <v>2.5950518207277964E-4</v>
      </c>
      <c r="T140" s="91">
        <f t="shared" si="4"/>
        <v>3.0501595039804518E-3</v>
      </c>
      <c r="U140" s="91">
        <f>R140/'סכום נכסי הקרן'!$C$42</f>
        <v>5.6871828910582767E-4</v>
      </c>
    </row>
    <row r="141" spans="2:21">
      <c r="B141" s="86" t="s">
        <v>618</v>
      </c>
      <c r="C141" s="87" t="s">
        <v>619</v>
      </c>
      <c r="D141" s="88" t="s">
        <v>120</v>
      </c>
      <c r="E141" s="88" t="s">
        <v>309</v>
      </c>
      <c r="F141" s="87" t="s">
        <v>614</v>
      </c>
      <c r="G141" s="88" t="s">
        <v>615</v>
      </c>
      <c r="H141" s="87" t="s">
        <v>593</v>
      </c>
      <c r="I141" s="87" t="s">
        <v>130</v>
      </c>
      <c r="J141" s="101"/>
      <c r="K141" s="90">
        <v>4.6400000000011135</v>
      </c>
      <c r="L141" s="88" t="s">
        <v>132</v>
      </c>
      <c r="M141" s="89">
        <v>0.01</v>
      </c>
      <c r="N141" s="89">
        <v>4.010000000001597E-2</v>
      </c>
      <c r="O141" s="90">
        <v>742368.15973700001</v>
      </c>
      <c r="P141" s="102">
        <v>92</v>
      </c>
      <c r="Q141" s="90"/>
      <c r="R141" s="90">
        <v>682.97864769099988</v>
      </c>
      <c r="S141" s="91">
        <v>7.6057791620682375E-4</v>
      </c>
      <c r="T141" s="91">
        <f t="shared" si="4"/>
        <v>6.8447975908725893E-3</v>
      </c>
      <c r="U141" s="91">
        <f>R141/'סכום נכסי הקרן'!$C$42</f>
        <v>1.2762485273562591E-3</v>
      </c>
    </row>
    <row r="142" spans="2:21">
      <c r="B142" s="86" t="s">
        <v>620</v>
      </c>
      <c r="C142" s="87" t="s">
        <v>621</v>
      </c>
      <c r="D142" s="88" t="s">
        <v>120</v>
      </c>
      <c r="E142" s="88" t="s">
        <v>309</v>
      </c>
      <c r="F142" s="87" t="s">
        <v>614</v>
      </c>
      <c r="G142" s="88" t="s">
        <v>615</v>
      </c>
      <c r="H142" s="87" t="s">
        <v>593</v>
      </c>
      <c r="I142" s="87" t="s">
        <v>130</v>
      </c>
      <c r="J142" s="101"/>
      <c r="K142" s="90">
        <v>3.2600000000044886</v>
      </c>
      <c r="L142" s="88" t="s">
        <v>132</v>
      </c>
      <c r="M142" s="89">
        <v>3.5400000000000001E-2</v>
      </c>
      <c r="N142" s="89">
        <v>3.9000000000037408E-2</v>
      </c>
      <c r="O142" s="90">
        <v>269394.34499999997</v>
      </c>
      <c r="P142" s="102">
        <v>99.25</v>
      </c>
      <c r="Q142" s="90"/>
      <c r="R142" s="90">
        <v>267.37390338</v>
      </c>
      <c r="S142" s="91">
        <v>6.9628393938532388E-4</v>
      </c>
      <c r="T142" s="91">
        <f t="shared" si="4"/>
        <v>2.6796156159564536E-3</v>
      </c>
      <c r="U142" s="91">
        <f>R142/'סכום נכסי הקרן'!$C$42</f>
        <v>4.9962843142441107E-4</v>
      </c>
    </row>
    <row r="143" spans="2:21">
      <c r="B143" s="86" t="s">
        <v>622</v>
      </c>
      <c r="C143" s="87" t="s">
        <v>623</v>
      </c>
      <c r="D143" s="88" t="s">
        <v>120</v>
      </c>
      <c r="E143" s="88" t="s">
        <v>309</v>
      </c>
      <c r="F143" s="87" t="s">
        <v>624</v>
      </c>
      <c r="G143" s="88" t="s">
        <v>361</v>
      </c>
      <c r="H143" s="87" t="s">
        <v>587</v>
      </c>
      <c r="I143" s="87" t="s">
        <v>313</v>
      </c>
      <c r="J143" s="101"/>
      <c r="K143" s="90">
        <v>3.30000000000893</v>
      </c>
      <c r="L143" s="88" t="s">
        <v>132</v>
      </c>
      <c r="M143" s="89">
        <v>1.9400000000000001E-2</v>
      </c>
      <c r="N143" s="89">
        <v>1.920000000003572E-2</v>
      </c>
      <c r="O143" s="90">
        <v>51402.104364999999</v>
      </c>
      <c r="P143" s="102">
        <v>108.93</v>
      </c>
      <c r="Q143" s="90"/>
      <c r="R143" s="90">
        <v>55.992311915000002</v>
      </c>
      <c r="S143" s="91">
        <v>1.422121984264444E-4</v>
      </c>
      <c r="T143" s="91">
        <f t="shared" si="4"/>
        <v>5.6115376812859773E-4</v>
      </c>
      <c r="U143" s="91">
        <f>R143/'סכום נכסי הקרן'!$C$42</f>
        <v>1.0463007279419632E-4</v>
      </c>
    </row>
    <row r="144" spans="2:21">
      <c r="B144" s="86" t="s">
        <v>625</v>
      </c>
      <c r="C144" s="87" t="s">
        <v>626</v>
      </c>
      <c r="D144" s="88" t="s">
        <v>120</v>
      </c>
      <c r="E144" s="88" t="s">
        <v>309</v>
      </c>
      <c r="F144" s="87" t="s">
        <v>624</v>
      </c>
      <c r="G144" s="88" t="s">
        <v>361</v>
      </c>
      <c r="H144" s="87" t="s">
        <v>587</v>
      </c>
      <c r="I144" s="87" t="s">
        <v>313</v>
      </c>
      <c r="J144" s="101"/>
      <c r="K144" s="90">
        <v>4.2699999999966529</v>
      </c>
      <c r="L144" s="88" t="s">
        <v>132</v>
      </c>
      <c r="M144" s="89">
        <v>1.23E-2</v>
      </c>
      <c r="N144" s="89">
        <v>2.3199999999980604E-2</v>
      </c>
      <c r="O144" s="90">
        <v>616682.24174299999</v>
      </c>
      <c r="P144" s="102">
        <v>103.68</v>
      </c>
      <c r="Q144" s="90"/>
      <c r="R144" s="90">
        <v>639.37617438200004</v>
      </c>
      <c r="S144" s="91">
        <v>4.8493797334021112E-4</v>
      </c>
      <c r="T144" s="91">
        <f t="shared" si="4"/>
        <v>6.4078145237290961E-3</v>
      </c>
      <c r="U144" s="91">
        <f>R144/'סכום נכסי הקרן'!$C$42</f>
        <v>1.1947707351326899E-3</v>
      </c>
    </row>
    <row r="145" spans="2:21">
      <c r="B145" s="86" t="s">
        <v>627</v>
      </c>
      <c r="C145" s="87" t="s">
        <v>628</v>
      </c>
      <c r="D145" s="88" t="s">
        <v>120</v>
      </c>
      <c r="E145" s="88" t="s">
        <v>309</v>
      </c>
      <c r="F145" s="87" t="s">
        <v>629</v>
      </c>
      <c r="G145" s="88" t="s">
        <v>630</v>
      </c>
      <c r="H145" s="87" t="s">
        <v>631</v>
      </c>
      <c r="I145" s="87" t="s">
        <v>130</v>
      </c>
      <c r="J145" s="101"/>
      <c r="K145" s="90">
        <v>1.46</v>
      </c>
      <c r="L145" s="88" t="s">
        <v>132</v>
      </c>
      <c r="M145" s="89">
        <v>4.6500000000000007E-2</v>
      </c>
      <c r="N145" s="89">
        <v>3.3794818110442298E-2</v>
      </c>
      <c r="O145" s="90">
        <v>3.3800000000000002E-3</v>
      </c>
      <c r="P145" s="102">
        <v>110.35</v>
      </c>
      <c r="Q145" s="90">
        <v>9.7999999999999991E-8</v>
      </c>
      <c r="R145" s="90">
        <v>3.8209999999999995E-6</v>
      </c>
      <c r="S145" s="91">
        <v>7.8609550548731872E-12</v>
      </c>
      <c r="T145" s="91">
        <f t="shared" si="4"/>
        <v>3.8293981346481281E-11</v>
      </c>
      <c r="U145" s="91">
        <f>R145/'סכום נכסי הקרן'!$C$42</f>
        <v>7.1401143205791143E-12</v>
      </c>
    </row>
    <row r="146" spans="2:21">
      <c r="B146" s="86" t="s">
        <v>632</v>
      </c>
      <c r="C146" s="87" t="s">
        <v>633</v>
      </c>
      <c r="D146" s="88" t="s">
        <v>120</v>
      </c>
      <c r="E146" s="88" t="s">
        <v>309</v>
      </c>
      <c r="F146" s="87" t="s">
        <v>634</v>
      </c>
      <c r="G146" s="88" t="s">
        <v>128</v>
      </c>
      <c r="H146" s="87" t="s">
        <v>635</v>
      </c>
      <c r="I146" s="87" t="s">
        <v>313</v>
      </c>
      <c r="J146" s="101"/>
      <c r="K146" s="90">
        <v>2.8299999999962506</v>
      </c>
      <c r="L146" s="88" t="s">
        <v>132</v>
      </c>
      <c r="M146" s="89">
        <v>3.2000000000000001E-2</v>
      </c>
      <c r="N146" s="89">
        <v>3.5399999999958201E-2</v>
      </c>
      <c r="O146" s="90">
        <v>327245.55606899998</v>
      </c>
      <c r="P146" s="102">
        <v>99.42</v>
      </c>
      <c r="Q146" s="90"/>
      <c r="R146" s="90">
        <v>325.34753233399999</v>
      </c>
      <c r="S146" s="91">
        <v>1.204836184488789E-3</v>
      </c>
      <c r="T146" s="91">
        <f t="shared" si="4"/>
        <v>3.2606261016283468E-3</v>
      </c>
      <c r="U146" s="91">
        <f>R146/'סכום נכסי הקרן'!$C$42</f>
        <v>6.079608936883198E-4</v>
      </c>
    </row>
    <row r="147" spans="2:21">
      <c r="B147" s="86" t="s">
        <v>636</v>
      </c>
      <c r="C147" s="87" t="s">
        <v>637</v>
      </c>
      <c r="D147" s="88" t="s">
        <v>120</v>
      </c>
      <c r="E147" s="88" t="s">
        <v>309</v>
      </c>
      <c r="F147" s="87" t="s">
        <v>638</v>
      </c>
      <c r="G147" s="88" t="s">
        <v>630</v>
      </c>
      <c r="H147" s="87" t="s">
        <v>631</v>
      </c>
      <c r="I147" s="87" t="s">
        <v>130</v>
      </c>
      <c r="J147" s="101"/>
      <c r="K147" s="90">
        <v>3.1200000000249157</v>
      </c>
      <c r="L147" s="88" t="s">
        <v>132</v>
      </c>
      <c r="M147" s="89">
        <v>2.5699999999999997E-2</v>
      </c>
      <c r="N147" s="89">
        <v>4.3200000000475657E-2</v>
      </c>
      <c r="O147" s="90">
        <v>17018.008129999998</v>
      </c>
      <c r="P147" s="102">
        <v>103.77</v>
      </c>
      <c r="Q147" s="90"/>
      <c r="R147" s="90">
        <v>17.659586338</v>
      </c>
      <c r="S147" s="91">
        <v>1.4309217459053148E-5</v>
      </c>
      <c r="T147" s="91">
        <f t="shared" si="4"/>
        <v>1.7698400152157755E-4</v>
      </c>
      <c r="U147" s="91">
        <f>R147/'סכום נכסי הקרן'!$C$42</f>
        <v>3.2999598353168567E-5</v>
      </c>
    </row>
    <row r="148" spans="2:21">
      <c r="B148" s="86" t="s">
        <v>639</v>
      </c>
      <c r="C148" s="87" t="s">
        <v>640</v>
      </c>
      <c r="D148" s="88" t="s">
        <v>120</v>
      </c>
      <c r="E148" s="88" t="s">
        <v>309</v>
      </c>
      <c r="F148" s="87" t="s">
        <v>638</v>
      </c>
      <c r="G148" s="88" t="s">
        <v>630</v>
      </c>
      <c r="H148" s="87" t="s">
        <v>631</v>
      </c>
      <c r="I148" s="87" t="s">
        <v>130</v>
      </c>
      <c r="J148" s="101"/>
      <c r="K148" s="90">
        <v>5.8000000000185361</v>
      </c>
      <c r="L148" s="88" t="s">
        <v>132</v>
      </c>
      <c r="M148" s="89">
        <v>1.09E-2</v>
      </c>
      <c r="N148" s="89">
        <v>4.410000000015292E-2</v>
      </c>
      <c r="O148" s="90">
        <v>97961.58</v>
      </c>
      <c r="P148" s="102">
        <v>88.11</v>
      </c>
      <c r="Q148" s="90"/>
      <c r="R148" s="90">
        <v>86.31394764800001</v>
      </c>
      <c r="S148" s="91">
        <v>2.1769240000000002E-4</v>
      </c>
      <c r="T148" s="91">
        <f t="shared" si="4"/>
        <v>8.6503656141682147E-4</v>
      </c>
      <c r="U148" s="91">
        <f>R148/'סכום נכסי הקרן'!$C$42</f>
        <v>1.6129061859911044E-4</v>
      </c>
    </row>
    <row r="149" spans="2:21">
      <c r="B149" s="86" t="s">
        <v>641</v>
      </c>
      <c r="C149" s="87" t="s">
        <v>642</v>
      </c>
      <c r="D149" s="88" t="s">
        <v>120</v>
      </c>
      <c r="E149" s="88" t="s">
        <v>309</v>
      </c>
      <c r="F149" s="87" t="s">
        <v>638</v>
      </c>
      <c r="G149" s="88" t="s">
        <v>630</v>
      </c>
      <c r="H149" s="87" t="s">
        <v>631</v>
      </c>
      <c r="I149" s="87" t="s">
        <v>130</v>
      </c>
      <c r="J149" s="101"/>
      <c r="K149" s="90">
        <v>6.6900000000006079</v>
      </c>
      <c r="L149" s="88" t="s">
        <v>132</v>
      </c>
      <c r="M149" s="89">
        <v>1.54E-2</v>
      </c>
      <c r="N149" s="89">
        <v>4.5600000000035369E-2</v>
      </c>
      <c r="O149" s="90">
        <v>209529.40630400003</v>
      </c>
      <c r="P149" s="102">
        <v>86.36</v>
      </c>
      <c r="Q149" s="90"/>
      <c r="R149" s="90">
        <v>180.949581881</v>
      </c>
      <c r="S149" s="91">
        <v>5.9865544658285719E-4</v>
      </c>
      <c r="T149" s="91">
        <f t="shared" si="4"/>
        <v>1.8134728901346773E-3</v>
      </c>
      <c r="U149" s="91">
        <f>R149/'סכום נכסי הקרן'!$C$42</f>
        <v>3.3813156265148685E-4</v>
      </c>
    </row>
    <row r="150" spans="2:21">
      <c r="B150" s="86" t="s">
        <v>643</v>
      </c>
      <c r="C150" s="87" t="s">
        <v>644</v>
      </c>
      <c r="D150" s="88" t="s">
        <v>120</v>
      </c>
      <c r="E150" s="88" t="s">
        <v>309</v>
      </c>
      <c r="F150" s="87" t="s">
        <v>645</v>
      </c>
      <c r="G150" s="88" t="s">
        <v>646</v>
      </c>
      <c r="H150" s="87" t="s">
        <v>635</v>
      </c>
      <c r="I150" s="87" t="s">
        <v>313</v>
      </c>
      <c r="J150" s="101"/>
      <c r="K150" s="90">
        <v>4.9699999999961424</v>
      </c>
      <c r="L150" s="88" t="s">
        <v>132</v>
      </c>
      <c r="M150" s="89">
        <v>7.4999999999999997E-3</v>
      </c>
      <c r="N150" s="89">
        <v>3.4799999999974282E-2</v>
      </c>
      <c r="O150" s="90">
        <v>438968.14697499998</v>
      </c>
      <c r="P150" s="102">
        <v>92.12</v>
      </c>
      <c r="Q150" s="90"/>
      <c r="R150" s="90">
        <v>404.37745794799997</v>
      </c>
      <c r="S150" s="91">
        <v>3.2793078363588821E-4</v>
      </c>
      <c r="T150" s="91">
        <f t="shared" si="4"/>
        <v>4.0526623479712727E-3</v>
      </c>
      <c r="U150" s="91">
        <f>R150/'סכום נכסי הקרן'!$C$42</f>
        <v>7.5564021942263633E-4</v>
      </c>
    </row>
    <row r="151" spans="2:21">
      <c r="B151" s="86" t="s">
        <v>647</v>
      </c>
      <c r="C151" s="87" t="s">
        <v>648</v>
      </c>
      <c r="D151" s="88" t="s">
        <v>120</v>
      </c>
      <c r="E151" s="88" t="s">
        <v>309</v>
      </c>
      <c r="F151" s="87" t="s">
        <v>649</v>
      </c>
      <c r="G151" s="88" t="s">
        <v>630</v>
      </c>
      <c r="H151" s="87" t="s">
        <v>631</v>
      </c>
      <c r="I151" s="87" t="s">
        <v>130</v>
      </c>
      <c r="J151" s="101"/>
      <c r="K151" s="90">
        <v>4.0299999999952876</v>
      </c>
      <c r="L151" s="88" t="s">
        <v>132</v>
      </c>
      <c r="M151" s="89">
        <v>1.0800000000000001E-2</v>
      </c>
      <c r="N151" s="89">
        <v>2.9799999999979909E-2</v>
      </c>
      <c r="O151" s="90">
        <v>255170.323584</v>
      </c>
      <c r="P151" s="102">
        <v>101.46</v>
      </c>
      <c r="Q151" s="90"/>
      <c r="R151" s="90">
        <v>258.89581197400003</v>
      </c>
      <c r="S151" s="91">
        <v>7.7795830360975608E-4</v>
      </c>
      <c r="T151" s="91">
        <f t="shared" si="4"/>
        <v>2.5946483628407442E-3</v>
      </c>
      <c r="U151" s="91">
        <f>R151/'סכום נכסי הקרן'!$C$42</f>
        <v>4.8378583999306873E-4</v>
      </c>
    </row>
    <row r="152" spans="2:21">
      <c r="B152" s="86" t="s">
        <v>650</v>
      </c>
      <c r="C152" s="87" t="s">
        <v>651</v>
      </c>
      <c r="D152" s="88" t="s">
        <v>120</v>
      </c>
      <c r="E152" s="88" t="s">
        <v>309</v>
      </c>
      <c r="F152" s="87" t="s">
        <v>652</v>
      </c>
      <c r="G152" s="88" t="s">
        <v>646</v>
      </c>
      <c r="H152" s="87" t="s">
        <v>635</v>
      </c>
      <c r="I152" s="87" t="s">
        <v>313</v>
      </c>
      <c r="J152" s="101"/>
      <c r="K152" s="90">
        <v>4.2199999999494402</v>
      </c>
      <c r="L152" s="88" t="s">
        <v>132</v>
      </c>
      <c r="M152" s="89">
        <v>1.8000000000000002E-2</v>
      </c>
      <c r="N152" s="89">
        <v>2.9199999999760501E-2</v>
      </c>
      <c r="O152" s="90">
        <v>28931.733177999999</v>
      </c>
      <c r="P152" s="102">
        <v>103.91</v>
      </c>
      <c r="Q152" s="90"/>
      <c r="R152" s="90">
        <v>30.062964116</v>
      </c>
      <c r="S152" s="91">
        <v>5.1847308629898703E-5</v>
      </c>
      <c r="T152" s="91">
        <f t="shared" si="4"/>
        <v>3.0129039180267999E-4</v>
      </c>
      <c r="U152" s="91">
        <f>R152/'סכום נכסי הקרן'!$C$42</f>
        <v>5.6177178907015878E-5</v>
      </c>
    </row>
    <row r="153" spans="2:21">
      <c r="B153" s="86" t="s">
        <v>653</v>
      </c>
      <c r="C153" s="87" t="s">
        <v>654</v>
      </c>
      <c r="D153" s="88" t="s">
        <v>120</v>
      </c>
      <c r="E153" s="88" t="s">
        <v>309</v>
      </c>
      <c r="F153" s="87" t="s">
        <v>655</v>
      </c>
      <c r="G153" s="88" t="s">
        <v>156</v>
      </c>
      <c r="H153" s="87" t="s">
        <v>635</v>
      </c>
      <c r="I153" s="87" t="s">
        <v>313</v>
      </c>
      <c r="J153" s="101"/>
      <c r="K153" s="90">
        <v>1.0100000000003457</v>
      </c>
      <c r="L153" s="88" t="s">
        <v>132</v>
      </c>
      <c r="M153" s="89">
        <v>1.9799999999999998E-2</v>
      </c>
      <c r="N153" s="89">
        <v>1.9200000000015548E-2</v>
      </c>
      <c r="O153" s="90">
        <v>212349.128749</v>
      </c>
      <c r="P153" s="102">
        <v>107.95</v>
      </c>
      <c r="Q153" s="90">
        <v>2.2684026079999997</v>
      </c>
      <c r="R153" s="90">
        <v>231.49927909200002</v>
      </c>
      <c r="S153" s="91">
        <v>6.9879367823199462E-4</v>
      </c>
      <c r="T153" s="91">
        <f t="shared" si="4"/>
        <v>2.3200808885822858E-3</v>
      </c>
      <c r="U153" s="91">
        <f>R153/'סכום נכסי הקרן'!$C$42</f>
        <v>4.3259128967509312E-4</v>
      </c>
    </row>
    <row r="154" spans="2:21">
      <c r="B154" s="86" t="s">
        <v>656</v>
      </c>
      <c r="C154" s="87" t="s">
        <v>657</v>
      </c>
      <c r="D154" s="88" t="s">
        <v>120</v>
      </c>
      <c r="E154" s="88" t="s">
        <v>309</v>
      </c>
      <c r="F154" s="87" t="s">
        <v>658</v>
      </c>
      <c r="G154" s="88" t="s">
        <v>361</v>
      </c>
      <c r="H154" s="87" t="s">
        <v>659</v>
      </c>
      <c r="I154" s="87" t="s">
        <v>313</v>
      </c>
      <c r="J154" s="101"/>
      <c r="K154" s="90">
        <v>4.1199999999956054</v>
      </c>
      <c r="L154" s="88" t="s">
        <v>132</v>
      </c>
      <c r="M154" s="89">
        <v>2.75E-2</v>
      </c>
      <c r="N154" s="89">
        <v>2.9799999999971596E-2</v>
      </c>
      <c r="O154" s="90">
        <v>348424.75478900003</v>
      </c>
      <c r="P154" s="102">
        <v>107.1</v>
      </c>
      <c r="Q154" s="90"/>
      <c r="R154" s="90">
        <v>373.16290079699996</v>
      </c>
      <c r="S154" s="91">
        <v>3.7982371805412392E-4</v>
      </c>
      <c r="T154" s="91">
        <f t="shared" si="4"/>
        <v>3.7398307150796031E-3</v>
      </c>
      <c r="U154" s="91">
        <f>R154/'סכום נכסי הקרן'!$C$42</f>
        <v>6.9731111538589457E-4</v>
      </c>
    </row>
    <row r="155" spans="2:21">
      <c r="B155" s="86" t="s">
        <v>660</v>
      </c>
      <c r="C155" s="87" t="s">
        <v>661</v>
      </c>
      <c r="D155" s="88" t="s">
        <v>120</v>
      </c>
      <c r="E155" s="88" t="s">
        <v>309</v>
      </c>
      <c r="F155" s="87" t="s">
        <v>649</v>
      </c>
      <c r="G155" s="88" t="s">
        <v>630</v>
      </c>
      <c r="H155" s="87" t="s">
        <v>662</v>
      </c>
      <c r="I155" s="87" t="s">
        <v>130</v>
      </c>
      <c r="J155" s="101"/>
      <c r="K155" s="90">
        <v>2.6600000000008501</v>
      </c>
      <c r="L155" s="88" t="s">
        <v>132</v>
      </c>
      <c r="M155" s="89">
        <v>0.04</v>
      </c>
      <c r="N155" s="89">
        <v>0.16440000000011196</v>
      </c>
      <c r="O155" s="90">
        <v>358203.37458100001</v>
      </c>
      <c r="P155" s="102">
        <v>78.8</v>
      </c>
      <c r="Q155" s="90"/>
      <c r="R155" s="90">
        <v>282.26427278599999</v>
      </c>
      <c r="S155" s="91">
        <v>1.2185003929002534E-4</v>
      </c>
      <c r="T155" s="91">
        <f t="shared" si="4"/>
        <v>2.8288465838380498E-3</v>
      </c>
      <c r="U155" s="91">
        <f>R155/'סכום נכסי הקרן'!$C$42</f>
        <v>5.2745333062213253E-4</v>
      </c>
    </row>
    <row r="156" spans="2:21">
      <c r="B156" s="86" t="s">
        <v>663</v>
      </c>
      <c r="C156" s="87" t="s">
        <v>664</v>
      </c>
      <c r="D156" s="88" t="s">
        <v>120</v>
      </c>
      <c r="E156" s="88" t="s">
        <v>309</v>
      </c>
      <c r="F156" s="87" t="s">
        <v>649</v>
      </c>
      <c r="G156" s="88" t="s">
        <v>630</v>
      </c>
      <c r="H156" s="87" t="s">
        <v>662</v>
      </c>
      <c r="I156" s="87" t="s">
        <v>130</v>
      </c>
      <c r="J156" s="101"/>
      <c r="K156" s="90">
        <v>3.369999999997737</v>
      </c>
      <c r="L156" s="88" t="s">
        <v>132</v>
      </c>
      <c r="M156" s="89">
        <v>3.2799999999999996E-2</v>
      </c>
      <c r="N156" s="89">
        <v>0.14729999999993731</v>
      </c>
      <c r="O156" s="90">
        <v>357069.50431300001</v>
      </c>
      <c r="P156" s="102">
        <v>75.489999999999995</v>
      </c>
      <c r="Q156" s="90"/>
      <c r="R156" s="90">
        <v>269.55176715300001</v>
      </c>
      <c r="S156" s="91">
        <v>2.3561707499998715E-4</v>
      </c>
      <c r="T156" s="91">
        <f t="shared" si="4"/>
        <v>2.7014421207191964E-3</v>
      </c>
      <c r="U156" s="91">
        <f>R156/'סכום נכסי הקרן'!$C$42</f>
        <v>5.0369809808598336E-4</v>
      </c>
    </row>
    <row r="157" spans="2:21">
      <c r="B157" s="86" t="s">
        <v>665</v>
      </c>
      <c r="C157" s="87" t="s">
        <v>666</v>
      </c>
      <c r="D157" s="88" t="s">
        <v>120</v>
      </c>
      <c r="E157" s="88" t="s">
        <v>309</v>
      </c>
      <c r="F157" s="87" t="s">
        <v>649</v>
      </c>
      <c r="G157" s="88" t="s">
        <v>630</v>
      </c>
      <c r="H157" s="87" t="s">
        <v>662</v>
      </c>
      <c r="I157" s="87" t="s">
        <v>130</v>
      </c>
      <c r="J157" s="101"/>
      <c r="K157" s="90">
        <v>4.1400000001042656</v>
      </c>
      <c r="L157" s="88" t="s">
        <v>132</v>
      </c>
      <c r="M157" s="89">
        <v>1.29E-2</v>
      </c>
      <c r="N157" s="89">
        <v>0.10930000000426637</v>
      </c>
      <c r="O157" s="90">
        <v>12991.096562000001</v>
      </c>
      <c r="P157" s="102">
        <v>72.349999999999994</v>
      </c>
      <c r="Q157" s="90"/>
      <c r="R157" s="90">
        <v>9.3990583430000001</v>
      </c>
      <c r="S157" s="91">
        <v>1.2561851100386867E-5</v>
      </c>
      <c r="T157" s="91">
        <f t="shared" si="4"/>
        <v>9.419716431858972E-5</v>
      </c>
      <c r="U157" s="91">
        <f>R157/'סכום נכסי הקרן'!$C$42</f>
        <v>1.7563556941851064E-5</v>
      </c>
    </row>
    <row r="158" spans="2:21">
      <c r="B158" s="86" t="s">
        <v>667</v>
      </c>
      <c r="C158" s="87" t="s">
        <v>668</v>
      </c>
      <c r="D158" s="88" t="s">
        <v>120</v>
      </c>
      <c r="E158" s="88" t="s">
        <v>309</v>
      </c>
      <c r="F158" s="87" t="s">
        <v>652</v>
      </c>
      <c r="G158" s="88" t="s">
        <v>646</v>
      </c>
      <c r="H158" s="87" t="s">
        <v>659</v>
      </c>
      <c r="I158" s="87" t="s">
        <v>313</v>
      </c>
      <c r="J158" s="101"/>
      <c r="K158" s="90">
        <v>3.4800000000030282</v>
      </c>
      <c r="L158" s="88" t="s">
        <v>132</v>
      </c>
      <c r="M158" s="89">
        <v>3.3000000000000002E-2</v>
      </c>
      <c r="N158" s="89">
        <v>4.0500000000018924E-2</v>
      </c>
      <c r="O158" s="90">
        <v>453011.06192000001</v>
      </c>
      <c r="P158" s="102">
        <v>104.97</v>
      </c>
      <c r="Q158" s="90"/>
      <c r="R158" s="90">
        <v>475.52571022200004</v>
      </c>
      <c r="S158" s="91">
        <v>8.8583569991044088E-4</v>
      </c>
      <c r="T158" s="91">
        <f t="shared" si="4"/>
        <v>4.7657086304667721E-3</v>
      </c>
      <c r="U158" s="91">
        <f>R158/'סכום נכסי הקרן'!$C$42</f>
        <v>8.8859145076149106E-4</v>
      </c>
    </row>
    <row r="159" spans="2:21">
      <c r="B159" s="86" t="s">
        <v>669</v>
      </c>
      <c r="C159" s="87" t="s">
        <v>670</v>
      </c>
      <c r="D159" s="88" t="s">
        <v>120</v>
      </c>
      <c r="E159" s="88" t="s">
        <v>309</v>
      </c>
      <c r="F159" s="87" t="s">
        <v>671</v>
      </c>
      <c r="G159" s="88" t="s">
        <v>343</v>
      </c>
      <c r="H159" s="87" t="s">
        <v>659</v>
      </c>
      <c r="I159" s="87" t="s">
        <v>313</v>
      </c>
      <c r="J159" s="101"/>
      <c r="K159" s="90">
        <v>3</v>
      </c>
      <c r="L159" s="88" t="s">
        <v>132</v>
      </c>
      <c r="M159" s="89">
        <v>1E-3</v>
      </c>
      <c r="N159" s="89">
        <v>2.4600000000004583E-2</v>
      </c>
      <c r="O159" s="90">
        <v>476896.56375600002</v>
      </c>
      <c r="P159" s="102">
        <v>100.53</v>
      </c>
      <c r="Q159" s="90"/>
      <c r="R159" s="90">
        <v>479.42411559300007</v>
      </c>
      <c r="S159" s="91">
        <v>8.4211220666419455E-4</v>
      </c>
      <c r="T159" s="91">
        <f t="shared" si="4"/>
        <v>4.8047783668075461E-3</v>
      </c>
      <c r="U159" s="91">
        <f>R159/'סכום נכסי הקרן'!$C$42</f>
        <v>8.958762086826896E-4</v>
      </c>
    </row>
    <row r="160" spans="2:21">
      <c r="B160" s="86" t="s">
        <v>672</v>
      </c>
      <c r="C160" s="87" t="s">
        <v>673</v>
      </c>
      <c r="D160" s="88" t="s">
        <v>120</v>
      </c>
      <c r="E160" s="88" t="s">
        <v>309</v>
      </c>
      <c r="F160" s="87" t="s">
        <v>671</v>
      </c>
      <c r="G160" s="88" t="s">
        <v>343</v>
      </c>
      <c r="H160" s="87" t="s">
        <v>659</v>
      </c>
      <c r="I160" s="87" t="s">
        <v>313</v>
      </c>
      <c r="J160" s="101"/>
      <c r="K160" s="90">
        <v>5.7099999999889235</v>
      </c>
      <c r="L160" s="88" t="s">
        <v>132</v>
      </c>
      <c r="M160" s="89">
        <v>3.0000000000000001E-3</v>
      </c>
      <c r="N160" s="89">
        <v>2.6399999999946008E-2</v>
      </c>
      <c r="O160" s="90">
        <v>268938.84814299998</v>
      </c>
      <c r="P160" s="102">
        <v>93.66</v>
      </c>
      <c r="Q160" s="90"/>
      <c r="R160" s="90">
        <v>251.88813754899999</v>
      </c>
      <c r="S160" s="91">
        <v>7.4334800506089095E-4</v>
      </c>
      <c r="T160" s="91">
        <f t="shared" si="4"/>
        <v>2.524417597671112E-3</v>
      </c>
      <c r="U160" s="91">
        <f>R160/'סכום נכסי הקרן'!$C$42</f>
        <v>4.7069094428097796E-4</v>
      </c>
    </row>
    <row r="161" spans="2:21">
      <c r="B161" s="86" t="s">
        <v>674</v>
      </c>
      <c r="C161" s="87" t="s">
        <v>675</v>
      </c>
      <c r="D161" s="88" t="s">
        <v>120</v>
      </c>
      <c r="E161" s="88" t="s">
        <v>309</v>
      </c>
      <c r="F161" s="87" t="s">
        <v>671</v>
      </c>
      <c r="G161" s="88" t="s">
        <v>343</v>
      </c>
      <c r="H161" s="87" t="s">
        <v>659</v>
      </c>
      <c r="I161" s="87" t="s">
        <v>313</v>
      </c>
      <c r="J161" s="101"/>
      <c r="K161" s="90">
        <v>4.2199999999953803</v>
      </c>
      <c r="L161" s="88" t="s">
        <v>132</v>
      </c>
      <c r="M161" s="89">
        <v>3.0000000000000001E-3</v>
      </c>
      <c r="N161" s="89">
        <v>2.7099999999976903E-2</v>
      </c>
      <c r="O161" s="90">
        <v>390612.00409200008</v>
      </c>
      <c r="P161" s="102">
        <v>94.2</v>
      </c>
      <c r="Q161" s="90"/>
      <c r="R161" s="90">
        <v>367.95652083499999</v>
      </c>
      <c r="S161" s="91">
        <v>7.6801416455367691E-4</v>
      </c>
      <c r="T161" s="91">
        <f t="shared" si="4"/>
        <v>3.6876524849965044E-3</v>
      </c>
      <c r="U161" s="91">
        <f>R161/'סכום נכסי הקרן'!$C$42</f>
        <v>6.8758220983105233E-4</v>
      </c>
    </row>
    <row r="162" spans="2:21">
      <c r="B162" s="86" t="s">
        <v>676</v>
      </c>
      <c r="C162" s="87" t="s">
        <v>677</v>
      </c>
      <c r="D162" s="88" t="s">
        <v>120</v>
      </c>
      <c r="E162" s="88" t="s">
        <v>309</v>
      </c>
      <c r="F162" s="87" t="s">
        <v>678</v>
      </c>
      <c r="G162" s="88" t="s">
        <v>679</v>
      </c>
      <c r="H162" s="87" t="s">
        <v>662</v>
      </c>
      <c r="I162" s="87" t="s">
        <v>130</v>
      </c>
      <c r="J162" s="101"/>
      <c r="K162" s="90">
        <v>4.7100000000169953</v>
      </c>
      <c r="L162" s="88" t="s">
        <v>132</v>
      </c>
      <c r="M162" s="89">
        <v>3.2500000000000001E-2</v>
      </c>
      <c r="N162" s="89">
        <v>4.8000000000128266E-2</v>
      </c>
      <c r="O162" s="90">
        <v>32881.010046317999</v>
      </c>
      <c r="P162" s="102">
        <v>94.84</v>
      </c>
      <c r="Q162" s="90"/>
      <c r="R162" s="90">
        <v>31.184350256999998</v>
      </c>
      <c r="S162" s="91">
        <v>1.2646542325384617E-4</v>
      </c>
      <c r="T162" s="91">
        <f t="shared" si="4"/>
        <v>3.1252890003760712E-4</v>
      </c>
      <c r="U162" s="91">
        <f>R162/'סכום נכסי הקרן'!$C$42</f>
        <v>5.8272657903156426E-5</v>
      </c>
    </row>
    <row r="163" spans="2:21">
      <c r="B163" s="86" t="s">
        <v>684</v>
      </c>
      <c r="C163" s="87" t="s">
        <v>685</v>
      </c>
      <c r="D163" s="88" t="s">
        <v>120</v>
      </c>
      <c r="E163" s="88" t="s">
        <v>309</v>
      </c>
      <c r="F163" s="87" t="s">
        <v>686</v>
      </c>
      <c r="G163" s="88" t="s">
        <v>343</v>
      </c>
      <c r="H163" s="87" t="s">
        <v>683</v>
      </c>
      <c r="I163" s="87"/>
      <c r="J163" s="101"/>
      <c r="K163" s="90">
        <v>3.880000000000408</v>
      </c>
      <c r="L163" s="88" t="s">
        <v>132</v>
      </c>
      <c r="M163" s="89">
        <v>1.9E-2</v>
      </c>
      <c r="N163" s="89">
        <v>2.9300000000006637E-2</v>
      </c>
      <c r="O163" s="90">
        <v>391846.32</v>
      </c>
      <c r="P163" s="102">
        <v>100</v>
      </c>
      <c r="Q163" s="90"/>
      <c r="R163" s="90">
        <v>391.84630711799997</v>
      </c>
      <c r="S163" s="91">
        <v>7.2055607554830634E-4</v>
      </c>
      <c r="T163" s="91">
        <f t="shared" si="4"/>
        <v>3.9270754188600546E-3</v>
      </c>
      <c r="U163" s="91">
        <f>R163/'סכום נכסי הקרן'!$C$42</f>
        <v>7.3222387566586594E-4</v>
      </c>
    </row>
    <row r="164" spans="2:21">
      <c r="B164" s="86" t="s">
        <v>687</v>
      </c>
      <c r="C164" s="87" t="s">
        <v>688</v>
      </c>
      <c r="D164" s="88" t="s">
        <v>120</v>
      </c>
      <c r="E164" s="88" t="s">
        <v>309</v>
      </c>
      <c r="F164" s="87" t="s">
        <v>689</v>
      </c>
      <c r="G164" s="88" t="s">
        <v>343</v>
      </c>
      <c r="H164" s="87" t="s">
        <v>683</v>
      </c>
      <c r="I164" s="87"/>
      <c r="J164" s="101"/>
      <c r="K164" s="90">
        <v>0.25</v>
      </c>
      <c r="L164" s="88" t="s">
        <v>132</v>
      </c>
      <c r="M164" s="89">
        <v>2.1000000000000001E-2</v>
      </c>
      <c r="N164" s="89">
        <v>3.8201080895599204E-2</v>
      </c>
      <c r="O164" s="90">
        <v>1.0678E-2</v>
      </c>
      <c r="P164" s="102">
        <v>109.42</v>
      </c>
      <c r="Q164" s="90"/>
      <c r="R164" s="90">
        <v>1.1657000000000002E-5</v>
      </c>
      <c r="S164" s="91">
        <v>5.2376509307253711E-11</v>
      </c>
      <c r="T164" s="91">
        <f t="shared" si="4"/>
        <v>1.1682620794449947E-10</v>
      </c>
      <c r="U164" s="91">
        <f>R164/'סכום נכסי הקרן'!$C$42</f>
        <v>2.1782861197328124E-11</v>
      </c>
    </row>
    <row r="165" spans="2:21">
      <c r="B165" s="86" t="s">
        <v>690</v>
      </c>
      <c r="C165" s="87" t="s">
        <v>691</v>
      </c>
      <c r="D165" s="88" t="s">
        <v>120</v>
      </c>
      <c r="E165" s="88" t="s">
        <v>309</v>
      </c>
      <c r="F165" s="87" t="s">
        <v>689</v>
      </c>
      <c r="G165" s="88" t="s">
        <v>343</v>
      </c>
      <c r="H165" s="87" t="s">
        <v>683</v>
      </c>
      <c r="I165" s="87"/>
      <c r="J165" s="101"/>
      <c r="K165" s="90">
        <v>4.1999999999979423</v>
      </c>
      <c r="L165" s="88" t="s">
        <v>132</v>
      </c>
      <c r="M165" s="89">
        <v>2.75E-2</v>
      </c>
      <c r="N165" s="89">
        <v>2.6799999999971184E-2</v>
      </c>
      <c r="O165" s="90">
        <v>361425.87820916664</v>
      </c>
      <c r="P165" s="102">
        <v>107.54</v>
      </c>
      <c r="Q165" s="90"/>
      <c r="R165" s="90">
        <v>388.67737838400001</v>
      </c>
      <c r="S165" s="91">
        <v>7.0760621909341436E-4</v>
      </c>
      <c r="T165" s="91">
        <f t="shared" si="4"/>
        <v>3.8953164819775306E-3</v>
      </c>
      <c r="U165" s="91">
        <f>R165/'סכום נכסי הקרן'!$C$42</f>
        <v>7.2630225477224438E-4</v>
      </c>
    </row>
    <row r="166" spans="2:21">
      <c r="B166" s="86" t="s">
        <v>692</v>
      </c>
      <c r="C166" s="87" t="s">
        <v>693</v>
      </c>
      <c r="D166" s="88" t="s">
        <v>120</v>
      </c>
      <c r="E166" s="88" t="s">
        <v>309</v>
      </c>
      <c r="F166" s="87" t="s">
        <v>689</v>
      </c>
      <c r="G166" s="88" t="s">
        <v>343</v>
      </c>
      <c r="H166" s="87" t="s">
        <v>683</v>
      </c>
      <c r="I166" s="87"/>
      <c r="J166" s="101"/>
      <c r="K166" s="90">
        <v>5.9099999999913857</v>
      </c>
      <c r="L166" s="88" t="s">
        <v>132</v>
      </c>
      <c r="M166" s="89">
        <v>8.5000000000000006E-3</v>
      </c>
      <c r="N166" s="89">
        <v>3.0099999999964534E-2</v>
      </c>
      <c r="O166" s="90">
        <v>315740.45340782095</v>
      </c>
      <c r="P166" s="102">
        <v>93.75</v>
      </c>
      <c r="Q166" s="90"/>
      <c r="R166" s="90">
        <v>296.00668000499996</v>
      </c>
      <c r="S166" s="91">
        <v>6.1059371694668766E-4</v>
      </c>
      <c r="T166" s="91">
        <f t="shared" si="4"/>
        <v>2.9665726989126732E-3</v>
      </c>
      <c r="U166" s="91">
        <f>R166/'סכום נכסי הקרן'!$C$42</f>
        <v>5.5313308947678094E-4</v>
      </c>
    </row>
    <row r="167" spans="2:21">
      <c r="B167" s="86" t="s">
        <v>694</v>
      </c>
      <c r="C167" s="87" t="s">
        <v>695</v>
      </c>
      <c r="D167" s="88" t="s">
        <v>120</v>
      </c>
      <c r="E167" s="88" t="s">
        <v>309</v>
      </c>
      <c r="F167" s="87" t="s">
        <v>696</v>
      </c>
      <c r="G167" s="88" t="s">
        <v>361</v>
      </c>
      <c r="H167" s="87" t="s">
        <v>683</v>
      </c>
      <c r="I167" s="87"/>
      <c r="J167" s="101"/>
      <c r="K167" s="90">
        <v>2.9699999999947937</v>
      </c>
      <c r="L167" s="88" t="s">
        <v>132</v>
      </c>
      <c r="M167" s="89">
        <v>1.6399999999999998E-2</v>
      </c>
      <c r="N167" s="89">
        <v>2.8999999999934922E-2</v>
      </c>
      <c r="O167" s="90">
        <v>176502.06125</v>
      </c>
      <c r="P167" s="102">
        <v>104.47</v>
      </c>
      <c r="Q167" s="90"/>
      <c r="R167" s="90">
        <v>184.391701168</v>
      </c>
      <c r="S167" s="91">
        <v>6.7128684840168408E-4</v>
      </c>
      <c r="T167" s="91">
        <f t="shared" si="4"/>
        <v>1.8479697369728719E-3</v>
      </c>
      <c r="U167" s="91">
        <f>R167/'סכום נכסי הקרן'!$C$42</f>
        <v>3.4456368126291066E-4</v>
      </c>
    </row>
    <row r="168" spans="2:21">
      <c r="B168" s="86" t="s">
        <v>697</v>
      </c>
      <c r="C168" s="87" t="s">
        <v>698</v>
      </c>
      <c r="D168" s="88" t="s">
        <v>120</v>
      </c>
      <c r="E168" s="88" t="s">
        <v>309</v>
      </c>
      <c r="F168" s="87" t="s">
        <v>699</v>
      </c>
      <c r="G168" s="88" t="s">
        <v>700</v>
      </c>
      <c r="H168" s="87" t="s">
        <v>683</v>
      </c>
      <c r="I168" s="87"/>
      <c r="J168" s="101"/>
      <c r="K168" s="90">
        <v>3.4000000000005963</v>
      </c>
      <c r="L168" s="88" t="s">
        <v>132</v>
      </c>
      <c r="M168" s="89">
        <v>1.4800000000000001E-2</v>
      </c>
      <c r="N168" s="89">
        <v>3.9000000000005974E-2</v>
      </c>
      <c r="O168" s="90">
        <v>686960.47782899998</v>
      </c>
      <c r="P168" s="102">
        <v>97.56</v>
      </c>
      <c r="Q168" s="90"/>
      <c r="R168" s="90">
        <v>670.19864437399997</v>
      </c>
      <c r="S168" s="91">
        <v>9.5809719294705068E-4</v>
      </c>
      <c r="T168" s="91">
        <f t="shared" si="4"/>
        <v>6.7167166673894269E-3</v>
      </c>
      <c r="U168" s="91">
        <f>R168/'סכום נכסי הקרן'!$C$42</f>
        <v>1.2523671652257282E-3</v>
      </c>
    </row>
    <row r="169" spans="2:21">
      <c r="B169" s="86" t="s">
        <v>701</v>
      </c>
      <c r="C169" s="87" t="s">
        <v>702</v>
      </c>
      <c r="D169" s="88" t="s">
        <v>120</v>
      </c>
      <c r="E169" s="88" t="s">
        <v>309</v>
      </c>
      <c r="F169" s="87" t="s">
        <v>703</v>
      </c>
      <c r="G169" s="88" t="s">
        <v>601</v>
      </c>
      <c r="H169" s="87" t="s">
        <v>683</v>
      </c>
      <c r="I169" s="87"/>
      <c r="J169" s="101"/>
      <c r="K169" s="110">
        <v>0</v>
      </c>
      <c r="L169" s="88" t="s">
        <v>132</v>
      </c>
      <c r="M169" s="89">
        <v>4.9000000000000002E-2</v>
      </c>
      <c r="N169" s="111">
        <v>0</v>
      </c>
      <c r="O169" s="90">
        <v>131583.472006</v>
      </c>
      <c r="P169" s="102">
        <v>22.7</v>
      </c>
      <c r="Q169" s="90"/>
      <c r="R169" s="90">
        <v>29.869445423000005</v>
      </c>
      <c r="S169" s="91">
        <v>2.8973871974624508E-4</v>
      </c>
      <c r="T169" s="91">
        <f t="shared" si="4"/>
        <v>2.9935095154621908E-4</v>
      </c>
      <c r="U169" s="91">
        <f>R169/'סכום נכסי הקרן'!$C$42</f>
        <v>5.5815560066087061E-5</v>
      </c>
    </row>
    <row r="170" spans="2:21">
      <c r="B170" s="92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90"/>
      <c r="P170" s="102"/>
      <c r="Q170" s="87"/>
      <c r="R170" s="87"/>
      <c r="S170" s="87"/>
      <c r="T170" s="91"/>
      <c r="U170" s="87"/>
    </row>
    <row r="171" spans="2:21">
      <c r="B171" s="85" t="s">
        <v>48</v>
      </c>
      <c r="C171" s="80"/>
      <c r="D171" s="81"/>
      <c r="E171" s="81"/>
      <c r="F171" s="80"/>
      <c r="G171" s="81"/>
      <c r="H171" s="80"/>
      <c r="I171" s="80"/>
      <c r="J171" s="99"/>
      <c r="K171" s="83">
        <v>4.3492046337078829</v>
      </c>
      <c r="L171" s="81"/>
      <c r="M171" s="82"/>
      <c r="N171" s="82">
        <v>5.7465989406571764E-2</v>
      </c>
      <c r="O171" s="83"/>
      <c r="P171" s="100"/>
      <c r="Q171" s="83">
        <f>SUM(Q172:Q249)</f>
        <v>31.823296581999998</v>
      </c>
      <c r="R171" s="83">
        <f>SUM(R172:R249)</f>
        <v>12076.657563968001</v>
      </c>
      <c r="S171" s="84"/>
      <c r="T171" s="84">
        <f t="shared" ref="T171:T202" si="5">IFERROR(R171/$R$11,0)</f>
        <v>0.12103200719247129</v>
      </c>
      <c r="U171" s="84">
        <f>R171/'סכום נכסי הקרן'!$C$42</f>
        <v>2.2567054597544628E-2</v>
      </c>
    </row>
    <row r="172" spans="2:21">
      <c r="B172" s="86" t="s">
        <v>704</v>
      </c>
      <c r="C172" s="87" t="s">
        <v>705</v>
      </c>
      <c r="D172" s="88" t="s">
        <v>120</v>
      </c>
      <c r="E172" s="88" t="s">
        <v>309</v>
      </c>
      <c r="F172" s="87" t="s">
        <v>321</v>
      </c>
      <c r="G172" s="88" t="s">
        <v>317</v>
      </c>
      <c r="H172" s="87" t="s">
        <v>318</v>
      </c>
      <c r="I172" s="87" t="s">
        <v>130</v>
      </c>
      <c r="J172" s="101"/>
      <c r="K172" s="90">
        <v>4.0999968464510754</v>
      </c>
      <c r="L172" s="88" t="s">
        <v>132</v>
      </c>
      <c r="M172" s="89">
        <v>2.6800000000000001E-2</v>
      </c>
      <c r="N172" s="89">
        <v>4.1899927483683833E-2</v>
      </c>
      <c r="O172" s="90">
        <v>1.9054000000000001E-2</v>
      </c>
      <c r="P172" s="102">
        <v>94.29</v>
      </c>
      <c r="Q172" s="90"/>
      <c r="R172" s="90">
        <v>1.7927E-5</v>
      </c>
      <c r="S172" s="91">
        <v>7.3016370482559186E-12</v>
      </c>
      <c r="T172" s="91">
        <f t="shared" si="5"/>
        <v>1.7966401559758441E-10</v>
      </c>
      <c r="U172" s="91">
        <f>R172/'סכום נכסי הקרן'!$C$42</f>
        <v>3.3499301079566029E-11</v>
      </c>
    </row>
    <row r="173" spans="2:21">
      <c r="B173" s="86" t="s">
        <v>706</v>
      </c>
      <c r="C173" s="87" t="s">
        <v>707</v>
      </c>
      <c r="D173" s="88" t="s">
        <v>120</v>
      </c>
      <c r="E173" s="88" t="s">
        <v>309</v>
      </c>
      <c r="F173" s="87" t="s">
        <v>708</v>
      </c>
      <c r="G173" s="88" t="s">
        <v>343</v>
      </c>
      <c r="H173" s="87" t="s">
        <v>318</v>
      </c>
      <c r="I173" s="87" t="s">
        <v>130</v>
      </c>
      <c r="J173" s="101"/>
      <c r="K173" s="90">
        <v>2.62</v>
      </c>
      <c r="L173" s="88" t="s">
        <v>132</v>
      </c>
      <c r="M173" s="89">
        <v>1.44E-2</v>
      </c>
      <c r="N173" s="89">
        <v>4.1700074239049735E-2</v>
      </c>
      <c r="O173" s="90">
        <v>2.8900000000000002E-3</v>
      </c>
      <c r="P173" s="102">
        <v>93.56</v>
      </c>
      <c r="Q173" s="90"/>
      <c r="R173" s="90">
        <v>2.6940000000000004E-6</v>
      </c>
      <c r="S173" s="91">
        <v>5.2545454545454551E-12</v>
      </c>
      <c r="T173" s="91">
        <f t="shared" si="5"/>
        <v>2.6999211135153257E-11</v>
      </c>
      <c r="U173" s="91">
        <f>R173/'סכום נכסי הקרן'!$C$42</f>
        <v>5.0341449828945668E-12</v>
      </c>
    </row>
    <row r="174" spans="2:21">
      <c r="B174" s="86" t="s">
        <v>709</v>
      </c>
      <c r="C174" s="87" t="s">
        <v>710</v>
      </c>
      <c r="D174" s="88" t="s">
        <v>120</v>
      </c>
      <c r="E174" s="88" t="s">
        <v>309</v>
      </c>
      <c r="F174" s="87" t="s">
        <v>348</v>
      </c>
      <c r="G174" s="88" t="s">
        <v>317</v>
      </c>
      <c r="H174" s="87" t="s">
        <v>318</v>
      </c>
      <c r="I174" s="87" t="s">
        <v>130</v>
      </c>
      <c r="J174" s="101"/>
      <c r="K174" s="90">
        <v>4.5299999999932643</v>
      </c>
      <c r="L174" s="88" t="s">
        <v>132</v>
      </c>
      <c r="M174" s="89">
        <v>2.5000000000000001E-2</v>
      </c>
      <c r="N174" s="89">
        <v>4.1899999999958783E-2</v>
      </c>
      <c r="O174" s="90">
        <v>107052.72124399999</v>
      </c>
      <c r="P174" s="102">
        <v>92.92</v>
      </c>
      <c r="Q174" s="90"/>
      <c r="R174" s="90">
        <v>99.473386238999993</v>
      </c>
      <c r="S174" s="91">
        <v>3.6081030725764037E-5</v>
      </c>
      <c r="T174" s="91">
        <f t="shared" si="5"/>
        <v>9.9692017720690767E-4</v>
      </c>
      <c r="U174" s="91">
        <f>R174/'סכום נכסי הקרן'!$C$42</f>
        <v>1.8588101271959731E-4</v>
      </c>
    </row>
    <row r="175" spans="2:21">
      <c r="B175" s="86" t="s">
        <v>711</v>
      </c>
      <c r="C175" s="87" t="s">
        <v>712</v>
      </c>
      <c r="D175" s="88" t="s">
        <v>120</v>
      </c>
      <c r="E175" s="88" t="s">
        <v>309</v>
      </c>
      <c r="F175" s="87" t="s">
        <v>360</v>
      </c>
      <c r="G175" s="88" t="s">
        <v>361</v>
      </c>
      <c r="H175" s="87" t="s">
        <v>362</v>
      </c>
      <c r="I175" s="87" t="s">
        <v>130</v>
      </c>
      <c r="J175" s="101"/>
      <c r="K175" s="90">
        <v>0.77</v>
      </c>
      <c r="L175" s="88" t="s">
        <v>132</v>
      </c>
      <c r="M175" s="89">
        <v>4.8000000000000001E-2</v>
      </c>
      <c r="N175" s="89">
        <v>4.0595637583892612E-2</v>
      </c>
      <c r="O175" s="90">
        <v>3.5760000000000002E-3</v>
      </c>
      <c r="P175" s="102">
        <v>101.63</v>
      </c>
      <c r="Q175" s="90"/>
      <c r="R175" s="90">
        <v>3.5760000000000002E-6</v>
      </c>
      <c r="S175" s="91">
        <v>5.2757415913442431E-12</v>
      </c>
      <c r="T175" s="91">
        <f t="shared" si="5"/>
        <v>3.5838596517931715E-11</v>
      </c>
      <c r="U175" s="91">
        <f>R175/'סכום נכסי הקרן'!$C$42</f>
        <v>6.6822948993433444E-12</v>
      </c>
    </row>
    <row r="176" spans="2:21">
      <c r="B176" s="86" t="s">
        <v>713</v>
      </c>
      <c r="C176" s="87" t="s">
        <v>714</v>
      </c>
      <c r="D176" s="88" t="s">
        <v>120</v>
      </c>
      <c r="E176" s="88" t="s">
        <v>309</v>
      </c>
      <c r="F176" s="87" t="s">
        <v>715</v>
      </c>
      <c r="G176" s="88" t="s">
        <v>716</v>
      </c>
      <c r="H176" s="87" t="s">
        <v>362</v>
      </c>
      <c r="I176" s="87" t="s">
        <v>130</v>
      </c>
      <c r="J176" s="101"/>
      <c r="K176" s="90">
        <v>2.73</v>
      </c>
      <c r="L176" s="88" t="s">
        <v>132</v>
      </c>
      <c r="M176" s="89">
        <v>2.6099999999999998E-2</v>
      </c>
      <c r="N176" s="89">
        <v>4.0401824500434405E-2</v>
      </c>
      <c r="O176" s="90">
        <v>4.7999999999999996E-3</v>
      </c>
      <c r="P176" s="102">
        <v>96.32</v>
      </c>
      <c r="Q176" s="90">
        <v>4.8999999999999995E-8</v>
      </c>
      <c r="R176" s="90">
        <v>4.6039999999999995E-6</v>
      </c>
      <c r="S176" s="91">
        <v>9.3632009038609932E-12</v>
      </c>
      <c r="T176" s="91">
        <f t="shared" si="5"/>
        <v>4.6141190818947875E-11</v>
      </c>
      <c r="U176" s="91">
        <f>R176/'סכום נכסי הקרן'!$C$42</f>
        <v>8.6032678178346626E-12</v>
      </c>
    </row>
    <row r="177" spans="2:21">
      <c r="B177" s="86" t="s">
        <v>717</v>
      </c>
      <c r="C177" s="87" t="s">
        <v>718</v>
      </c>
      <c r="D177" s="88" t="s">
        <v>120</v>
      </c>
      <c r="E177" s="88" t="s">
        <v>309</v>
      </c>
      <c r="F177" s="87" t="s">
        <v>719</v>
      </c>
      <c r="G177" s="88" t="s">
        <v>720</v>
      </c>
      <c r="H177" s="87" t="s">
        <v>377</v>
      </c>
      <c r="I177" s="87" t="s">
        <v>313</v>
      </c>
      <c r="J177" s="101"/>
      <c r="K177" s="90">
        <v>0.91000022933233193</v>
      </c>
      <c r="L177" s="88" t="s">
        <v>132</v>
      </c>
      <c r="M177" s="89">
        <v>4.2000000000000003E-2</v>
      </c>
      <c r="N177" s="89">
        <v>3.7600347021399652E-2</v>
      </c>
      <c r="O177" s="90">
        <v>3.4286999999999998E-2</v>
      </c>
      <c r="P177" s="102">
        <v>100.76</v>
      </c>
      <c r="Q177" s="90"/>
      <c r="R177" s="90">
        <v>3.4579999999999998E-5</v>
      </c>
      <c r="S177" s="91">
        <v>2.2199356632382653E-10</v>
      </c>
      <c r="T177" s="91">
        <f t="shared" si="5"/>
        <v>3.4656003008671104E-10</v>
      </c>
      <c r="U177" s="91">
        <f>R177/'סכום נכסי הקרן'!$C$42</f>
        <v>6.4617941168706044E-11</v>
      </c>
    </row>
    <row r="178" spans="2:21">
      <c r="B178" s="86" t="s">
        <v>721</v>
      </c>
      <c r="C178" s="87" t="s">
        <v>722</v>
      </c>
      <c r="D178" s="88" t="s">
        <v>120</v>
      </c>
      <c r="E178" s="88" t="s">
        <v>309</v>
      </c>
      <c r="F178" s="87" t="s">
        <v>723</v>
      </c>
      <c r="G178" s="88" t="s">
        <v>505</v>
      </c>
      <c r="H178" s="87" t="s">
        <v>401</v>
      </c>
      <c r="I178" s="87" t="s">
        <v>313</v>
      </c>
      <c r="J178" s="101"/>
      <c r="K178" s="90">
        <v>8.8700000000308901</v>
      </c>
      <c r="L178" s="88" t="s">
        <v>132</v>
      </c>
      <c r="M178" s="89">
        <v>2.4E-2</v>
      </c>
      <c r="N178" s="89">
        <v>4.8000000000197177E-2</v>
      </c>
      <c r="O178" s="90">
        <v>149844.30547699999</v>
      </c>
      <c r="P178" s="102">
        <v>81.23</v>
      </c>
      <c r="Q178" s="90"/>
      <c r="R178" s="90">
        <v>121.718529352</v>
      </c>
      <c r="S178" s="91">
        <v>1.9951505477452277E-4</v>
      </c>
      <c r="T178" s="91">
        <f t="shared" si="5"/>
        <v>1.219860531935782E-3</v>
      </c>
      <c r="U178" s="91">
        <f>R178/'סכום נכסי הקרן'!$C$42</f>
        <v>2.2744941494531396E-4</v>
      </c>
    </row>
    <row r="179" spans="2:21">
      <c r="B179" s="86" t="s">
        <v>724</v>
      </c>
      <c r="C179" s="87" t="s">
        <v>725</v>
      </c>
      <c r="D179" s="88" t="s">
        <v>120</v>
      </c>
      <c r="E179" s="88" t="s">
        <v>309</v>
      </c>
      <c r="F179" s="87" t="s">
        <v>392</v>
      </c>
      <c r="G179" s="88" t="s">
        <v>343</v>
      </c>
      <c r="H179" s="87" t="s">
        <v>393</v>
      </c>
      <c r="I179" s="87" t="s">
        <v>130</v>
      </c>
      <c r="J179" s="101"/>
      <c r="K179" s="90">
        <v>1.9699994596444461</v>
      </c>
      <c r="L179" s="88" t="s">
        <v>132</v>
      </c>
      <c r="M179" s="89">
        <v>3.39E-2</v>
      </c>
      <c r="N179" s="89">
        <v>4.3499770607126474E-2</v>
      </c>
      <c r="O179" s="90">
        <v>9.6000000000000009E-3</v>
      </c>
      <c r="P179" s="102">
        <v>98.15</v>
      </c>
      <c r="Q179" s="90">
        <v>3.6740000000000003E-6</v>
      </c>
      <c r="R179" s="90">
        <v>1.3077999999999999E-5</v>
      </c>
      <c r="S179" s="91">
        <v>1.9708882315473153E-11</v>
      </c>
      <c r="T179" s="91">
        <f t="shared" si="5"/>
        <v>1.3106743995008695E-10</v>
      </c>
      <c r="U179" s="91">
        <f>R179/'סכום נכסי הקרן'!$C$42</f>
        <v>2.4438213840495594E-11</v>
      </c>
    </row>
    <row r="180" spans="2:21">
      <c r="B180" s="86" t="s">
        <v>726</v>
      </c>
      <c r="C180" s="87" t="s">
        <v>727</v>
      </c>
      <c r="D180" s="88" t="s">
        <v>120</v>
      </c>
      <c r="E180" s="88" t="s">
        <v>309</v>
      </c>
      <c r="F180" s="87" t="s">
        <v>392</v>
      </c>
      <c r="G180" s="88" t="s">
        <v>343</v>
      </c>
      <c r="H180" s="87" t="s">
        <v>393</v>
      </c>
      <c r="I180" s="87" t="s">
        <v>130</v>
      </c>
      <c r="J180" s="101"/>
      <c r="K180" s="90">
        <v>6.6699999999933643</v>
      </c>
      <c r="L180" s="88" t="s">
        <v>132</v>
      </c>
      <c r="M180" s="89">
        <v>2.4399999999999998E-2</v>
      </c>
      <c r="N180" s="89">
        <v>5.0199999999963801E-2</v>
      </c>
      <c r="O180" s="90">
        <v>95719.454949000006</v>
      </c>
      <c r="P180" s="102">
        <v>86.59</v>
      </c>
      <c r="Q180" s="90"/>
      <c r="R180" s="90">
        <v>82.883474965000005</v>
      </c>
      <c r="S180" s="91">
        <v>8.7133494652893211E-5</v>
      </c>
      <c r="T180" s="91">
        <f t="shared" si="5"/>
        <v>8.306564365980788E-4</v>
      </c>
      <c r="U180" s="91">
        <f>R180/'סכום נכסי הקרן'!$C$42</f>
        <v>1.548802634223913E-4</v>
      </c>
    </row>
    <row r="181" spans="2:21">
      <c r="B181" s="86" t="s">
        <v>728</v>
      </c>
      <c r="C181" s="87" t="s">
        <v>729</v>
      </c>
      <c r="D181" s="88" t="s">
        <v>120</v>
      </c>
      <c r="E181" s="88" t="s">
        <v>309</v>
      </c>
      <c r="F181" s="87" t="s">
        <v>406</v>
      </c>
      <c r="G181" s="88" t="s">
        <v>343</v>
      </c>
      <c r="H181" s="87" t="s">
        <v>393</v>
      </c>
      <c r="I181" s="87" t="s">
        <v>130</v>
      </c>
      <c r="J181" s="101"/>
      <c r="K181" s="90">
        <v>0.50999999999598677</v>
      </c>
      <c r="L181" s="88" t="s">
        <v>132</v>
      </c>
      <c r="M181" s="89">
        <v>3.5000000000000003E-2</v>
      </c>
      <c r="N181" s="89">
        <v>3.4199999999898617E-2</v>
      </c>
      <c r="O181" s="90">
        <v>93031.922888999994</v>
      </c>
      <c r="P181" s="102">
        <v>100.03</v>
      </c>
      <c r="Q181" s="90">
        <v>1.6280586659999998</v>
      </c>
      <c r="R181" s="90">
        <v>94.687887038</v>
      </c>
      <c r="S181" s="91">
        <v>8.1601939257238581E-4</v>
      </c>
      <c r="T181" s="91">
        <f t="shared" si="5"/>
        <v>9.489600052266159E-4</v>
      </c>
      <c r="U181" s="91">
        <f>R181/'סכום נכסי הקרן'!$C$42</f>
        <v>1.7693858629296033E-4</v>
      </c>
    </row>
    <row r="182" spans="2:21">
      <c r="B182" s="86" t="s">
        <v>730</v>
      </c>
      <c r="C182" s="87" t="s">
        <v>731</v>
      </c>
      <c r="D182" s="88" t="s">
        <v>120</v>
      </c>
      <c r="E182" s="88" t="s">
        <v>309</v>
      </c>
      <c r="F182" s="87" t="s">
        <v>415</v>
      </c>
      <c r="G182" s="88" t="s">
        <v>343</v>
      </c>
      <c r="H182" s="87" t="s">
        <v>401</v>
      </c>
      <c r="I182" s="87" t="s">
        <v>313</v>
      </c>
      <c r="J182" s="101"/>
      <c r="K182" s="90">
        <v>6.2400000000020936</v>
      </c>
      <c r="L182" s="88" t="s">
        <v>132</v>
      </c>
      <c r="M182" s="89">
        <v>2.5499999999999998E-2</v>
      </c>
      <c r="N182" s="89">
        <v>5.0200000000018521E-2</v>
      </c>
      <c r="O182" s="90">
        <v>865856.45030753256</v>
      </c>
      <c r="P182" s="102">
        <v>86.05</v>
      </c>
      <c r="Q182" s="90">
        <v>11.039669708</v>
      </c>
      <c r="R182" s="90">
        <v>745.06950433100008</v>
      </c>
      <c r="S182" s="91">
        <v>6.1262659963884673E-4</v>
      </c>
      <c r="T182" s="91">
        <f t="shared" si="5"/>
        <v>7.4670708455072954E-3</v>
      </c>
      <c r="U182" s="91">
        <f>R182/'סכום נכסי הקרן'!$C$42</f>
        <v>1.3922746500132314E-3</v>
      </c>
    </row>
    <row r="183" spans="2:21">
      <c r="B183" s="86" t="s">
        <v>732</v>
      </c>
      <c r="C183" s="87" t="s">
        <v>733</v>
      </c>
      <c r="D183" s="88" t="s">
        <v>120</v>
      </c>
      <c r="E183" s="88" t="s">
        <v>309</v>
      </c>
      <c r="F183" s="87" t="s">
        <v>734</v>
      </c>
      <c r="G183" s="88" t="s">
        <v>343</v>
      </c>
      <c r="H183" s="87" t="s">
        <v>401</v>
      </c>
      <c r="I183" s="87" t="s">
        <v>313</v>
      </c>
      <c r="J183" s="101"/>
      <c r="K183" s="90">
        <v>1.3500000000006942</v>
      </c>
      <c r="L183" s="88" t="s">
        <v>132</v>
      </c>
      <c r="M183" s="89">
        <v>2.5499999999999998E-2</v>
      </c>
      <c r="N183" s="89">
        <v>4.1099999999990276E-2</v>
      </c>
      <c r="O183" s="90">
        <v>220413.55499999999</v>
      </c>
      <c r="P183" s="102">
        <v>98.02</v>
      </c>
      <c r="Q183" s="90"/>
      <c r="R183" s="90">
        <v>216.04936661100001</v>
      </c>
      <c r="S183" s="91">
        <v>7.2988004410800503E-4</v>
      </c>
      <c r="T183" s="91">
        <f t="shared" si="5"/>
        <v>2.1652421918138529E-3</v>
      </c>
      <c r="U183" s="91">
        <f>R183/'סכום נכסי הקרן'!$C$42</f>
        <v>4.0372079991919614E-4</v>
      </c>
    </row>
    <row r="184" spans="2:21">
      <c r="B184" s="86" t="s">
        <v>735</v>
      </c>
      <c r="C184" s="87" t="s">
        <v>736</v>
      </c>
      <c r="D184" s="88" t="s">
        <v>120</v>
      </c>
      <c r="E184" s="88" t="s">
        <v>309</v>
      </c>
      <c r="F184" s="87" t="s">
        <v>737</v>
      </c>
      <c r="G184" s="88" t="s">
        <v>126</v>
      </c>
      <c r="H184" s="87" t="s">
        <v>401</v>
      </c>
      <c r="I184" s="87" t="s">
        <v>313</v>
      </c>
      <c r="J184" s="101"/>
      <c r="K184" s="90">
        <v>4.329999999989794</v>
      </c>
      <c r="L184" s="88" t="s">
        <v>132</v>
      </c>
      <c r="M184" s="89">
        <v>2.2400000000000003E-2</v>
      </c>
      <c r="N184" s="89">
        <v>4.5999999999939069E-2</v>
      </c>
      <c r="O184" s="90">
        <v>144347.38239099999</v>
      </c>
      <c r="P184" s="102">
        <v>90.96</v>
      </c>
      <c r="Q184" s="90"/>
      <c r="R184" s="90">
        <v>131.29837789800001</v>
      </c>
      <c r="S184" s="91">
        <v>4.372669504858825E-4</v>
      </c>
      <c r="T184" s="91">
        <f t="shared" si="5"/>
        <v>1.3158695718527252E-3</v>
      </c>
      <c r="U184" s="91">
        <f>R184/'סכום נכסי הקרן'!$C$42</f>
        <v>2.4535080562635916E-4</v>
      </c>
    </row>
    <row r="185" spans="2:21">
      <c r="B185" s="86" t="s">
        <v>738</v>
      </c>
      <c r="C185" s="87" t="s">
        <v>739</v>
      </c>
      <c r="D185" s="88" t="s">
        <v>120</v>
      </c>
      <c r="E185" s="88" t="s">
        <v>309</v>
      </c>
      <c r="F185" s="87" t="s">
        <v>437</v>
      </c>
      <c r="G185" s="88" t="s">
        <v>343</v>
      </c>
      <c r="H185" s="87" t="s">
        <v>393</v>
      </c>
      <c r="I185" s="87" t="s">
        <v>130</v>
      </c>
      <c r="J185" s="101"/>
      <c r="K185" s="90">
        <v>0.73999999520138915</v>
      </c>
      <c r="L185" s="88" t="s">
        <v>132</v>
      </c>
      <c r="M185" s="89">
        <v>5.74E-2</v>
      </c>
      <c r="N185" s="89">
        <v>4.6200004174791316E-2</v>
      </c>
      <c r="O185" s="90">
        <v>4.0761810000000001</v>
      </c>
      <c r="P185" s="102">
        <v>102.25</v>
      </c>
      <c r="Q185" s="90"/>
      <c r="R185" s="90">
        <v>4.1678729999999999E-3</v>
      </c>
      <c r="S185" s="91">
        <v>5.4349210438105049E-7</v>
      </c>
      <c r="T185" s="91">
        <f t="shared" si="5"/>
        <v>4.1770335230699555E-8</v>
      </c>
      <c r="U185" s="91">
        <f>R185/'סכום נכסי הקרן'!$C$42</f>
        <v>7.788298794466118E-9</v>
      </c>
    </row>
    <row r="186" spans="2:21">
      <c r="B186" s="86" t="s">
        <v>740</v>
      </c>
      <c r="C186" s="87" t="s">
        <v>741</v>
      </c>
      <c r="D186" s="88" t="s">
        <v>120</v>
      </c>
      <c r="E186" s="88" t="s">
        <v>309</v>
      </c>
      <c r="F186" s="87" t="s">
        <v>742</v>
      </c>
      <c r="G186" s="88" t="s">
        <v>544</v>
      </c>
      <c r="H186" s="87" t="s">
        <v>393</v>
      </c>
      <c r="I186" s="87" t="s">
        <v>130</v>
      </c>
      <c r="J186" s="101"/>
      <c r="K186" s="90">
        <v>1.470000000003344</v>
      </c>
      <c r="L186" s="88" t="s">
        <v>132</v>
      </c>
      <c r="M186" s="89">
        <v>4.0999999999999995E-2</v>
      </c>
      <c r="N186" s="89">
        <v>4.3399999999983285E-2</v>
      </c>
      <c r="O186" s="90">
        <v>117553.89599999999</v>
      </c>
      <c r="P186" s="102">
        <v>99.7</v>
      </c>
      <c r="Q186" s="90">
        <v>2.409854868</v>
      </c>
      <c r="R186" s="90">
        <v>119.61108917999999</v>
      </c>
      <c r="S186" s="91">
        <v>3.9184631999999997E-4</v>
      </c>
      <c r="T186" s="91">
        <f t="shared" si="5"/>
        <v>1.1987398110157627E-3</v>
      </c>
      <c r="U186" s="91">
        <f>R186/'סכום נכסי הקרן'!$C$42</f>
        <v>2.2351134539497087E-4</v>
      </c>
    </row>
    <row r="187" spans="2:21">
      <c r="B187" s="86" t="s">
        <v>743</v>
      </c>
      <c r="C187" s="87" t="s">
        <v>744</v>
      </c>
      <c r="D187" s="88" t="s">
        <v>120</v>
      </c>
      <c r="E187" s="88" t="s">
        <v>309</v>
      </c>
      <c r="F187" s="87" t="s">
        <v>495</v>
      </c>
      <c r="G187" s="88" t="s">
        <v>496</v>
      </c>
      <c r="H187" s="87" t="s">
        <v>401</v>
      </c>
      <c r="I187" s="87" t="s">
        <v>313</v>
      </c>
      <c r="J187" s="101"/>
      <c r="K187" s="90">
        <v>3.44</v>
      </c>
      <c r="L187" s="88" t="s">
        <v>132</v>
      </c>
      <c r="M187" s="89">
        <v>5.0900000000000001E-2</v>
      </c>
      <c r="N187" s="89">
        <v>4.2297577854671288E-2</v>
      </c>
      <c r="O187" s="90">
        <v>2.7920000000000002E-3</v>
      </c>
      <c r="P187" s="102">
        <v>104</v>
      </c>
      <c r="Q187" s="90"/>
      <c r="R187" s="90">
        <v>2.8900000000000003E-6</v>
      </c>
      <c r="S187" s="91">
        <v>3.863280613380701E-12</v>
      </c>
      <c r="T187" s="91">
        <f t="shared" si="5"/>
        <v>2.8963518997992916E-11</v>
      </c>
      <c r="U187" s="91">
        <f>R187/'סכום נכסי הקרן'!$C$42</f>
        <v>5.4004005198831841E-12</v>
      </c>
    </row>
    <row r="188" spans="2:21">
      <c r="B188" s="86" t="s">
        <v>745</v>
      </c>
      <c r="C188" s="87" t="s">
        <v>746</v>
      </c>
      <c r="D188" s="88" t="s">
        <v>120</v>
      </c>
      <c r="E188" s="88" t="s">
        <v>309</v>
      </c>
      <c r="F188" s="87" t="s">
        <v>495</v>
      </c>
      <c r="G188" s="88" t="s">
        <v>496</v>
      </c>
      <c r="H188" s="87" t="s">
        <v>401</v>
      </c>
      <c r="I188" s="87" t="s">
        <v>313</v>
      </c>
      <c r="J188" s="101"/>
      <c r="K188" s="90">
        <v>4.5099992659695909</v>
      </c>
      <c r="L188" s="88" t="s">
        <v>132</v>
      </c>
      <c r="M188" s="89">
        <v>3.5200000000000002E-2</v>
      </c>
      <c r="N188" s="89">
        <v>4.5200042981482148E-2</v>
      </c>
      <c r="O188" s="90">
        <v>2.8801E-2</v>
      </c>
      <c r="P188" s="102">
        <v>97.08</v>
      </c>
      <c r="Q188" s="90"/>
      <c r="R188" s="90">
        <v>2.7918999999999998E-5</v>
      </c>
      <c r="S188" s="91">
        <v>3.5091400176230693E-11</v>
      </c>
      <c r="T188" s="91">
        <f t="shared" si="5"/>
        <v>2.7980362868683878E-10</v>
      </c>
      <c r="U188" s="91">
        <f>R188/'סכום נכסי הקרן'!$C$42</f>
        <v>5.2170858863189824E-11</v>
      </c>
    </row>
    <row r="189" spans="2:21">
      <c r="B189" s="86" t="s">
        <v>747</v>
      </c>
      <c r="C189" s="87" t="s">
        <v>748</v>
      </c>
      <c r="D189" s="88" t="s">
        <v>120</v>
      </c>
      <c r="E189" s="88" t="s">
        <v>309</v>
      </c>
      <c r="F189" s="87" t="s">
        <v>499</v>
      </c>
      <c r="G189" s="88" t="s">
        <v>128</v>
      </c>
      <c r="H189" s="87" t="s">
        <v>401</v>
      </c>
      <c r="I189" s="87" t="s">
        <v>313</v>
      </c>
      <c r="J189" s="101"/>
      <c r="K189" s="90">
        <v>1.78</v>
      </c>
      <c r="L189" s="88" t="s">
        <v>132</v>
      </c>
      <c r="M189" s="89">
        <v>2.7000000000000003E-2</v>
      </c>
      <c r="N189" s="89">
        <v>4.5599999999999995E-2</v>
      </c>
      <c r="O189" s="90">
        <v>5227.7810410000002</v>
      </c>
      <c r="P189" s="102">
        <v>96.96</v>
      </c>
      <c r="Q189" s="90"/>
      <c r="R189" s="90">
        <v>5.0688564999999999</v>
      </c>
      <c r="S189" s="91">
        <v>2.3876108175503579E-5</v>
      </c>
      <c r="T189" s="91">
        <f t="shared" si="5"/>
        <v>5.0799972849775035E-5</v>
      </c>
      <c r="U189" s="91">
        <f>R189/'סכום נכסי הקרן'!$C$42</f>
        <v>9.4719222414578734E-6</v>
      </c>
    </row>
    <row r="190" spans="2:21">
      <c r="B190" s="86" t="s">
        <v>749</v>
      </c>
      <c r="C190" s="87" t="s">
        <v>750</v>
      </c>
      <c r="D190" s="88" t="s">
        <v>120</v>
      </c>
      <c r="E190" s="88" t="s">
        <v>309</v>
      </c>
      <c r="F190" s="87" t="s">
        <v>509</v>
      </c>
      <c r="G190" s="88" t="s">
        <v>156</v>
      </c>
      <c r="H190" s="87" t="s">
        <v>510</v>
      </c>
      <c r="I190" s="87" t="s">
        <v>130</v>
      </c>
      <c r="J190" s="101"/>
      <c r="K190" s="90">
        <v>1.8500000000031911</v>
      </c>
      <c r="L190" s="88" t="s">
        <v>132</v>
      </c>
      <c r="M190" s="89">
        <v>3.6499999999999998E-2</v>
      </c>
      <c r="N190" s="89">
        <v>4.2199999999990433E-2</v>
      </c>
      <c r="O190" s="90">
        <v>126205.90002</v>
      </c>
      <c r="P190" s="102">
        <v>99.32</v>
      </c>
      <c r="Q190" s="90"/>
      <c r="R190" s="90">
        <v>125.34769569599999</v>
      </c>
      <c r="S190" s="91">
        <v>7.9003545060754522E-5</v>
      </c>
      <c r="T190" s="91">
        <f t="shared" si="5"/>
        <v>1.2562319604310485E-3</v>
      </c>
      <c r="U190" s="91">
        <f>R190/'סכום נכסי הקרן'!$C$42</f>
        <v>2.3423105917053197E-4</v>
      </c>
    </row>
    <row r="191" spans="2:21">
      <c r="B191" s="86" t="s">
        <v>751</v>
      </c>
      <c r="C191" s="87" t="s">
        <v>752</v>
      </c>
      <c r="D191" s="88" t="s">
        <v>120</v>
      </c>
      <c r="E191" s="88" t="s">
        <v>309</v>
      </c>
      <c r="F191" s="87" t="s">
        <v>753</v>
      </c>
      <c r="G191" s="88" t="s">
        <v>129</v>
      </c>
      <c r="H191" s="87" t="s">
        <v>510</v>
      </c>
      <c r="I191" s="87" t="s">
        <v>130</v>
      </c>
      <c r="J191" s="101"/>
      <c r="K191" s="90">
        <v>2.2300000000023039</v>
      </c>
      <c r="L191" s="88" t="s">
        <v>132</v>
      </c>
      <c r="M191" s="89">
        <v>4.5999999999999999E-2</v>
      </c>
      <c r="N191" s="89">
        <v>4.8800000000016268E-2</v>
      </c>
      <c r="O191" s="90">
        <v>367355.92499999999</v>
      </c>
      <c r="P191" s="102">
        <v>100.42</v>
      </c>
      <c r="Q191" s="90"/>
      <c r="R191" s="90">
        <v>368.89881170500001</v>
      </c>
      <c r="S191" s="91">
        <v>9.5365106046052799E-4</v>
      </c>
      <c r="T191" s="91">
        <f t="shared" si="5"/>
        <v>3.6970961042058054E-3</v>
      </c>
      <c r="U191" s="91">
        <f>R191/'סכום נכסי הקרן'!$C$42</f>
        <v>6.8934302232386523E-4</v>
      </c>
    </row>
    <row r="192" spans="2:21">
      <c r="B192" s="86" t="s">
        <v>754</v>
      </c>
      <c r="C192" s="87" t="s">
        <v>755</v>
      </c>
      <c r="D192" s="88" t="s">
        <v>120</v>
      </c>
      <c r="E192" s="88" t="s">
        <v>309</v>
      </c>
      <c r="F192" s="87" t="s">
        <v>756</v>
      </c>
      <c r="G192" s="88" t="s">
        <v>630</v>
      </c>
      <c r="H192" s="87" t="s">
        <v>506</v>
      </c>
      <c r="I192" s="87" t="s">
        <v>313</v>
      </c>
      <c r="J192" s="101"/>
      <c r="K192" s="90">
        <v>2.19</v>
      </c>
      <c r="L192" s="88" t="s">
        <v>132</v>
      </c>
      <c r="M192" s="89">
        <v>4.3499999999999997E-2</v>
      </c>
      <c r="N192" s="89">
        <v>0.19159546313799619</v>
      </c>
      <c r="O192" s="90">
        <v>3.6250000000000006E-3</v>
      </c>
      <c r="P192" s="102">
        <v>73.94</v>
      </c>
      <c r="Q192" s="90"/>
      <c r="R192" s="90">
        <v>2.6450000000000001E-6</v>
      </c>
      <c r="S192" s="91">
        <v>3.4800533556212406E-12</v>
      </c>
      <c r="T192" s="91">
        <f t="shared" si="5"/>
        <v>2.650813416944334E-11</v>
      </c>
      <c r="U192" s="91">
        <f>R192/'סכום נכסי הקרן'!$C$42</f>
        <v>4.9425810986474118E-12</v>
      </c>
    </row>
    <row r="193" spans="2:21">
      <c r="B193" s="86" t="s">
        <v>757</v>
      </c>
      <c r="C193" s="87" t="s">
        <v>758</v>
      </c>
      <c r="D193" s="88" t="s">
        <v>120</v>
      </c>
      <c r="E193" s="88" t="s">
        <v>309</v>
      </c>
      <c r="F193" s="87" t="s">
        <v>547</v>
      </c>
      <c r="G193" s="88" t="s">
        <v>544</v>
      </c>
      <c r="H193" s="87" t="s">
        <v>510</v>
      </c>
      <c r="I193" s="87" t="s">
        <v>130</v>
      </c>
      <c r="J193" s="101"/>
      <c r="K193" s="90">
        <v>7.8500000000083103</v>
      </c>
      <c r="L193" s="88" t="s">
        <v>132</v>
      </c>
      <c r="M193" s="89">
        <v>3.0499999999999999E-2</v>
      </c>
      <c r="N193" s="89">
        <v>4.94000000000408E-2</v>
      </c>
      <c r="O193" s="90">
        <v>305163.38487669296</v>
      </c>
      <c r="P193" s="102">
        <v>86.75</v>
      </c>
      <c r="Q193" s="90">
        <v>4.6537416110000001</v>
      </c>
      <c r="R193" s="90">
        <v>264.72923636799999</v>
      </c>
      <c r="S193" s="91">
        <v>4.4701875063922415E-4</v>
      </c>
      <c r="T193" s="91">
        <f t="shared" si="5"/>
        <v>2.6531108189857175E-3</v>
      </c>
      <c r="U193" s="91">
        <f>R193/'סכום נכסי הקרן'!$C$42</f>
        <v>4.9468647256402257E-4</v>
      </c>
    </row>
    <row r="194" spans="2:21">
      <c r="B194" s="86" t="s">
        <v>759</v>
      </c>
      <c r="C194" s="87" t="s">
        <v>760</v>
      </c>
      <c r="D194" s="88" t="s">
        <v>120</v>
      </c>
      <c r="E194" s="88" t="s">
        <v>309</v>
      </c>
      <c r="F194" s="87" t="s">
        <v>547</v>
      </c>
      <c r="G194" s="88" t="s">
        <v>544</v>
      </c>
      <c r="H194" s="87" t="s">
        <v>510</v>
      </c>
      <c r="I194" s="87" t="s">
        <v>130</v>
      </c>
      <c r="J194" s="101"/>
      <c r="K194" s="90">
        <v>3.3499999999944206</v>
      </c>
      <c r="L194" s="88" t="s">
        <v>132</v>
      </c>
      <c r="M194" s="89">
        <v>2.9100000000000001E-2</v>
      </c>
      <c r="N194" s="89">
        <v>4.3699999999877275E-2</v>
      </c>
      <c r="O194" s="90">
        <v>178422.691088925</v>
      </c>
      <c r="P194" s="102">
        <v>95.45</v>
      </c>
      <c r="Q194" s="90"/>
      <c r="R194" s="90">
        <v>170.30445865700003</v>
      </c>
      <c r="S194" s="91">
        <v>2.9737115181500002E-4</v>
      </c>
      <c r="T194" s="91">
        <f t="shared" si="5"/>
        <v>1.7067876898805947E-3</v>
      </c>
      <c r="U194" s="91">
        <f>R194/'סכום נכסי הקרן'!$C$42</f>
        <v>3.1823954569885367E-4</v>
      </c>
    </row>
    <row r="195" spans="2:21">
      <c r="B195" s="86" t="s">
        <v>761</v>
      </c>
      <c r="C195" s="87" t="s">
        <v>762</v>
      </c>
      <c r="D195" s="88" t="s">
        <v>120</v>
      </c>
      <c r="E195" s="88" t="s">
        <v>309</v>
      </c>
      <c r="F195" s="87" t="s">
        <v>547</v>
      </c>
      <c r="G195" s="88" t="s">
        <v>544</v>
      </c>
      <c r="H195" s="87" t="s">
        <v>510</v>
      </c>
      <c r="I195" s="87" t="s">
        <v>130</v>
      </c>
      <c r="J195" s="101"/>
      <c r="K195" s="90">
        <v>5.3900009219644307</v>
      </c>
      <c r="L195" s="88" t="s">
        <v>132</v>
      </c>
      <c r="M195" s="89">
        <v>3.95E-2</v>
      </c>
      <c r="N195" s="89">
        <v>4.6601079022532535E-2</v>
      </c>
      <c r="O195" s="90">
        <v>9.7959999999999992E-3</v>
      </c>
      <c r="P195" s="102">
        <v>96.57</v>
      </c>
      <c r="Q195" s="90"/>
      <c r="R195" s="90">
        <v>9.4529999999999991E-6</v>
      </c>
      <c r="S195" s="91">
        <v>4.0814970634574417E-11</v>
      </c>
      <c r="T195" s="91">
        <f t="shared" si="5"/>
        <v>9.4737766466445316E-11</v>
      </c>
      <c r="U195" s="91">
        <f>R195/'סכום נכסי הקרן'!$C$42</f>
        <v>1.7664355056905096E-11</v>
      </c>
    </row>
    <row r="196" spans="2:21">
      <c r="B196" s="86" t="s">
        <v>763</v>
      </c>
      <c r="C196" s="87" t="s">
        <v>764</v>
      </c>
      <c r="D196" s="88" t="s">
        <v>120</v>
      </c>
      <c r="E196" s="88" t="s">
        <v>309</v>
      </c>
      <c r="F196" s="87" t="s">
        <v>547</v>
      </c>
      <c r="G196" s="88" t="s">
        <v>544</v>
      </c>
      <c r="H196" s="87" t="s">
        <v>510</v>
      </c>
      <c r="I196" s="87" t="s">
        <v>130</v>
      </c>
      <c r="J196" s="101"/>
      <c r="K196" s="90">
        <v>7.0899999999937959</v>
      </c>
      <c r="L196" s="88" t="s">
        <v>132</v>
      </c>
      <c r="M196" s="89">
        <v>3.0499999999999999E-2</v>
      </c>
      <c r="N196" s="89">
        <v>4.9999999999944346E-2</v>
      </c>
      <c r="O196" s="90">
        <v>410276.27777058899</v>
      </c>
      <c r="P196" s="102">
        <v>87.6</v>
      </c>
      <c r="Q196" s="90"/>
      <c r="R196" s="90">
        <v>359.40201934700002</v>
      </c>
      <c r="S196" s="91">
        <v>5.6289246838571677E-4</v>
      </c>
      <c r="T196" s="91">
        <f t="shared" si="5"/>
        <v>3.6019194516518516E-3</v>
      </c>
      <c r="U196" s="91">
        <f>R196/'סכום נכסי הקרן'!$C$42</f>
        <v>6.7159683464657603E-4</v>
      </c>
    </row>
    <row r="197" spans="2:21">
      <c r="B197" s="86" t="s">
        <v>765</v>
      </c>
      <c r="C197" s="87" t="s">
        <v>766</v>
      </c>
      <c r="D197" s="88" t="s">
        <v>120</v>
      </c>
      <c r="E197" s="88" t="s">
        <v>309</v>
      </c>
      <c r="F197" s="87" t="s">
        <v>547</v>
      </c>
      <c r="G197" s="88" t="s">
        <v>544</v>
      </c>
      <c r="H197" s="87" t="s">
        <v>510</v>
      </c>
      <c r="I197" s="87" t="s">
        <v>130</v>
      </c>
      <c r="J197" s="101"/>
      <c r="K197" s="90">
        <v>8.7199999999993381</v>
      </c>
      <c r="L197" s="88" t="s">
        <v>132</v>
      </c>
      <c r="M197" s="89">
        <v>2.63E-2</v>
      </c>
      <c r="N197" s="89">
        <v>4.9899999999990882E-2</v>
      </c>
      <c r="O197" s="90">
        <v>440827.11</v>
      </c>
      <c r="P197" s="102">
        <v>81.97</v>
      </c>
      <c r="Q197" s="90"/>
      <c r="R197" s="90">
        <v>361.34598206699997</v>
      </c>
      <c r="S197" s="91">
        <v>6.3547959324887699E-4</v>
      </c>
      <c r="T197" s="91">
        <f t="shared" si="5"/>
        <v>3.6214018049986019E-3</v>
      </c>
      <c r="U197" s="91">
        <f>R197/'סכום נכסי הקרן'!$C$42</f>
        <v>6.7522942194198131E-4</v>
      </c>
    </row>
    <row r="198" spans="2:21">
      <c r="B198" s="86" t="s">
        <v>767</v>
      </c>
      <c r="C198" s="87" t="s">
        <v>768</v>
      </c>
      <c r="D198" s="88" t="s">
        <v>120</v>
      </c>
      <c r="E198" s="88" t="s">
        <v>309</v>
      </c>
      <c r="F198" s="87" t="s">
        <v>769</v>
      </c>
      <c r="G198" s="88" t="s">
        <v>127</v>
      </c>
      <c r="H198" s="87" t="s">
        <v>506</v>
      </c>
      <c r="I198" s="87" t="s">
        <v>313</v>
      </c>
      <c r="J198" s="101"/>
      <c r="K198" s="90">
        <v>0.36000000016532441</v>
      </c>
      <c r="L198" s="88" t="s">
        <v>132</v>
      </c>
      <c r="M198" s="89">
        <v>3.4000000000000002E-2</v>
      </c>
      <c r="N198" s="89">
        <v>3.9600000003424576E-2</v>
      </c>
      <c r="O198" s="90">
        <v>3377.4853139999996</v>
      </c>
      <c r="P198" s="102">
        <v>100.29</v>
      </c>
      <c r="Q198" s="90"/>
      <c r="R198" s="90">
        <v>3.3872799040000001</v>
      </c>
      <c r="S198" s="91">
        <v>3.2159662090414925E-5</v>
      </c>
      <c r="T198" s="91">
        <f t="shared" si="5"/>
        <v>3.3947247699316128E-5</v>
      </c>
      <c r="U198" s="91">
        <f>R198/'סכום נכסי הקרן'!$C$42</f>
        <v>6.329642960052408E-6</v>
      </c>
    </row>
    <row r="199" spans="2:21">
      <c r="B199" s="86" t="s">
        <v>770</v>
      </c>
      <c r="C199" s="87" t="s">
        <v>771</v>
      </c>
      <c r="D199" s="88" t="s">
        <v>120</v>
      </c>
      <c r="E199" s="88" t="s">
        <v>309</v>
      </c>
      <c r="F199" s="87" t="s">
        <v>558</v>
      </c>
      <c r="G199" s="88" t="s">
        <v>544</v>
      </c>
      <c r="H199" s="87" t="s">
        <v>510</v>
      </c>
      <c r="I199" s="87" t="s">
        <v>130</v>
      </c>
      <c r="J199" s="101"/>
      <c r="K199" s="90">
        <v>1.5299999999736453</v>
      </c>
      <c r="L199" s="88" t="s">
        <v>132</v>
      </c>
      <c r="M199" s="89">
        <v>3.9199999999999999E-2</v>
      </c>
      <c r="N199" s="89">
        <v>4.2699999999209363E-2</v>
      </c>
      <c r="O199" s="90">
        <v>28131.795862999999</v>
      </c>
      <c r="P199" s="102">
        <v>101.16</v>
      </c>
      <c r="Q199" s="90"/>
      <c r="R199" s="90">
        <v>28.458125674999998</v>
      </c>
      <c r="S199" s="91">
        <v>2.9308411344850361E-5</v>
      </c>
      <c r="T199" s="91">
        <f t="shared" si="5"/>
        <v>2.8520673482184512E-4</v>
      </c>
      <c r="U199" s="91">
        <f>R199/'סכום נכסי הקרן'!$C$42</f>
        <v>5.3178296432585108E-5</v>
      </c>
    </row>
    <row r="200" spans="2:21">
      <c r="B200" s="86" t="s">
        <v>772</v>
      </c>
      <c r="C200" s="87" t="s">
        <v>773</v>
      </c>
      <c r="D200" s="88" t="s">
        <v>120</v>
      </c>
      <c r="E200" s="88" t="s">
        <v>309</v>
      </c>
      <c r="F200" s="87" t="s">
        <v>558</v>
      </c>
      <c r="G200" s="88" t="s">
        <v>544</v>
      </c>
      <c r="H200" s="87" t="s">
        <v>510</v>
      </c>
      <c r="I200" s="87" t="s">
        <v>130</v>
      </c>
      <c r="J200" s="101"/>
      <c r="K200" s="90">
        <v>6.549999999999387</v>
      </c>
      <c r="L200" s="88" t="s">
        <v>132</v>
      </c>
      <c r="M200" s="89">
        <v>2.64E-2</v>
      </c>
      <c r="N200" s="89">
        <v>4.9099999999993871E-2</v>
      </c>
      <c r="O200" s="90">
        <v>934446.70957599999</v>
      </c>
      <c r="P200" s="102">
        <v>87.28</v>
      </c>
      <c r="Q200" s="90"/>
      <c r="R200" s="90">
        <v>815.58508814999993</v>
      </c>
      <c r="S200" s="91">
        <v>5.7111756182718211E-4</v>
      </c>
      <c r="T200" s="91">
        <f t="shared" si="5"/>
        <v>8.1737765381011233E-3</v>
      </c>
      <c r="U200" s="91">
        <f>R200/'סכום נכסי הקרן'!$C$42</f>
        <v>1.5240436450014642E-3</v>
      </c>
    </row>
    <row r="201" spans="2:21">
      <c r="B201" s="86" t="s">
        <v>774</v>
      </c>
      <c r="C201" s="87" t="s">
        <v>775</v>
      </c>
      <c r="D201" s="88" t="s">
        <v>120</v>
      </c>
      <c r="E201" s="88" t="s">
        <v>309</v>
      </c>
      <c r="F201" s="87" t="s">
        <v>558</v>
      </c>
      <c r="G201" s="88" t="s">
        <v>544</v>
      </c>
      <c r="H201" s="87" t="s">
        <v>510</v>
      </c>
      <c r="I201" s="87" t="s">
        <v>130</v>
      </c>
      <c r="J201" s="101"/>
      <c r="K201" s="90">
        <v>8.129999999986147</v>
      </c>
      <c r="L201" s="88" t="s">
        <v>132</v>
      </c>
      <c r="M201" s="89">
        <v>2.5000000000000001E-2</v>
      </c>
      <c r="N201" s="89">
        <v>5.0899999999914243E-2</v>
      </c>
      <c r="O201" s="90">
        <v>369429.29163699999</v>
      </c>
      <c r="P201" s="102">
        <v>82.07</v>
      </c>
      <c r="Q201" s="90"/>
      <c r="R201" s="90">
        <v>303.19061963999997</v>
      </c>
      <c r="S201" s="91">
        <v>2.770067430579891E-4</v>
      </c>
      <c r="T201" s="91">
        <f t="shared" si="5"/>
        <v>3.0385699902963259E-3</v>
      </c>
      <c r="U201" s="91">
        <f>R201/'סכום נכסי הקרן'!$C$42</f>
        <v>5.6655736329673371E-4</v>
      </c>
    </row>
    <row r="202" spans="2:21">
      <c r="B202" s="86" t="s">
        <v>776</v>
      </c>
      <c r="C202" s="87" t="s">
        <v>777</v>
      </c>
      <c r="D202" s="88" t="s">
        <v>120</v>
      </c>
      <c r="E202" s="88" t="s">
        <v>309</v>
      </c>
      <c r="F202" s="87" t="s">
        <v>742</v>
      </c>
      <c r="G202" s="88" t="s">
        <v>544</v>
      </c>
      <c r="H202" s="87" t="s">
        <v>510</v>
      </c>
      <c r="I202" s="87" t="s">
        <v>130</v>
      </c>
      <c r="J202" s="101"/>
      <c r="K202" s="90">
        <v>5.8600000000020129</v>
      </c>
      <c r="L202" s="88" t="s">
        <v>132</v>
      </c>
      <c r="M202" s="89">
        <v>3.4300000000000004E-2</v>
      </c>
      <c r="N202" s="89">
        <v>4.8900000000015827E-2</v>
      </c>
      <c r="O202" s="90">
        <v>301603.19656322699</v>
      </c>
      <c r="P202" s="102">
        <v>92.24</v>
      </c>
      <c r="Q202" s="90">
        <v>5.1724948069999996</v>
      </c>
      <c r="R202" s="90">
        <v>278.19878850399999</v>
      </c>
      <c r="S202" s="91">
        <v>9.9250755746676318E-4</v>
      </c>
      <c r="T202" s="91">
        <f t="shared" si="5"/>
        <v>2.7881023861779292E-3</v>
      </c>
      <c r="U202" s="91">
        <f>R202/'סכום נכסי הקרן'!$C$42</f>
        <v>5.198563605771188E-4</v>
      </c>
    </row>
    <row r="203" spans="2:21">
      <c r="B203" s="86" t="s">
        <v>778</v>
      </c>
      <c r="C203" s="87" t="s">
        <v>779</v>
      </c>
      <c r="D203" s="88" t="s">
        <v>120</v>
      </c>
      <c r="E203" s="88" t="s">
        <v>309</v>
      </c>
      <c r="F203" s="87" t="s">
        <v>742</v>
      </c>
      <c r="G203" s="88" t="s">
        <v>544</v>
      </c>
      <c r="H203" s="87" t="s">
        <v>510</v>
      </c>
      <c r="I203" s="87" t="s">
        <v>130</v>
      </c>
      <c r="J203" s="101"/>
      <c r="K203" s="90">
        <v>7.1100000000086698</v>
      </c>
      <c r="L203" s="88" t="s">
        <v>132</v>
      </c>
      <c r="M203" s="89">
        <v>2.98E-2</v>
      </c>
      <c r="N203" s="89">
        <v>4.980000000007568E-2</v>
      </c>
      <c r="O203" s="90">
        <v>239217.28028099998</v>
      </c>
      <c r="P203" s="102">
        <v>87.28</v>
      </c>
      <c r="Q203" s="90"/>
      <c r="R203" s="90">
        <v>208.78884222900001</v>
      </c>
      <c r="S203" s="91">
        <v>6.0940530048577812E-4</v>
      </c>
      <c r="T203" s="91">
        <f t="shared" ref="T203:T266" si="6">IFERROR(R203/$R$11,0)</f>
        <v>2.0924773697123139E-3</v>
      </c>
      <c r="U203" s="91">
        <f>R203/'סכום נכסי הקרן'!$C$42</f>
        <v>3.9015341595823516E-4</v>
      </c>
    </row>
    <row r="204" spans="2:21">
      <c r="B204" s="86" t="s">
        <v>780</v>
      </c>
      <c r="C204" s="87" t="s">
        <v>781</v>
      </c>
      <c r="D204" s="88" t="s">
        <v>120</v>
      </c>
      <c r="E204" s="88" t="s">
        <v>309</v>
      </c>
      <c r="F204" s="87" t="s">
        <v>579</v>
      </c>
      <c r="G204" s="88" t="s">
        <v>544</v>
      </c>
      <c r="H204" s="87" t="s">
        <v>510</v>
      </c>
      <c r="I204" s="87" t="s">
        <v>130</v>
      </c>
      <c r="J204" s="101"/>
      <c r="K204" s="90">
        <v>2.4600000000007407</v>
      </c>
      <c r="L204" s="88" t="s">
        <v>132</v>
      </c>
      <c r="M204" s="89">
        <v>3.61E-2</v>
      </c>
      <c r="N204" s="89">
        <v>4.2600000000020295E-2</v>
      </c>
      <c r="O204" s="90">
        <v>620781.76835999999</v>
      </c>
      <c r="P204" s="102">
        <v>100.02</v>
      </c>
      <c r="Q204" s="90"/>
      <c r="R204" s="90">
        <v>620.90590404900001</v>
      </c>
      <c r="S204" s="91">
        <v>8.0883618027361565E-4</v>
      </c>
      <c r="T204" s="91">
        <f t="shared" si="6"/>
        <v>6.2227058643215139E-3</v>
      </c>
      <c r="U204" s="91">
        <f>R204/'סכום נכסי הקרן'!$C$42</f>
        <v>1.1602562515656601E-3</v>
      </c>
    </row>
    <row r="205" spans="2:21">
      <c r="B205" s="86" t="s">
        <v>782</v>
      </c>
      <c r="C205" s="87" t="s">
        <v>783</v>
      </c>
      <c r="D205" s="88" t="s">
        <v>120</v>
      </c>
      <c r="E205" s="88" t="s">
        <v>309</v>
      </c>
      <c r="F205" s="87" t="s">
        <v>579</v>
      </c>
      <c r="G205" s="88" t="s">
        <v>544</v>
      </c>
      <c r="H205" s="87" t="s">
        <v>510</v>
      </c>
      <c r="I205" s="87" t="s">
        <v>130</v>
      </c>
      <c r="J205" s="101"/>
      <c r="K205" s="90">
        <v>3.4500000000044415</v>
      </c>
      <c r="L205" s="88" t="s">
        <v>132</v>
      </c>
      <c r="M205" s="89">
        <v>3.3000000000000002E-2</v>
      </c>
      <c r="N205" s="89">
        <v>4.2300000000052317E-2</v>
      </c>
      <c r="O205" s="90">
        <v>206531.654606</v>
      </c>
      <c r="P205" s="102">
        <v>98.1</v>
      </c>
      <c r="Q205" s="90"/>
      <c r="R205" s="90">
        <v>202.60755317799999</v>
      </c>
      <c r="S205" s="91">
        <v>6.6980704926624399E-4</v>
      </c>
      <c r="T205" s="91">
        <f t="shared" si="6"/>
        <v>2.0305286213175991E-3</v>
      </c>
      <c r="U205" s="91">
        <f>R205/'סכום נכסי הקרן'!$C$42</f>
        <v>3.7860274585284803E-4</v>
      </c>
    </row>
    <row r="206" spans="2:21">
      <c r="B206" s="86" t="s">
        <v>784</v>
      </c>
      <c r="C206" s="87" t="s">
        <v>785</v>
      </c>
      <c r="D206" s="88" t="s">
        <v>120</v>
      </c>
      <c r="E206" s="88" t="s">
        <v>309</v>
      </c>
      <c r="F206" s="87" t="s">
        <v>579</v>
      </c>
      <c r="G206" s="88" t="s">
        <v>544</v>
      </c>
      <c r="H206" s="87" t="s">
        <v>510</v>
      </c>
      <c r="I206" s="87" t="s">
        <v>130</v>
      </c>
      <c r="J206" s="101"/>
      <c r="K206" s="90">
        <v>5.8100000000040479</v>
      </c>
      <c r="L206" s="88" t="s">
        <v>132</v>
      </c>
      <c r="M206" s="89">
        <v>2.6200000000000001E-2</v>
      </c>
      <c r="N206" s="89">
        <v>4.9300000000033435E-2</v>
      </c>
      <c r="O206" s="90">
        <v>579299.956901</v>
      </c>
      <c r="P206" s="102">
        <v>88.29</v>
      </c>
      <c r="Q206" s="90"/>
      <c r="R206" s="90">
        <v>511.46391265299997</v>
      </c>
      <c r="S206" s="91">
        <v>4.4790275638510827E-4</v>
      </c>
      <c r="T206" s="91">
        <f t="shared" si="6"/>
        <v>5.1258805366480803E-3</v>
      </c>
      <c r="U206" s="91">
        <f>R206/'סכום נכסי הקרן'!$C$42</f>
        <v>9.5574739785216198E-4</v>
      </c>
    </row>
    <row r="207" spans="2:21">
      <c r="B207" s="86" t="s">
        <v>786</v>
      </c>
      <c r="C207" s="87" t="s">
        <v>787</v>
      </c>
      <c r="D207" s="88" t="s">
        <v>120</v>
      </c>
      <c r="E207" s="88" t="s">
        <v>309</v>
      </c>
      <c r="F207" s="87" t="s">
        <v>788</v>
      </c>
      <c r="G207" s="88" t="s">
        <v>127</v>
      </c>
      <c r="H207" s="87" t="s">
        <v>506</v>
      </c>
      <c r="I207" s="87" t="s">
        <v>313</v>
      </c>
      <c r="J207" s="101"/>
      <c r="K207" s="90">
        <v>0.79000000000157466</v>
      </c>
      <c r="L207" s="88" t="s">
        <v>132</v>
      </c>
      <c r="M207" s="89">
        <v>2.4E-2</v>
      </c>
      <c r="N207" s="89">
        <v>4.2099999999984254E-2</v>
      </c>
      <c r="O207" s="90">
        <v>38551.632189000004</v>
      </c>
      <c r="P207" s="102">
        <v>98.83</v>
      </c>
      <c r="Q207" s="90"/>
      <c r="R207" s="90">
        <v>38.100578085999999</v>
      </c>
      <c r="S207" s="91">
        <v>2.7628689084741926E-4</v>
      </c>
      <c r="T207" s="91">
        <f t="shared" si="6"/>
        <v>3.8184318935237832E-4</v>
      </c>
      <c r="U207" s="91">
        <f>R207/'סכום נכסי הקרן'!$C$42</f>
        <v>7.1196671869717726E-5</v>
      </c>
    </row>
    <row r="208" spans="2:21">
      <c r="B208" s="86" t="s">
        <v>789</v>
      </c>
      <c r="C208" s="87" t="s">
        <v>790</v>
      </c>
      <c r="D208" s="88" t="s">
        <v>120</v>
      </c>
      <c r="E208" s="88" t="s">
        <v>309</v>
      </c>
      <c r="F208" s="87" t="s">
        <v>788</v>
      </c>
      <c r="G208" s="88" t="s">
        <v>127</v>
      </c>
      <c r="H208" s="87" t="s">
        <v>506</v>
      </c>
      <c r="I208" s="87" t="s">
        <v>313</v>
      </c>
      <c r="J208" s="101"/>
      <c r="K208" s="90">
        <v>2.7899999999945586</v>
      </c>
      <c r="L208" s="88" t="s">
        <v>132</v>
      </c>
      <c r="M208" s="89">
        <v>2.3E-2</v>
      </c>
      <c r="N208" s="89">
        <v>4.5599999999929169E-2</v>
      </c>
      <c r="O208" s="90">
        <v>244368.220111</v>
      </c>
      <c r="P208" s="102">
        <v>94.76</v>
      </c>
      <c r="Q208" s="90"/>
      <c r="R208" s="90">
        <v>231.563325394</v>
      </c>
      <c r="S208" s="91">
        <v>6.4755309338991184E-4</v>
      </c>
      <c r="T208" s="91">
        <f t="shared" si="6"/>
        <v>2.3207227592690429E-3</v>
      </c>
      <c r="U208" s="91">
        <f>R208/'סכום נכסי הקרן'!$C$42</f>
        <v>4.3271096984208869E-4</v>
      </c>
    </row>
    <row r="209" spans="2:21">
      <c r="B209" s="86" t="s">
        <v>791</v>
      </c>
      <c r="C209" s="87" t="s">
        <v>792</v>
      </c>
      <c r="D209" s="88" t="s">
        <v>120</v>
      </c>
      <c r="E209" s="88" t="s">
        <v>309</v>
      </c>
      <c r="F209" s="87" t="s">
        <v>788</v>
      </c>
      <c r="G209" s="88" t="s">
        <v>127</v>
      </c>
      <c r="H209" s="87" t="s">
        <v>506</v>
      </c>
      <c r="I209" s="87" t="s">
        <v>313</v>
      </c>
      <c r="J209" s="101"/>
      <c r="K209" s="90">
        <v>2.8200000000026919</v>
      </c>
      <c r="L209" s="88" t="s">
        <v>132</v>
      </c>
      <c r="M209" s="89">
        <v>2.1499999999999998E-2</v>
      </c>
      <c r="N209" s="89">
        <v>5.0299999999969126E-2</v>
      </c>
      <c r="O209" s="90">
        <v>129815.24197599999</v>
      </c>
      <c r="P209" s="102">
        <v>92.39</v>
      </c>
      <c r="Q209" s="90">
        <v>6.3648364310000005</v>
      </c>
      <c r="R209" s="90">
        <v>126.301138513</v>
      </c>
      <c r="S209" s="91">
        <v>2.2086164496022641E-4</v>
      </c>
      <c r="T209" s="91">
        <f t="shared" si="6"/>
        <v>1.2657873442177888E-3</v>
      </c>
      <c r="U209" s="91">
        <f>R209/'סכום נכסי הקרן'!$C$42</f>
        <v>2.3601271075690073E-4</v>
      </c>
    </row>
    <row r="210" spans="2:21">
      <c r="B210" s="86" t="s">
        <v>793</v>
      </c>
      <c r="C210" s="87" t="s">
        <v>794</v>
      </c>
      <c r="D210" s="88" t="s">
        <v>120</v>
      </c>
      <c r="E210" s="88" t="s">
        <v>309</v>
      </c>
      <c r="F210" s="87" t="s">
        <v>788</v>
      </c>
      <c r="G210" s="88" t="s">
        <v>127</v>
      </c>
      <c r="H210" s="87" t="s">
        <v>506</v>
      </c>
      <c r="I210" s="87" t="s">
        <v>313</v>
      </c>
      <c r="J210" s="101"/>
      <c r="K210" s="90">
        <v>1.8399999999999999</v>
      </c>
      <c r="L210" s="88" t="s">
        <v>132</v>
      </c>
      <c r="M210" s="89">
        <v>2.75E-2</v>
      </c>
      <c r="N210" s="89">
        <v>4.3100000000015494E-2</v>
      </c>
      <c r="O210" s="90">
        <v>164247.14537300001</v>
      </c>
      <c r="P210" s="102">
        <v>98.16</v>
      </c>
      <c r="Q210" s="90"/>
      <c r="R210" s="90">
        <v>161.22499242500001</v>
      </c>
      <c r="S210" s="91">
        <v>6.6018953952271561E-4</v>
      </c>
      <c r="T210" s="91">
        <f t="shared" si="6"/>
        <v>1.6157934709525091E-3</v>
      </c>
      <c r="U210" s="91">
        <f>R210/'סכום נכסי הקרן'!$C$42</f>
        <v>3.0127319477859252E-4</v>
      </c>
    </row>
    <row r="211" spans="2:21">
      <c r="B211" s="86" t="s">
        <v>795</v>
      </c>
      <c r="C211" s="87" t="s">
        <v>796</v>
      </c>
      <c r="D211" s="88" t="s">
        <v>120</v>
      </c>
      <c r="E211" s="88" t="s">
        <v>309</v>
      </c>
      <c r="F211" s="87" t="s">
        <v>586</v>
      </c>
      <c r="G211" s="88" t="s">
        <v>128</v>
      </c>
      <c r="H211" s="87" t="s">
        <v>587</v>
      </c>
      <c r="I211" s="87" t="s">
        <v>313</v>
      </c>
      <c r="J211" s="101"/>
      <c r="K211" s="90">
        <v>2.3799999999896269</v>
      </c>
      <c r="L211" s="88" t="s">
        <v>132</v>
      </c>
      <c r="M211" s="89">
        <v>2.7999999999999997E-2</v>
      </c>
      <c r="N211" s="89">
        <v>5.4299999999822178E-2</v>
      </c>
      <c r="O211" s="90">
        <v>143352.07868100001</v>
      </c>
      <c r="P211" s="102">
        <v>94.15</v>
      </c>
      <c r="Q211" s="90"/>
      <c r="R211" s="90">
        <v>134.96597888000002</v>
      </c>
      <c r="S211" s="91">
        <v>4.1230034876939969E-4</v>
      </c>
      <c r="T211" s="91">
        <f t="shared" si="6"/>
        <v>1.3526261914787513E-3</v>
      </c>
      <c r="U211" s="91">
        <f>R211/'סכום נכסי הקרן'!$C$42</f>
        <v>2.5220427076473871E-4</v>
      </c>
    </row>
    <row r="212" spans="2:21">
      <c r="B212" s="86" t="s">
        <v>797</v>
      </c>
      <c r="C212" s="87" t="s">
        <v>798</v>
      </c>
      <c r="D212" s="88" t="s">
        <v>120</v>
      </c>
      <c r="E212" s="88" t="s">
        <v>309</v>
      </c>
      <c r="F212" s="87" t="s">
        <v>799</v>
      </c>
      <c r="G212" s="88" t="s">
        <v>601</v>
      </c>
      <c r="H212" s="87" t="s">
        <v>593</v>
      </c>
      <c r="I212" s="87" t="s">
        <v>130</v>
      </c>
      <c r="J212" s="101"/>
      <c r="K212" s="90">
        <v>1.9199999999075639</v>
      </c>
      <c r="L212" s="88" t="s">
        <v>132</v>
      </c>
      <c r="M212" s="89">
        <v>0.04</v>
      </c>
      <c r="N212" s="89">
        <v>4.3199999998364602E-2</v>
      </c>
      <c r="O212" s="90">
        <v>5654.9431960000002</v>
      </c>
      <c r="P212" s="102">
        <v>99.48</v>
      </c>
      <c r="Q212" s="90"/>
      <c r="R212" s="90">
        <v>5.6255374810000012</v>
      </c>
      <c r="S212" s="91">
        <v>2.1459647257233337E-5</v>
      </c>
      <c r="T212" s="91">
        <f t="shared" si="6"/>
        <v>5.637901789095665E-5</v>
      </c>
      <c r="U212" s="91">
        <f>R212/'סכום נכסי הקרן'!$C$42</f>
        <v>1.051216454567984E-5</v>
      </c>
    </row>
    <row r="213" spans="2:21">
      <c r="B213" s="86" t="s">
        <v>800</v>
      </c>
      <c r="C213" s="87" t="s">
        <v>801</v>
      </c>
      <c r="D213" s="88" t="s">
        <v>120</v>
      </c>
      <c r="E213" s="88" t="s">
        <v>309</v>
      </c>
      <c r="F213" s="87" t="s">
        <v>799</v>
      </c>
      <c r="G213" s="88" t="s">
        <v>601</v>
      </c>
      <c r="H213" s="87" t="s">
        <v>587</v>
      </c>
      <c r="I213" s="87" t="s">
        <v>313</v>
      </c>
      <c r="J213" s="101"/>
      <c r="K213" s="90">
        <v>3.5400000000112684</v>
      </c>
      <c r="L213" s="88" t="s">
        <v>132</v>
      </c>
      <c r="M213" s="89">
        <v>0.04</v>
      </c>
      <c r="N213" s="89">
        <v>4.7099999999948558E-2</v>
      </c>
      <c r="O213" s="90">
        <v>41007.280666999999</v>
      </c>
      <c r="P213" s="102">
        <v>99.55</v>
      </c>
      <c r="Q213" s="90"/>
      <c r="R213" s="90">
        <v>40.822747451000005</v>
      </c>
      <c r="S213" s="91">
        <v>7.5011625957829004E-5</v>
      </c>
      <c r="T213" s="91">
        <f t="shared" si="6"/>
        <v>4.0912471326896383E-4</v>
      </c>
      <c r="U213" s="91">
        <f>R213/'סכום נכסי הקרן'!$C$42</f>
        <v>7.6283455556207721E-5</v>
      </c>
    </row>
    <row r="214" spans="2:21">
      <c r="B214" s="86" t="s">
        <v>802</v>
      </c>
      <c r="C214" s="87" t="s">
        <v>803</v>
      </c>
      <c r="D214" s="88" t="s">
        <v>120</v>
      </c>
      <c r="E214" s="88" t="s">
        <v>309</v>
      </c>
      <c r="F214" s="87" t="s">
        <v>804</v>
      </c>
      <c r="G214" s="88" t="s">
        <v>646</v>
      </c>
      <c r="H214" s="87" t="s">
        <v>593</v>
      </c>
      <c r="I214" s="87" t="s">
        <v>130</v>
      </c>
      <c r="J214" s="101"/>
      <c r="K214" s="90">
        <v>1.2699999999938447</v>
      </c>
      <c r="L214" s="88" t="s">
        <v>132</v>
      </c>
      <c r="M214" s="89">
        <v>3.0499999999999999E-2</v>
      </c>
      <c r="N214" s="89">
        <v>4.8900000000936916E-2</v>
      </c>
      <c r="O214" s="90">
        <v>14951.242927670039</v>
      </c>
      <c r="P214" s="102">
        <v>97.8</v>
      </c>
      <c r="Q214" s="90"/>
      <c r="R214" s="90">
        <v>14.622315567000001</v>
      </c>
      <c r="S214" s="91">
        <v>1.3364538137612014E-4</v>
      </c>
      <c r="T214" s="91">
        <f t="shared" si="6"/>
        <v>1.4654453796520832E-4</v>
      </c>
      <c r="U214" s="91">
        <f>R214/'סכום נכסי הקרן'!$C$42</f>
        <v>2.7324000204125526E-5</v>
      </c>
    </row>
    <row r="215" spans="2:21">
      <c r="B215" s="86" t="s">
        <v>805</v>
      </c>
      <c r="C215" s="87" t="s">
        <v>806</v>
      </c>
      <c r="D215" s="88" t="s">
        <v>120</v>
      </c>
      <c r="E215" s="88" t="s">
        <v>309</v>
      </c>
      <c r="F215" s="87" t="s">
        <v>804</v>
      </c>
      <c r="G215" s="88" t="s">
        <v>646</v>
      </c>
      <c r="H215" s="87" t="s">
        <v>593</v>
      </c>
      <c r="I215" s="87" t="s">
        <v>130</v>
      </c>
      <c r="J215" s="101"/>
      <c r="K215" s="90">
        <v>3.3900000000090351</v>
      </c>
      <c r="L215" s="88" t="s">
        <v>132</v>
      </c>
      <c r="M215" s="89">
        <v>2.58E-2</v>
      </c>
      <c r="N215" s="89">
        <v>5.5200000000064177E-2</v>
      </c>
      <c r="O215" s="90">
        <v>130384.27346359428</v>
      </c>
      <c r="P215" s="102">
        <v>90.83</v>
      </c>
      <c r="Q215" s="90"/>
      <c r="R215" s="90">
        <v>118.42803558700001</v>
      </c>
      <c r="S215" s="91">
        <v>4.3097252702662504E-4</v>
      </c>
      <c r="T215" s="91">
        <f t="shared" si="6"/>
        <v>1.186883272878566E-3</v>
      </c>
      <c r="U215" s="91">
        <f>R215/'סכום נכסי הקרן'!$C$42</f>
        <v>2.2130063147154981E-4</v>
      </c>
    </row>
    <row r="216" spans="2:21">
      <c r="B216" s="86" t="s">
        <v>807</v>
      </c>
      <c r="C216" s="87" t="s">
        <v>808</v>
      </c>
      <c r="D216" s="88" t="s">
        <v>120</v>
      </c>
      <c r="E216" s="88" t="s">
        <v>309</v>
      </c>
      <c r="F216" s="87" t="s">
        <v>809</v>
      </c>
      <c r="G216" s="88" t="s">
        <v>128</v>
      </c>
      <c r="H216" s="87" t="s">
        <v>587</v>
      </c>
      <c r="I216" s="87" t="s">
        <v>313</v>
      </c>
      <c r="J216" s="101"/>
      <c r="K216" s="90">
        <v>1.2300000000152016</v>
      </c>
      <c r="L216" s="88" t="s">
        <v>132</v>
      </c>
      <c r="M216" s="89">
        <v>2.9500000000000002E-2</v>
      </c>
      <c r="N216" s="89">
        <v>4.3000000000316063E-2</v>
      </c>
      <c r="O216" s="90">
        <v>67500.230726859212</v>
      </c>
      <c r="P216" s="102">
        <v>98.43</v>
      </c>
      <c r="Q216" s="90"/>
      <c r="R216" s="90">
        <v>66.440477113</v>
      </c>
      <c r="S216" s="91">
        <v>9.4379940836982791E-4</v>
      </c>
      <c r="T216" s="91">
        <f t="shared" si="6"/>
        <v>6.6586505920349093E-4</v>
      </c>
      <c r="U216" s="91">
        <f>R216/'סכום נכסי הקרן'!$C$42</f>
        <v>1.2415404399388649E-4</v>
      </c>
    </row>
    <row r="217" spans="2:21">
      <c r="B217" s="86" t="s">
        <v>810</v>
      </c>
      <c r="C217" s="87" t="s">
        <v>811</v>
      </c>
      <c r="D217" s="88" t="s">
        <v>120</v>
      </c>
      <c r="E217" s="88" t="s">
        <v>309</v>
      </c>
      <c r="F217" s="87" t="s">
        <v>812</v>
      </c>
      <c r="G217" s="88" t="s">
        <v>630</v>
      </c>
      <c r="H217" s="87" t="s">
        <v>587</v>
      </c>
      <c r="I217" s="87" t="s">
        <v>313</v>
      </c>
      <c r="J217" s="101"/>
      <c r="K217" s="90">
        <v>1.82</v>
      </c>
      <c r="L217" s="88" t="s">
        <v>132</v>
      </c>
      <c r="M217" s="89">
        <v>3.9E-2</v>
      </c>
      <c r="N217" s="89">
        <v>6.7901824500434402E-2</v>
      </c>
      <c r="O217" s="90">
        <v>2.3999999999999998E-3</v>
      </c>
      <c r="P217" s="102">
        <v>95.46</v>
      </c>
      <c r="Q217" s="90"/>
      <c r="R217" s="90">
        <v>2.3019999999999997E-6</v>
      </c>
      <c r="S217" s="91">
        <v>5.9397942455273344E-12</v>
      </c>
      <c r="T217" s="91">
        <f t="shared" si="6"/>
        <v>2.3070595409473937E-11</v>
      </c>
      <c r="U217" s="91">
        <f>R217/'סכום נכסי הקרן'!$C$42</f>
        <v>4.3016339089173313E-12</v>
      </c>
    </row>
    <row r="218" spans="2:21">
      <c r="B218" s="86" t="s">
        <v>813</v>
      </c>
      <c r="C218" s="87" t="s">
        <v>814</v>
      </c>
      <c r="D218" s="88" t="s">
        <v>120</v>
      </c>
      <c r="E218" s="88" t="s">
        <v>309</v>
      </c>
      <c r="F218" s="87" t="s">
        <v>624</v>
      </c>
      <c r="G218" s="88" t="s">
        <v>361</v>
      </c>
      <c r="H218" s="87" t="s">
        <v>587</v>
      </c>
      <c r="I218" s="87" t="s">
        <v>313</v>
      </c>
      <c r="J218" s="101"/>
      <c r="K218" s="90">
        <v>1.3700001897698091</v>
      </c>
      <c r="L218" s="88" t="s">
        <v>132</v>
      </c>
      <c r="M218" s="89">
        <v>4.9000000000000002E-2</v>
      </c>
      <c r="N218" s="89">
        <v>4.5099535712014242E-2</v>
      </c>
      <c r="O218" s="90">
        <v>1.5576E-2</v>
      </c>
      <c r="P218" s="102">
        <v>101.03</v>
      </c>
      <c r="Q218" s="90"/>
      <c r="R218" s="90">
        <v>1.5723000000000002E-5</v>
      </c>
      <c r="S218" s="91">
        <v>2.242448259631097E-11</v>
      </c>
      <c r="T218" s="91">
        <f t="shared" si="6"/>
        <v>1.5757557411953032E-10</v>
      </c>
      <c r="U218" s="91">
        <f>R218/'סכום נכסי הקרן'!$C$42</f>
        <v>2.938079493914301E-11</v>
      </c>
    </row>
    <row r="219" spans="2:21">
      <c r="B219" s="86" t="s">
        <v>815</v>
      </c>
      <c r="C219" s="87" t="s">
        <v>816</v>
      </c>
      <c r="D219" s="88" t="s">
        <v>120</v>
      </c>
      <c r="E219" s="88" t="s">
        <v>309</v>
      </c>
      <c r="F219" s="87" t="s">
        <v>624</v>
      </c>
      <c r="G219" s="88" t="s">
        <v>361</v>
      </c>
      <c r="H219" s="87" t="s">
        <v>587</v>
      </c>
      <c r="I219" s="87" t="s">
        <v>313</v>
      </c>
      <c r="J219" s="101"/>
      <c r="K219" s="90">
        <v>5.3799999999952739</v>
      </c>
      <c r="L219" s="88" t="s">
        <v>132</v>
      </c>
      <c r="M219" s="89">
        <v>2.4300000000000002E-2</v>
      </c>
      <c r="N219" s="89">
        <v>5.0499999999961923E-2</v>
      </c>
      <c r="O219" s="90">
        <v>585824.42833899998</v>
      </c>
      <c r="P219" s="102">
        <v>87.42</v>
      </c>
      <c r="Q219" s="90"/>
      <c r="R219" s="90">
        <v>512.12771525899996</v>
      </c>
      <c r="S219" s="91">
        <v>3.9998527144607964E-4</v>
      </c>
      <c r="T219" s="91">
        <f t="shared" si="6"/>
        <v>5.1325331523538924E-3</v>
      </c>
      <c r="U219" s="91">
        <f>R219/'סכום נכסי הקרן'!$C$42</f>
        <v>9.5698781305580982E-4</v>
      </c>
    </row>
    <row r="220" spans="2:21">
      <c r="B220" s="86" t="s">
        <v>817</v>
      </c>
      <c r="C220" s="87" t="s">
        <v>818</v>
      </c>
      <c r="D220" s="88" t="s">
        <v>120</v>
      </c>
      <c r="E220" s="88" t="s">
        <v>309</v>
      </c>
      <c r="F220" s="87" t="s">
        <v>819</v>
      </c>
      <c r="G220" s="88" t="s">
        <v>156</v>
      </c>
      <c r="H220" s="87" t="s">
        <v>587</v>
      </c>
      <c r="I220" s="87" t="s">
        <v>313</v>
      </c>
      <c r="J220" s="101"/>
      <c r="K220" s="90">
        <v>0.97000000000327635</v>
      </c>
      <c r="L220" s="88" t="s">
        <v>132</v>
      </c>
      <c r="M220" s="89">
        <v>2.1600000000000001E-2</v>
      </c>
      <c r="N220" s="89">
        <v>4.1700000000007058E-2</v>
      </c>
      <c r="O220" s="90">
        <v>158577.48614399999</v>
      </c>
      <c r="P220" s="102">
        <v>98.16</v>
      </c>
      <c r="Q220" s="90"/>
      <c r="R220" s="90">
        <v>155.659660417</v>
      </c>
      <c r="S220" s="91">
        <v>6.1992032182982921E-4</v>
      </c>
      <c r="T220" s="91">
        <f t="shared" si="6"/>
        <v>1.5600178310411436E-3</v>
      </c>
      <c r="U220" s="91">
        <f>R220/'סכום נכסי הקרן'!$C$42</f>
        <v>2.9087353323211301E-4</v>
      </c>
    </row>
    <row r="221" spans="2:21">
      <c r="B221" s="86" t="s">
        <v>820</v>
      </c>
      <c r="C221" s="87" t="s">
        <v>821</v>
      </c>
      <c r="D221" s="88" t="s">
        <v>120</v>
      </c>
      <c r="E221" s="88" t="s">
        <v>309</v>
      </c>
      <c r="F221" s="87" t="s">
        <v>819</v>
      </c>
      <c r="G221" s="88" t="s">
        <v>156</v>
      </c>
      <c r="H221" s="87" t="s">
        <v>587</v>
      </c>
      <c r="I221" s="87" t="s">
        <v>313</v>
      </c>
      <c r="J221" s="101"/>
      <c r="K221" s="90">
        <v>3.0200000000005365</v>
      </c>
      <c r="L221" s="88" t="s">
        <v>132</v>
      </c>
      <c r="M221" s="89">
        <v>0.04</v>
      </c>
      <c r="N221" s="89">
        <v>4.6199999999987459E-2</v>
      </c>
      <c r="O221" s="90">
        <v>222862.59450000001</v>
      </c>
      <c r="P221" s="102">
        <v>100.2</v>
      </c>
      <c r="Q221" s="90"/>
      <c r="R221" s="90">
        <v>223.30831224400001</v>
      </c>
      <c r="S221" s="91">
        <v>2.9103788797493659E-4</v>
      </c>
      <c r="T221" s="91">
        <f t="shared" si="6"/>
        <v>2.2379911917262377E-3</v>
      </c>
      <c r="U221" s="91">
        <f>R221/'סכום נכסי הקרן'!$C$42</f>
        <v>4.1728523374973489E-4</v>
      </c>
    </row>
    <row r="222" spans="2:21">
      <c r="B222" s="86" t="s">
        <v>822</v>
      </c>
      <c r="C222" s="87" t="s">
        <v>823</v>
      </c>
      <c r="D222" s="88" t="s">
        <v>120</v>
      </c>
      <c r="E222" s="88" t="s">
        <v>309</v>
      </c>
      <c r="F222" s="87" t="s">
        <v>824</v>
      </c>
      <c r="G222" s="88" t="s">
        <v>825</v>
      </c>
      <c r="H222" s="87" t="s">
        <v>587</v>
      </c>
      <c r="I222" s="87" t="s">
        <v>313</v>
      </c>
      <c r="J222" s="101"/>
      <c r="K222" s="90">
        <v>1.6899986472567534</v>
      </c>
      <c r="L222" s="88" t="s">
        <v>132</v>
      </c>
      <c r="M222" s="89">
        <v>3.3500000000000002E-2</v>
      </c>
      <c r="N222" s="89">
        <v>4.3900834294241339E-2</v>
      </c>
      <c r="O222" s="90">
        <v>1.4841E-2</v>
      </c>
      <c r="P222" s="102">
        <v>99.16</v>
      </c>
      <c r="Q222" s="90"/>
      <c r="R222" s="90">
        <v>1.4742999999999999E-5</v>
      </c>
      <c r="S222" s="91">
        <v>7.1990709749524138E-11</v>
      </c>
      <c r="T222" s="91">
        <f t="shared" si="6"/>
        <v>1.47754034805332E-10</v>
      </c>
      <c r="U222" s="91">
        <f>R222/'סכום נכסי הקרן'!$C$42</f>
        <v>2.7549517254199921E-11</v>
      </c>
    </row>
    <row r="223" spans="2:21">
      <c r="B223" s="86" t="s">
        <v>826</v>
      </c>
      <c r="C223" s="87" t="s">
        <v>827</v>
      </c>
      <c r="D223" s="88" t="s">
        <v>120</v>
      </c>
      <c r="E223" s="88" t="s">
        <v>309</v>
      </c>
      <c r="F223" s="87" t="s">
        <v>824</v>
      </c>
      <c r="G223" s="88" t="s">
        <v>825</v>
      </c>
      <c r="H223" s="87" t="s">
        <v>587</v>
      </c>
      <c r="I223" s="87" t="s">
        <v>313</v>
      </c>
      <c r="J223" s="101"/>
      <c r="K223" s="90">
        <v>3.6400006412221693</v>
      </c>
      <c r="L223" s="88" t="s">
        <v>132</v>
      </c>
      <c r="M223" s="89">
        <v>2.6200000000000001E-2</v>
      </c>
      <c r="N223" s="89">
        <v>4.7900673744385468E-2</v>
      </c>
      <c r="O223" s="90">
        <v>2.0865999999999999E-2</v>
      </c>
      <c r="P223" s="102">
        <v>93.8</v>
      </c>
      <c r="Q223" s="90"/>
      <c r="R223" s="90">
        <v>1.9591999999999998E-5</v>
      </c>
      <c r="S223" s="91">
        <v>3.6497587467663904E-11</v>
      </c>
      <c r="T223" s="91">
        <f t="shared" si="6"/>
        <v>1.9635061045282943E-10</v>
      </c>
      <c r="U223" s="91">
        <f>R223/'סכום נכסי הקרן'!$C$42</f>
        <v>3.6610604493270349E-11</v>
      </c>
    </row>
    <row r="224" spans="2:21">
      <c r="B224" s="86" t="s">
        <v>828</v>
      </c>
      <c r="C224" s="87" t="s">
        <v>829</v>
      </c>
      <c r="D224" s="88" t="s">
        <v>120</v>
      </c>
      <c r="E224" s="88" t="s">
        <v>309</v>
      </c>
      <c r="F224" s="87" t="s">
        <v>830</v>
      </c>
      <c r="G224" s="88" t="s">
        <v>646</v>
      </c>
      <c r="H224" s="87" t="s">
        <v>631</v>
      </c>
      <c r="I224" s="87" t="s">
        <v>130</v>
      </c>
      <c r="J224" s="101"/>
      <c r="K224" s="90">
        <v>2.5700008683218218</v>
      </c>
      <c r="L224" s="88" t="s">
        <v>132</v>
      </c>
      <c r="M224" s="89">
        <v>2.9500000000000002E-2</v>
      </c>
      <c r="N224" s="89">
        <v>5.1300222483968067E-2</v>
      </c>
      <c r="O224" s="90">
        <v>1.2637000000000001E-2</v>
      </c>
      <c r="P224" s="102">
        <v>94.75</v>
      </c>
      <c r="Q224" s="90">
        <v>3.7720000000000001E-6</v>
      </c>
      <c r="R224" s="90">
        <v>1.5282E-5</v>
      </c>
      <c r="S224" s="91">
        <v>6.8608509583904192E-11</v>
      </c>
      <c r="T224" s="91">
        <f t="shared" si="6"/>
        <v>1.5315588142814107E-10</v>
      </c>
      <c r="U224" s="91">
        <f>R224/'סכום נכסי הקרן'!$C$42</f>
        <v>2.855671998091862E-11</v>
      </c>
    </row>
    <row r="225" spans="2:21">
      <c r="B225" s="86" t="s">
        <v>831</v>
      </c>
      <c r="C225" s="87" t="s">
        <v>832</v>
      </c>
      <c r="D225" s="88" t="s">
        <v>120</v>
      </c>
      <c r="E225" s="88" t="s">
        <v>309</v>
      </c>
      <c r="F225" s="87" t="s">
        <v>830</v>
      </c>
      <c r="G225" s="88" t="s">
        <v>646</v>
      </c>
      <c r="H225" s="87" t="s">
        <v>631</v>
      </c>
      <c r="I225" s="87" t="s">
        <v>130</v>
      </c>
      <c r="J225" s="101"/>
      <c r="K225" s="90">
        <v>3.8900012831632096</v>
      </c>
      <c r="L225" s="88" t="s">
        <v>132</v>
      </c>
      <c r="M225" s="89">
        <v>2.5499999999999998E-2</v>
      </c>
      <c r="N225" s="89">
        <v>5.6101167315175095E-2</v>
      </c>
      <c r="O225" s="90">
        <v>2.4490000000000001E-2</v>
      </c>
      <c r="P225" s="102">
        <v>89.16</v>
      </c>
      <c r="Q225" s="90">
        <v>2.9400000000000001E-7</v>
      </c>
      <c r="R225" s="90">
        <v>2.1844999999999998E-5</v>
      </c>
      <c r="S225" s="91">
        <v>4.205808102491886E-11</v>
      </c>
      <c r="T225" s="91">
        <f t="shared" si="6"/>
        <v>2.1893012889659346E-10</v>
      </c>
      <c r="U225" s="91">
        <f>R225/'סכום נכסי הקרן'!$C$42</f>
        <v>4.0820674517940532E-11</v>
      </c>
    </row>
    <row r="226" spans="2:21">
      <c r="B226" s="86" t="s">
        <v>833</v>
      </c>
      <c r="C226" s="87" t="s">
        <v>834</v>
      </c>
      <c r="D226" s="88" t="s">
        <v>120</v>
      </c>
      <c r="E226" s="88" t="s">
        <v>309</v>
      </c>
      <c r="F226" s="87" t="s">
        <v>835</v>
      </c>
      <c r="G226" s="88" t="s">
        <v>544</v>
      </c>
      <c r="H226" s="87" t="s">
        <v>631</v>
      </c>
      <c r="I226" s="87" t="s">
        <v>130</v>
      </c>
      <c r="J226" s="101"/>
      <c r="K226" s="90">
        <v>2.7600000000073548</v>
      </c>
      <c r="L226" s="88" t="s">
        <v>132</v>
      </c>
      <c r="M226" s="89">
        <v>3.27E-2</v>
      </c>
      <c r="N226" s="89">
        <v>4.800000000004797E-2</v>
      </c>
      <c r="O226" s="90">
        <v>129669.21603700001</v>
      </c>
      <c r="P226" s="102">
        <v>96.46</v>
      </c>
      <c r="Q226" s="90"/>
      <c r="R226" s="90">
        <v>125.078925758</v>
      </c>
      <c r="S226" s="91">
        <v>4.1087481673231029E-4</v>
      </c>
      <c r="T226" s="91">
        <f t="shared" si="6"/>
        <v>1.2535383537855978E-3</v>
      </c>
      <c r="U226" s="91">
        <f>R226/'סכום נכסי הקרן'!$C$42</f>
        <v>2.337288220380392E-4</v>
      </c>
    </row>
    <row r="227" spans="2:21">
      <c r="B227" s="86" t="s">
        <v>836</v>
      </c>
      <c r="C227" s="87" t="s">
        <v>837</v>
      </c>
      <c r="D227" s="88" t="s">
        <v>120</v>
      </c>
      <c r="E227" s="88" t="s">
        <v>309</v>
      </c>
      <c r="F227" s="87" t="s">
        <v>634</v>
      </c>
      <c r="G227" s="88" t="s">
        <v>128</v>
      </c>
      <c r="H227" s="87" t="s">
        <v>635</v>
      </c>
      <c r="I227" s="87" t="s">
        <v>313</v>
      </c>
      <c r="J227" s="101"/>
      <c r="K227" s="90">
        <v>2.7999999999969019</v>
      </c>
      <c r="L227" s="88" t="s">
        <v>132</v>
      </c>
      <c r="M227" s="89">
        <v>0.05</v>
      </c>
      <c r="N227" s="89">
        <v>6.0499999999920624E-2</v>
      </c>
      <c r="O227" s="90">
        <v>259127.97141599999</v>
      </c>
      <c r="P227" s="102">
        <v>99.65</v>
      </c>
      <c r="Q227" s="90"/>
      <c r="R227" s="90">
        <v>258.22102954099995</v>
      </c>
      <c r="S227" s="91">
        <v>1.208348743826009E-3</v>
      </c>
      <c r="T227" s="91">
        <f t="shared" si="6"/>
        <v>2.5878857075404987E-3</v>
      </c>
      <c r="U227" s="91">
        <f>R227/'סכום נכסי הקרן'!$C$42</f>
        <v>4.8252490732802317E-4</v>
      </c>
    </row>
    <row r="228" spans="2:21">
      <c r="B228" s="86" t="s">
        <v>838</v>
      </c>
      <c r="C228" s="87" t="s">
        <v>839</v>
      </c>
      <c r="D228" s="88" t="s">
        <v>120</v>
      </c>
      <c r="E228" s="88" t="s">
        <v>309</v>
      </c>
      <c r="F228" s="87" t="s">
        <v>840</v>
      </c>
      <c r="G228" s="88" t="s">
        <v>700</v>
      </c>
      <c r="H228" s="87" t="s">
        <v>631</v>
      </c>
      <c r="I228" s="87" t="s">
        <v>130</v>
      </c>
      <c r="J228" s="101"/>
      <c r="K228" s="90">
        <v>5.5400000000069261</v>
      </c>
      <c r="L228" s="88" t="s">
        <v>132</v>
      </c>
      <c r="M228" s="89">
        <v>7.4999999999999997E-3</v>
      </c>
      <c r="N228" s="89">
        <v>4.130000000006432E-2</v>
      </c>
      <c r="O228" s="90">
        <v>363094.59626999998</v>
      </c>
      <c r="P228" s="102">
        <v>83.5</v>
      </c>
      <c r="Q228" s="90"/>
      <c r="R228" s="90">
        <v>303.18398788500002</v>
      </c>
      <c r="S228" s="91">
        <v>6.830440331425196E-4</v>
      </c>
      <c r="T228" s="91">
        <f t="shared" si="6"/>
        <v>3.0385035269876993E-3</v>
      </c>
      <c r="U228" s="91">
        <f>R228/'סכום נכסי הקרן'!$C$42</f>
        <v>5.6654497086311797E-4</v>
      </c>
    </row>
    <row r="229" spans="2:21">
      <c r="B229" s="86" t="s">
        <v>841</v>
      </c>
      <c r="C229" s="87" t="s">
        <v>842</v>
      </c>
      <c r="D229" s="88" t="s">
        <v>120</v>
      </c>
      <c r="E229" s="88" t="s">
        <v>309</v>
      </c>
      <c r="F229" s="87" t="s">
        <v>840</v>
      </c>
      <c r="G229" s="88" t="s">
        <v>700</v>
      </c>
      <c r="H229" s="87" t="s">
        <v>631</v>
      </c>
      <c r="I229" s="87" t="s">
        <v>130</v>
      </c>
      <c r="J229" s="101"/>
      <c r="K229" s="90">
        <v>2.8499999999949535</v>
      </c>
      <c r="L229" s="88" t="s">
        <v>132</v>
      </c>
      <c r="M229" s="89">
        <v>3.4500000000000003E-2</v>
      </c>
      <c r="N229" s="89">
        <v>4.9599999999944487E-2</v>
      </c>
      <c r="O229" s="90">
        <v>163254.26146099999</v>
      </c>
      <c r="P229" s="102">
        <v>97.11</v>
      </c>
      <c r="Q229" s="90"/>
      <c r="R229" s="90">
        <v>158.53620782800002</v>
      </c>
      <c r="S229" s="91">
        <v>3.7145244239111851E-4</v>
      </c>
      <c r="T229" s="91">
        <f t="shared" si="6"/>
        <v>1.5888465284761353E-3</v>
      </c>
      <c r="U229" s="91">
        <f>R229/'סכום נכסי הקרן'!$C$42</f>
        <v>2.9624879556215905E-4</v>
      </c>
    </row>
    <row r="230" spans="2:21">
      <c r="B230" s="86" t="s">
        <v>843</v>
      </c>
      <c r="C230" s="87" t="s">
        <v>844</v>
      </c>
      <c r="D230" s="88" t="s">
        <v>120</v>
      </c>
      <c r="E230" s="88" t="s">
        <v>309</v>
      </c>
      <c r="F230" s="87" t="s">
        <v>845</v>
      </c>
      <c r="G230" s="88" t="s">
        <v>700</v>
      </c>
      <c r="H230" s="87" t="s">
        <v>631</v>
      </c>
      <c r="I230" s="87" t="s">
        <v>130</v>
      </c>
      <c r="J230" s="101"/>
      <c r="K230" s="90">
        <v>4.5599999999923266</v>
      </c>
      <c r="L230" s="88" t="s">
        <v>132</v>
      </c>
      <c r="M230" s="89">
        <v>2.5000000000000001E-3</v>
      </c>
      <c r="N230" s="89">
        <v>5.9199999999882492E-2</v>
      </c>
      <c r="O230" s="90">
        <v>214123.09418499999</v>
      </c>
      <c r="P230" s="102">
        <v>77.900000000000006</v>
      </c>
      <c r="Q230" s="90"/>
      <c r="R230" s="90">
        <v>166.80188326300001</v>
      </c>
      <c r="S230" s="91">
        <v>3.7790740976029029E-4</v>
      </c>
      <c r="T230" s="91">
        <f t="shared" si="6"/>
        <v>1.6716849532141512E-3</v>
      </c>
      <c r="U230" s="91">
        <f>R230/'סכום נכסי הקרן'!$C$42</f>
        <v>3.1169445574083022E-4</v>
      </c>
    </row>
    <row r="231" spans="2:21">
      <c r="B231" s="86" t="s">
        <v>846</v>
      </c>
      <c r="C231" s="87" t="s">
        <v>847</v>
      </c>
      <c r="D231" s="88" t="s">
        <v>120</v>
      </c>
      <c r="E231" s="88" t="s">
        <v>309</v>
      </c>
      <c r="F231" s="87" t="s">
        <v>848</v>
      </c>
      <c r="G231" s="88" t="s">
        <v>646</v>
      </c>
      <c r="H231" s="87" t="s">
        <v>631</v>
      </c>
      <c r="I231" s="87" t="s">
        <v>130</v>
      </c>
      <c r="J231" s="101"/>
      <c r="K231" s="90">
        <v>3.2200000121581729</v>
      </c>
      <c r="L231" s="88" t="s">
        <v>132</v>
      </c>
      <c r="M231" s="89">
        <v>2.4E-2</v>
      </c>
      <c r="N231" s="89">
        <v>5.3700159489633179E-2</v>
      </c>
      <c r="O231" s="90">
        <v>0.14082</v>
      </c>
      <c r="P231" s="102">
        <v>91.74</v>
      </c>
      <c r="Q231" s="90"/>
      <c r="R231" s="90">
        <v>1.2916199999999999E-4</v>
      </c>
      <c r="S231" s="91">
        <v>5.2860582597043952E-10</v>
      </c>
      <c r="T231" s="91">
        <f t="shared" si="6"/>
        <v>1.2944588376535503E-9</v>
      </c>
      <c r="U231" s="91">
        <f>R231/'סכום נכסי הקרן'!$C$42</f>
        <v>2.4135866157410093E-10</v>
      </c>
    </row>
    <row r="232" spans="2:21">
      <c r="B232" s="86" t="s">
        <v>849</v>
      </c>
      <c r="C232" s="87" t="s">
        <v>850</v>
      </c>
      <c r="D232" s="88" t="s">
        <v>120</v>
      </c>
      <c r="E232" s="88" t="s">
        <v>309</v>
      </c>
      <c r="F232" s="87" t="s">
        <v>851</v>
      </c>
      <c r="G232" s="88" t="s">
        <v>361</v>
      </c>
      <c r="H232" s="87" t="s">
        <v>635</v>
      </c>
      <c r="I232" s="87" t="s">
        <v>313</v>
      </c>
      <c r="J232" s="101"/>
      <c r="K232" s="90">
        <v>0.98000000000843712</v>
      </c>
      <c r="L232" s="88" t="s">
        <v>132</v>
      </c>
      <c r="M232" s="89">
        <v>5.9000000000000004E-2</v>
      </c>
      <c r="N232" s="89">
        <v>4.7499999999789093E-2</v>
      </c>
      <c r="O232" s="90">
        <v>11716.90764641334</v>
      </c>
      <c r="P232" s="102">
        <v>101.16</v>
      </c>
      <c r="Q232" s="90"/>
      <c r="R232" s="90">
        <v>11.852823754999998</v>
      </c>
      <c r="S232" s="91">
        <v>2.2264761804021018E-5</v>
      </c>
      <c r="T232" s="91">
        <f t="shared" si="6"/>
        <v>1.1878874948366925E-4</v>
      </c>
      <c r="U232" s="91">
        <f>R232/'סכום נכסי הקרן'!$C$42</f>
        <v>2.21487873939743E-5</v>
      </c>
    </row>
    <row r="233" spans="2:21">
      <c r="B233" s="86" t="s">
        <v>852</v>
      </c>
      <c r="C233" s="87" t="s">
        <v>853</v>
      </c>
      <c r="D233" s="88" t="s">
        <v>120</v>
      </c>
      <c r="E233" s="88" t="s">
        <v>309</v>
      </c>
      <c r="F233" s="87" t="s">
        <v>851</v>
      </c>
      <c r="G233" s="88" t="s">
        <v>361</v>
      </c>
      <c r="H233" s="87" t="s">
        <v>635</v>
      </c>
      <c r="I233" s="87" t="s">
        <v>313</v>
      </c>
      <c r="J233" s="101"/>
      <c r="K233" s="90">
        <v>3.5499998050223858</v>
      </c>
      <c r="L233" s="88" t="s">
        <v>132</v>
      </c>
      <c r="M233" s="89">
        <v>2.7000000000000003E-2</v>
      </c>
      <c r="N233" s="89">
        <v>5.4599829416019777E-2</v>
      </c>
      <c r="O233" s="90">
        <v>0.10109600000000001</v>
      </c>
      <c r="P233" s="102">
        <v>91.59</v>
      </c>
      <c r="Q233" s="90"/>
      <c r="R233" s="90">
        <v>9.2622999999999997E-5</v>
      </c>
      <c r="S233" s="91">
        <v>1.3134477052802121E-10</v>
      </c>
      <c r="T233" s="91">
        <f t="shared" si="6"/>
        <v>9.2826575091733475E-10</v>
      </c>
      <c r="U233" s="91">
        <f>R233/'סכום נכסי הקרן'!$C$42</f>
        <v>1.7308003368620763E-10</v>
      </c>
    </row>
    <row r="234" spans="2:21">
      <c r="B234" s="86" t="s">
        <v>854</v>
      </c>
      <c r="C234" s="87" t="s">
        <v>855</v>
      </c>
      <c r="D234" s="88" t="s">
        <v>120</v>
      </c>
      <c r="E234" s="88" t="s">
        <v>309</v>
      </c>
      <c r="F234" s="87" t="s">
        <v>655</v>
      </c>
      <c r="G234" s="88" t="s">
        <v>156</v>
      </c>
      <c r="H234" s="87" t="s">
        <v>635</v>
      </c>
      <c r="I234" s="87" t="s">
        <v>313</v>
      </c>
      <c r="J234" s="101"/>
      <c r="K234" s="90">
        <v>1.4700000000162159</v>
      </c>
      <c r="L234" s="88" t="s">
        <v>132</v>
      </c>
      <c r="M234" s="89">
        <v>4.1399999999999999E-2</v>
      </c>
      <c r="N234" s="89">
        <v>4.7100000000707597E-2</v>
      </c>
      <c r="O234" s="90">
        <v>26793.850857000001</v>
      </c>
      <c r="P234" s="102">
        <v>99.2</v>
      </c>
      <c r="Q234" s="90">
        <v>0.55463270200000003</v>
      </c>
      <c r="R234" s="90">
        <v>27.134132747999995</v>
      </c>
      <c r="S234" s="91">
        <v>7.9345890494018605E-5</v>
      </c>
      <c r="T234" s="91">
        <f t="shared" si="6"/>
        <v>2.7193770565424205E-4</v>
      </c>
      <c r="U234" s="91">
        <f>R234/'סכום נכסי הקרן'!$C$42</f>
        <v>5.0704216124179406E-5</v>
      </c>
    </row>
    <row r="235" spans="2:21">
      <c r="B235" s="86" t="s">
        <v>856</v>
      </c>
      <c r="C235" s="87" t="s">
        <v>857</v>
      </c>
      <c r="D235" s="88" t="s">
        <v>120</v>
      </c>
      <c r="E235" s="88" t="s">
        <v>309</v>
      </c>
      <c r="F235" s="87" t="s">
        <v>655</v>
      </c>
      <c r="G235" s="88" t="s">
        <v>156</v>
      </c>
      <c r="H235" s="87" t="s">
        <v>635</v>
      </c>
      <c r="I235" s="87" t="s">
        <v>313</v>
      </c>
      <c r="J235" s="101"/>
      <c r="K235" s="90">
        <v>2.0300000000000002</v>
      </c>
      <c r="L235" s="88" t="s">
        <v>132</v>
      </c>
      <c r="M235" s="89">
        <v>3.5499999999999997E-2</v>
      </c>
      <c r="N235" s="89">
        <v>4.6900000000063849E-2</v>
      </c>
      <c r="O235" s="90">
        <v>157344.86369699999</v>
      </c>
      <c r="P235" s="102">
        <v>99.54</v>
      </c>
      <c r="Q235" s="90"/>
      <c r="R235" s="90">
        <v>156.62107040000001</v>
      </c>
      <c r="S235" s="91">
        <v>3.1630681435169158E-4</v>
      </c>
      <c r="T235" s="91">
        <f t="shared" si="6"/>
        <v>1.5696530615973653E-3</v>
      </c>
      <c r="U235" s="91">
        <f>R235/'סכום נכסי הקרן'!$C$42</f>
        <v>2.9267007266879609E-4</v>
      </c>
    </row>
    <row r="236" spans="2:21">
      <c r="B236" s="86" t="s">
        <v>858</v>
      </c>
      <c r="C236" s="87" t="s">
        <v>859</v>
      </c>
      <c r="D236" s="88" t="s">
        <v>120</v>
      </c>
      <c r="E236" s="88" t="s">
        <v>309</v>
      </c>
      <c r="F236" s="87" t="s">
        <v>655</v>
      </c>
      <c r="G236" s="88" t="s">
        <v>156</v>
      </c>
      <c r="H236" s="87" t="s">
        <v>635</v>
      </c>
      <c r="I236" s="87" t="s">
        <v>313</v>
      </c>
      <c r="J236" s="101"/>
      <c r="K236" s="90">
        <v>2.4899999999988727</v>
      </c>
      <c r="L236" s="88" t="s">
        <v>132</v>
      </c>
      <c r="M236" s="89">
        <v>2.5000000000000001E-2</v>
      </c>
      <c r="N236" s="89">
        <v>4.9099999999992476E-2</v>
      </c>
      <c r="O236" s="90">
        <v>660966.25991999998</v>
      </c>
      <c r="P236" s="102">
        <v>96.6</v>
      </c>
      <c r="Q236" s="90"/>
      <c r="R236" s="90">
        <v>638.49339242799999</v>
      </c>
      <c r="S236" s="91">
        <v>4.9697510467935251E-4</v>
      </c>
      <c r="T236" s="91">
        <f t="shared" si="6"/>
        <v>6.3989673016198343E-3</v>
      </c>
      <c r="U236" s="91">
        <f>R236/'סכום נכסי הקרן'!$C$42</f>
        <v>1.1931211240173525E-3</v>
      </c>
    </row>
    <row r="237" spans="2:21">
      <c r="B237" s="86" t="s">
        <v>860</v>
      </c>
      <c r="C237" s="87" t="s">
        <v>861</v>
      </c>
      <c r="D237" s="88" t="s">
        <v>120</v>
      </c>
      <c r="E237" s="88" t="s">
        <v>309</v>
      </c>
      <c r="F237" s="87" t="s">
        <v>655</v>
      </c>
      <c r="G237" s="88" t="s">
        <v>156</v>
      </c>
      <c r="H237" s="87" t="s">
        <v>635</v>
      </c>
      <c r="I237" s="87" t="s">
        <v>313</v>
      </c>
      <c r="J237" s="101"/>
      <c r="K237" s="90">
        <v>4.6599999999951054</v>
      </c>
      <c r="L237" s="88" t="s">
        <v>132</v>
      </c>
      <c r="M237" s="89">
        <v>4.7300000000000002E-2</v>
      </c>
      <c r="N237" s="89">
        <v>5.1999999999959211E-2</v>
      </c>
      <c r="O237" s="90">
        <v>246148.06206600004</v>
      </c>
      <c r="P237" s="102">
        <v>99.59</v>
      </c>
      <c r="Q237" s="90"/>
      <c r="R237" s="90">
        <v>245.13885941999999</v>
      </c>
      <c r="S237" s="91">
        <v>6.2329377730904127E-4</v>
      </c>
      <c r="T237" s="91">
        <f t="shared" si="6"/>
        <v>2.4567764747257729E-3</v>
      </c>
      <c r="U237" s="91">
        <f>R237/'סכום נכסי הקרן'!$C$42</f>
        <v>4.5807890098800643E-4</v>
      </c>
    </row>
    <row r="238" spans="2:21">
      <c r="B238" s="86" t="s">
        <v>862</v>
      </c>
      <c r="C238" s="87" t="s">
        <v>863</v>
      </c>
      <c r="D238" s="88" t="s">
        <v>120</v>
      </c>
      <c r="E238" s="88" t="s">
        <v>309</v>
      </c>
      <c r="F238" s="87" t="s">
        <v>864</v>
      </c>
      <c r="G238" s="88" t="s">
        <v>630</v>
      </c>
      <c r="H238" s="87" t="s">
        <v>631</v>
      </c>
      <c r="I238" s="87" t="s">
        <v>130</v>
      </c>
      <c r="J238" s="101"/>
      <c r="K238" s="90">
        <v>1.319999999999296</v>
      </c>
      <c r="L238" s="88" t="s">
        <v>132</v>
      </c>
      <c r="M238" s="89">
        <v>3.5000000000000003E-2</v>
      </c>
      <c r="N238" s="89">
        <v>4.9599999999978876E-2</v>
      </c>
      <c r="O238" s="90">
        <v>171432.76500000001</v>
      </c>
      <c r="P238" s="102">
        <v>99.47</v>
      </c>
      <c r="Q238" s="90"/>
      <c r="R238" s="90">
        <v>170.52417516600002</v>
      </c>
      <c r="S238" s="91">
        <v>5.9612200083455046E-4</v>
      </c>
      <c r="T238" s="91">
        <f t="shared" si="6"/>
        <v>1.7089896840960252E-3</v>
      </c>
      <c r="U238" s="91">
        <f>R238/'סכום נכסי הקרן'!$C$42</f>
        <v>3.1865011910696108E-4</v>
      </c>
    </row>
    <row r="239" spans="2:21">
      <c r="B239" s="86" t="s">
        <v>865</v>
      </c>
      <c r="C239" s="87" t="s">
        <v>866</v>
      </c>
      <c r="D239" s="88" t="s">
        <v>120</v>
      </c>
      <c r="E239" s="88" t="s">
        <v>309</v>
      </c>
      <c r="F239" s="87" t="s">
        <v>864</v>
      </c>
      <c r="G239" s="88" t="s">
        <v>630</v>
      </c>
      <c r="H239" s="87" t="s">
        <v>631</v>
      </c>
      <c r="I239" s="87" t="s">
        <v>130</v>
      </c>
      <c r="J239" s="101"/>
      <c r="K239" s="90">
        <v>2.4199999999982462</v>
      </c>
      <c r="L239" s="88" t="s">
        <v>132</v>
      </c>
      <c r="M239" s="89">
        <v>4.99E-2</v>
      </c>
      <c r="N239" s="89">
        <v>5.2499999999999998E-2</v>
      </c>
      <c r="O239" s="90">
        <v>90553.840425000002</v>
      </c>
      <c r="P239" s="102">
        <v>100.76</v>
      </c>
      <c r="Q239" s="90"/>
      <c r="R239" s="90">
        <v>91.242050648000003</v>
      </c>
      <c r="S239" s="91">
        <v>3.9158417481081084E-4</v>
      </c>
      <c r="T239" s="91">
        <f t="shared" si="6"/>
        <v>9.144259056606158E-4</v>
      </c>
      <c r="U239" s="91">
        <f>R239/'סכום נכסי הקרן'!$C$42</f>
        <v>1.7049952171441763E-4</v>
      </c>
    </row>
    <row r="240" spans="2:21">
      <c r="B240" s="86" t="s">
        <v>867</v>
      </c>
      <c r="C240" s="87" t="s">
        <v>868</v>
      </c>
      <c r="D240" s="88" t="s">
        <v>120</v>
      </c>
      <c r="E240" s="88" t="s">
        <v>309</v>
      </c>
      <c r="F240" s="87" t="s">
        <v>869</v>
      </c>
      <c r="G240" s="88" t="s">
        <v>646</v>
      </c>
      <c r="H240" s="87" t="s">
        <v>635</v>
      </c>
      <c r="I240" s="87" t="s">
        <v>313</v>
      </c>
      <c r="J240" s="101"/>
      <c r="K240" s="90">
        <v>4.2799999999935574</v>
      </c>
      <c r="L240" s="88" t="s">
        <v>132</v>
      </c>
      <c r="M240" s="89">
        <v>5.3399999999999996E-2</v>
      </c>
      <c r="N240" s="89">
        <v>5.8999999999925674E-2</v>
      </c>
      <c r="O240" s="90">
        <v>243826.37262000001</v>
      </c>
      <c r="P240" s="102">
        <v>99.3</v>
      </c>
      <c r="Q240" s="90"/>
      <c r="R240" s="90">
        <v>242.119595702</v>
      </c>
      <c r="S240" s="91">
        <v>9.7530549048000003E-4</v>
      </c>
      <c r="T240" s="91">
        <f t="shared" si="6"/>
        <v>2.4265174774744775E-3</v>
      </c>
      <c r="U240" s="91">
        <f>R240/'סכום נכסי הקרן'!$C$42</f>
        <v>4.5243695173113733E-4</v>
      </c>
    </row>
    <row r="241" spans="2:21">
      <c r="B241" s="86" t="s">
        <v>870</v>
      </c>
      <c r="C241" s="87" t="s">
        <v>871</v>
      </c>
      <c r="D241" s="88" t="s">
        <v>120</v>
      </c>
      <c r="E241" s="88" t="s">
        <v>309</v>
      </c>
      <c r="F241" s="87" t="s">
        <v>872</v>
      </c>
      <c r="G241" s="88" t="s">
        <v>646</v>
      </c>
      <c r="H241" s="87" t="s">
        <v>662</v>
      </c>
      <c r="I241" s="87" t="s">
        <v>130</v>
      </c>
      <c r="J241" s="101"/>
      <c r="K241" s="90">
        <v>3.8000000000050767</v>
      </c>
      <c r="L241" s="88" t="s">
        <v>132</v>
      </c>
      <c r="M241" s="89">
        <v>4.53E-2</v>
      </c>
      <c r="N241" s="89">
        <v>6.0200000000055834E-2</v>
      </c>
      <c r="O241" s="90">
        <v>415159.70661600004</v>
      </c>
      <c r="P241" s="102">
        <v>94.9</v>
      </c>
      <c r="Q241" s="90"/>
      <c r="R241" s="90">
        <v>393.98657543999997</v>
      </c>
      <c r="S241" s="91">
        <v>8.3031941323200009E-4</v>
      </c>
      <c r="T241" s="91">
        <f t="shared" si="6"/>
        <v>3.9485251428064382E-3</v>
      </c>
      <c r="U241" s="91">
        <f>R241/'סכום נכסי הקרן'!$C$42</f>
        <v>7.3622328956165085E-4</v>
      </c>
    </row>
    <row r="242" spans="2:21">
      <c r="B242" s="86" t="s">
        <v>873</v>
      </c>
      <c r="C242" s="87" t="s">
        <v>874</v>
      </c>
      <c r="D242" s="88" t="s">
        <v>120</v>
      </c>
      <c r="E242" s="88" t="s">
        <v>309</v>
      </c>
      <c r="F242" s="87" t="s">
        <v>678</v>
      </c>
      <c r="G242" s="88" t="s">
        <v>679</v>
      </c>
      <c r="H242" s="87" t="s">
        <v>662</v>
      </c>
      <c r="I242" s="87" t="s">
        <v>130</v>
      </c>
      <c r="J242" s="101"/>
      <c r="K242" s="90">
        <v>2.1299999999960444</v>
      </c>
      <c r="L242" s="88" t="s">
        <v>132</v>
      </c>
      <c r="M242" s="89">
        <v>3.7499999999999999E-2</v>
      </c>
      <c r="N242" s="89">
        <v>6.3599999999754353E-2</v>
      </c>
      <c r="O242" s="90">
        <v>101271.80871300001</v>
      </c>
      <c r="P242" s="102">
        <v>94.87</v>
      </c>
      <c r="Q242" s="90"/>
      <c r="R242" s="90">
        <v>96.076564926000017</v>
      </c>
      <c r="S242" s="91">
        <v>3.718384300406365E-4</v>
      </c>
      <c r="T242" s="91">
        <f t="shared" si="6"/>
        <v>9.6287730570799343E-4</v>
      </c>
      <c r="U242" s="91">
        <f>R242/'סכום נכסי הקרן'!$C$42</f>
        <v>1.795335401989484E-4</v>
      </c>
    </row>
    <row r="243" spans="2:21">
      <c r="B243" s="86" t="s">
        <v>875</v>
      </c>
      <c r="C243" s="87" t="s">
        <v>876</v>
      </c>
      <c r="D243" s="88" t="s">
        <v>120</v>
      </c>
      <c r="E243" s="88" t="s">
        <v>309</v>
      </c>
      <c r="F243" s="87" t="s">
        <v>678</v>
      </c>
      <c r="G243" s="88" t="s">
        <v>679</v>
      </c>
      <c r="H243" s="87" t="s">
        <v>662</v>
      </c>
      <c r="I243" s="87" t="s">
        <v>130</v>
      </c>
      <c r="J243" s="101"/>
      <c r="K243" s="90">
        <v>3.8499999999974102</v>
      </c>
      <c r="L243" s="88" t="s">
        <v>132</v>
      </c>
      <c r="M243" s="89">
        <v>2.6600000000000002E-2</v>
      </c>
      <c r="N243" s="89">
        <v>7.0299999999961726E-2</v>
      </c>
      <c r="O243" s="90">
        <v>699949.07181600004</v>
      </c>
      <c r="P243" s="102">
        <v>85.5</v>
      </c>
      <c r="Q243" s="90"/>
      <c r="R243" s="90">
        <v>598.45647974300005</v>
      </c>
      <c r="S243" s="91">
        <v>8.0381519991764943E-4</v>
      </c>
      <c r="T243" s="91">
        <f t="shared" si="6"/>
        <v>5.9977182077883542E-3</v>
      </c>
      <c r="U243" s="91">
        <f>R243/'סכום נכסי הקרן'!$C$42</f>
        <v>1.1183061191458676E-3</v>
      </c>
    </row>
    <row r="244" spans="2:21">
      <c r="B244" s="86" t="s">
        <v>877</v>
      </c>
      <c r="C244" s="87" t="s">
        <v>878</v>
      </c>
      <c r="D244" s="88" t="s">
        <v>120</v>
      </c>
      <c r="E244" s="88" t="s">
        <v>309</v>
      </c>
      <c r="F244" s="87" t="s">
        <v>678</v>
      </c>
      <c r="G244" s="88" t="s">
        <v>679</v>
      </c>
      <c r="H244" s="87" t="s">
        <v>662</v>
      </c>
      <c r="I244" s="87" t="s">
        <v>130</v>
      </c>
      <c r="J244" s="101"/>
      <c r="K244" s="90">
        <v>3.2199999999989832</v>
      </c>
      <c r="L244" s="88" t="s">
        <v>132</v>
      </c>
      <c r="M244" s="89">
        <v>0.04</v>
      </c>
      <c r="N244" s="89">
        <v>3.7499999999974575E-2</v>
      </c>
      <c r="O244" s="90">
        <v>96955.514572999993</v>
      </c>
      <c r="P244" s="102">
        <v>101.4</v>
      </c>
      <c r="Q244" s="90"/>
      <c r="R244" s="90">
        <v>98.312892855000001</v>
      </c>
      <c r="S244" s="91">
        <v>1.0121947187445733E-3</v>
      </c>
      <c r="T244" s="91">
        <f t="shared" si="6"/>
        <v>9.8528973700810871E-4</v>
      </c>
      <c r="U244" s="91">
        <f>R244/'סכום נכסי הקרן'!$C$42</f>
        <v>1.8371245594649193E-4</v>
      </c>
    </row>
    <row r="245" spans="2:21">
      <c r="B245" s="86" t="s">
        <v>879</v>
      </c>
      <c r="C245" s="87" t="s">
        <v>880</v>
      </c>
      <c r="D245" s="88" t="s">
        <v>120</v>
      </c>
      <c r="E245" s="88" t="s">
        <v>309</v>
      </c>
      <c r="F245" s="87" t="s">
        <v>881</v>
      </c>
      <c r="G245" s="88" t="s">
        <v>630</v>
      </c>
      <c r="H245" s="87" t="s">
        <v>882</v>
      </c>
      <c r="I245" s="87" t="s">
        <v>130</v>
      </c>
      <c r="J245" s="101"/>
      <c r="K245" s="90">
        <v>0.74000062765108354</v>
      </c>
      <c r="L245" s="88" t="s">
        <v>132</v>
      </c>
      <c r="M245" s="89">
        <v>4.8499999999999995E-2</v>
      </c>
      <c r="N245" s="89">
        <v>7.1603111159122823E-2</v>
      </c>
      <c r="O245" s="90">
        <v>9.2569999999999996E-3</v>
      </c>
      <c r="P245" s="102">
        <v>99.61</v>
      </c>
      <c r="Q245" s="90"/>
      <c r="R245" s="90">
        <v>9.2569999999999996E-6</v>
      </c>
      <c r="S245" s="91">
        <v>4.2083914716758155E-11</v>
      </c>
      <c r="T245" s="91">
        <f t="shared" si="6"/>
        <v>9.2773458603605673E-11</v>
      </c>
      <c r="U245" s="91">
        <f>R245/'סכום נכסי הקרן'!$C$42</f>
        <v>1.7298099519916479E-11</v>
      </c>
    </row>
    <row r="246" spans="2:21">
      <c r="B246" s="86" t="s">
        <v>883</v>
      </c>
      <c r="C246" s="87" t="s">
        <v>884</v>
      </c>
      <c r="D246" s="88" t="s">
        <v>120</v>
      </c>
      <c r="E246" s="88" t="s">
        <v>309</v>
      </c>
      <c r="F246" s="87" t="s">
        <v>885</v>
      </c>
      <c r="G246" s="88" t="s">
        <v>630</v>
      </c>
      <c r="H246" s="87" t="s">
        <v>683</v>
      </c>
      <c r="I246" s="87"/>
      <c r="J246" s="101"/>
      <c r="K246" s="90">
        <v>1.079999999998619</v>
      </c>
      <c r="L246" s="88" t="s">
        <v>132</v>
      </c>
      <c r="M246" s="89">
        <v>4.9500000000000002E-2</v>
      </c>
      <c r="N246" s="89">
        <v>0.64549999999975838</v>
      </c>
      <c r="O246" s="90">
        <v>233323.48427099999</v>
      </c>
      <c r="P246" s="102">
        <v>62.1</v>
      </c>
      <c r="Q246" s="90"/>
      <c r="R246" s="90">
        <v>144.82971979000001</v>
      </c>
      <c r="S246" s="91">
        <v>4.0273538071815783E-4</v>
      </c>
      <c r="T246" s="91">
        <f t="shared" si="6"/>
        <v>1.4514803946753133E-3</v>
      </c>
      <c r="U246" s="91">
        <f>R246/'סכום נכסי הקרן'!$C$42</f>
        <v>2.7063615711019095E-4</v>
      </c>
    </row>
    <row r="247" spans="2:21">
      <c r="B247" s="86" t="s">
        <v>886</v>
      </c>
      <c r="C247" s="87" t="s">
        <v>887</v>
      </c>
      <c r="D247" s="88" t="s">
        <v>120</v>
      </c>
      <c r="E247" s="88" t="s">
        <v>309</v>
      </c>
      <c r="F247" s="87" t="s">
        <v>885</v>
      </c>
      <c r="G247" s="88" t="s">
        <v>630</v>
      </c>
      <c r="H247" s="87" t="s">
        <v>683</v>
      </c>
      <c r="I247" s="87"/>
      <c r="J247" s="101"/>
      <c r="K247" s="90">
        <v>4.3599999942016501</v>
      </c>
      <c r="L247" s="88" t="s">
        <v>132</v>
      </c>
      <c r="M247" s="89">
        <v>0.04</v>
      </c>
      <c r="N247" s="89">
        <v>9.9899999881283783</v>
      </c>
      <c r="O247" s="90">
        <v>40011.381693000003</v>
      </c>
      <c r="P247" s="102">
        <v>1</v>
      </c>
      <c r="Q247" s="90"/>
      <c r="R247" s="90">
        <v>0.40011383699999997</v>
      </c>
      <c r="S247" s="91">
        <v>4.878015028912305E-4</v>
      </c>
      <c r="T247" s="91">
        <f t="shared" si="6"/>
        <v>4.0099324288267607E-6</v>
      </c>
      <c r="U247" s="91">
        <f>R247/'סכום נכסי הקרן'!$C$42</f>
        <v>7.4767300115821978E-7</v>
      </c>
    </row>
    <row r="248" spans="2:21">
      <c r="B248" s="86" t="s">
        <v>888</v>
      </c>
      <c r="C248" s="87" t="s">
        <v>889</v>
      </c>
      <c r="D248" s="88" t="s">
        <v>120</v>
      </c>
      <c r="E248" s="88" t="s">
        <v>309</v>
      </c>
      <c r="F248" s="87" t="s">
        <v>840</v>
      </c>
      <c r="G248" s="88" t="s">
        <v>700</v>
      </c>
      <c r="H248" s="87" t="s">
        <v>683</v>
      </c>
      <c r="I248" s="87"/>
      <c r="J248" s="101"/>
      <c r="K248" s="90">
        <v>1.8400000000365753</v>
      </c>
      <c r="L248" s="88" t="s">
        <v>132</v>
      </c>
      <c r="M248" s="89">
        <v>4.2500000000000003E-2</v>
      </c>
      <c r="N248" s="89">
        <v>4.8300000000388615E-2</v>
      </c>
      <c r="O248" s="90">
        <v>21776.725466999997</v>
      </c>
      <c r="P248" s="102">
        <v>100.44</v>
      </c>
      <c r="Q248" s="90"/>
      <c r="R248" s="90">
        <v>21.872543305000004</v>
      </c>
      <c r="S248" s="91">
        <v>2.2404038546296293E-4</v>
      </c>
      <c r="T248" s="91">
        <f t="shared" si="6"/>
        <v>2.1920616731792053E-4</v>
      </c>
      <c r="U248" s="91">
        <f>R248/'סכום נכסי הקרן'!$C$42</f>
        <v>4.0872143334079399E-5</v>
      </c>
    </row>
    <row r="249" spans="2:21">
      <c r="B249" s="86" t="s">
        <v>890</v>
      </c>
      <c r="C249" s="87" t="s">
        <v>891</v>
      </c>
      <c r="D249" s="88" t="s">
        <v>120</v>
      </c>
      <c r="E249" s="88" t="s">
        <v>309</v>
      </c>
      <c r="F249" s="87" t="s">
        <v>892</v>
      </c>
      <c r="G249" s="88" t="s">
        <v>343</v>
      </c>
      <c r="H249" s="87" t="s">
        <v>683</v>
      </c>
      <c r="I249" s="87"/>
      <c r="J249" s="101"/>
      <c r="K249" s="90">
        <v>2.970000000004493</v>
      </c>
      <c r="L249" s="88" t="s">
        <v>132</v>
      </c>
      <c r="M249" s="89">
        <v>0.01</v>
      </c>
      <c r="N249" s="89">
        <v>5.6500000000024968E-2</v>
      </c>
      <c r="O249" s="90">
        <v>68690.659895999997</v>
      </c>
      <c r="P249" s="102">
        <v>87.5</v>
      </c>
      <c r="Q249" s="90"/>
      <c r="R249" s="90">
        <v>60.104327409</v>
      </c>
      <c r="S249" s="91">
        <v>3.816147772E-4</v>
      </c>
      <c r="T249" s="91">
        <f t="shared" si="6"/>
        <v>6.0236430061320336E-4</v>
      </c>
      <c r="U249" s="91">
        <f>R249/'סכום נכסי הקרן'!$C$42</f>
        <v>1.1231399342103552E-4</v>
      </c>
    </row>
    <row r="250" spans="2:21">
      <c r="B250" s="92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90"/>
      <c r="P250" s="102"/>
      <c r="Q250" s="87"/>
      <c r="R250" s="87"/>
      <c r="S250" s="87"/>
      <c r="T250" s="91"/>
      <c r="U250" s="87"/>
    </row>
    <row r="251" spans="2:21">
      <c r="B251" s="85" t="s">
        <v>49</v>
      </c>
      <c r="C251" s="80"/>
      <c r="D251" s="81"/>
      <c r="E251" s="81"/>
      <c r="F251" s="80"/>
      <c r="G251" s="81"/>
      <c r="H251" s="80"/>
      <c r="I251" s="80"/>
      <c r="J251" s="99"/>
      <c r="K251" s="83">
        <v>3.848744054190322</v>
      </c>
      <c r="L251" s="81"/>
      <c r="M251" s="82"/>
      <c r="N251" s="82">
        <v>7.8499877896416853E-2</v>
      </c>
      <c r="O251" s="83"/>
      <c r="P251" s="100"/>
      <c r="Q251" s="83">
        <f>SUM(Q252:Q259)</f>
        <v>1.9599999999999998E-7</v>
      </c>
      <c r="R251" s="83">
        <f>SUM(R252:R259)</f>
        <v>1921.142115376</v>
      </c>
      <c r="S251" s="84"/>
      <c r="T251" s="84">
        <f t="shared" si="6"/>
        <v>1.9253645728905561E-2</v>
      </c>
      <c r="U251" s="84">
        <f>R251/'סכום נכסי הקרן'!$C$42</f>
        <v>3.5899435566249236E-3</v>
      </c>
    </row>
    <row r="252" spans="2:21">
      <c r="B252" s="86" t="s">
        <v>893</v>
      </c>
      <c r="C252" s="87" t="s">
        <v>894</v>
      </c>
      <c r="D252" s="88" t="s">
        <v>120</v>
      </c>
      <c r="E252" s="88" t="s">
        <v>309</v>
      </c>
      <c r="F252" s="87" t="s">
        <v>895</v>
      </c>
      <c r="G252" s="88" t="s">
        <v>720</v>
      </c>
      <c r="H252" s="87" t="s">
        <v>401</v>
      </c>
      <c r="I252" s="87" t="s">
        <v>313</v>
      </c>
      <c r="J252" s="101"/>
      <c r="K252" s="90">
        <v>3.2200000000016122</v>
      </c>
      <c r="L252" s="88" t="s">
        <v>132</v>
      </c>
      <c r="M252" s="89">
        <v>2.12E-2</v>
      </c>
      <c r="N252" s="89">
        <v>5.6800000000004042E-2</v>
      </c>
      <c r="O252" s="90">
        <v>206850.77424899998</v>
      </c>
      <c r="P252" s="102">
        <v>95.95</v>
      </c>
      <c r="Q252" s="90"/>
      <c r="R252" s="90">
        <v>198.473320194</v>
      </c>
      <c r="S252" s="91">
        <v>1.1820044242800002E-3</v>
      </c>
      <c r="T252" s="91">
        <f t="shared" si="6"/>
        <v>1.9890954256171797E-3</v>
      </c>
      <c r="U252" s="91">
        <f>R252/'סכום נכסי הקרן'!$C$42</f>
        <v>3.7087730849779207E-4</v>
      </c>
    </row>
    <row r="253" spans="2:21">
      <c r="B253" s="86" t="s">
        <v>896</v>
      </c>
      <c r="C253" s="87" t="s">
        <v>897</v>
      </c>
      <c r="D253" s="88" t="s">
        <v>120</v>
      </c>
      <c r="E253" s="88" t="s">
        <v>309</v>
      </c>
      <c r="F253" s="87" t="s">
        <v>895</v>
      </c>
      <c r="G253" s="88" t="s">
        <v>720</v>
      </c>
      <c r="H253" s="87" t="s">
        <v>401</v>
      </c>
      <c r="I253" s="87" t="s">
        <v>313</v>
      </c>
      <c r="J253" s="101"/>
      <c r="K253" s="90">
        <v>5.4100000000621478</v>
      </c>
      <c r="L253" s="88" t="s">
        <v>132</v>
      </c>
      <c r="M253" s="89">
        <v>2.6699999999999998E-2</v>
      </c>
      <c r="N253" s="89">
        <v>6.1900000000627148E-2</v>
      </c>
      <c r="O253" s="90">
        <v>39648.020641489798</v>
      </c>
      <c r="P253" s="102">
        <v>88.88</v>
      </c>
      <c r="Q253" s="90"/>
      <c r="R253" s="90">
        <v>35.239160841</v>
      </c>
      <c r="S253" s="91">
        <v>2.1348277321236271E-4</v>
      </c>
      <c r="T253" s="91">
        <f t="shared" si="6"/>
        <v>3.5316612612167178E-4</v>
      </c>
      <c r="U253" s="91">
        <f>R253/'סכום נכסי הקרן'!$C$42</f>
        <v>6.5849682534942396E-5</v>
      </c>
    </row>
    <row r="254" spans="2:21">
      <c r="B254" s="86" t="s">
        <v>898</v>
      </c>
      <c r="C254" s="87" t="s">
        <v>899</v>
      </c>
      <c r="D254" s="88" t="s">
        <v>120</v>
      </c>
      <c r="E254" s="88" t="s">
        <v>309</v>
      </c>
      <c r="F254" s="87" t="s">
        <v>737</v>
      </c>
      <c r="G254" s="88" t="s">
        <v>126</v>
      </c>
      <c r="H254" s="87" t="s">
        <v>401</v>
      </c>
      <c r="I254" s="87" t="s">
        <v>313</v>
      </c>
      <c r="J254" s="101"/>
      <c r="K254" s="90">
        <v>1.4599986172134891</v>
      </c>
      <c r="L254" s="88" t="s">
        <v>132</v>
      </c>
      <c r="M254" s="89">
        <v>3.49E-2</v>
      </c>
      <c r="N254" s="89">
        <v>6.6900179225434425E-2</v>
      </c>
      <c r="O254" s="90">
        <v>1.3715E-2</v>
      </c>
      <c r="P254" s="102">
        <v>93.84</v>
      </c>
      <c r="Q254" s="90"/>
      <c r="R254" s="90">
        <v>1.2833000000000001E-5</v>
      </c>
      <c r="S254" s="91">
        <v>1.3613061218386925E-11</v>
      </c>
      <c r="T254" s="91">
        <f t="shared" si="6"/>
        <v>1.286120551215374E-10</v>
      </c>
      <c r="U254" s="91">
        <f>R254/'סכום נכסי הקרן'!$C$42</f>
        <v>2.3980394419259824E-11</v>
      </c>
    </row>
    <row r="255" spans="2:21">
      <c r="B255" s="86" t="s">
        <v>900</v>
      </c>
      <c r="C255" s="87" t="s">
        <v>901</v>
      </c>
      <c r="D255" s="88" t="s">
        <v>120</v>
      </c>
      <c r="E255" s="88" t="s">
        <v>309</v>
      </c>
      <c r="F255" s="87" t="s">
        <v>737</v>
      </c>
      <c r="G255" s="88" t="s">
        <v>126</v>
      </c>
      <c r="H255" s="87" t="s">
        <v>401</v>
      </c>
      <c r="I255" s="87" t="s">
        <v>313</v>
      </c>
      <c r="J255" s="101"/>
      <c r="K255" s="90">
        <v>4.1299987391703761</v>
      </c>
      <c r="L255" s="88" t="s">
        <v>132</v>
      </c>
      <c r="M255" s="89">
        <v>3.7699999999999997E-2</v>
      </c>
      <c r="N255" s="89">
        <v>6.6099556507111176E-2</v>
      </c>
      <c r="O255" s="90">
        <v>1.4106E-2</v>
      </c>
      <c r="P255" s="102">
        <v>92.89</v>
      </c>
      <c r="Q255" s="90"/>
      <c r="R255" s="90">
        <v>1.3077999999999999E-5</v>
      </c>
      <c r="S255" s="91">
        <v>1.1620657452741341E-10</v>
      </c>
      <c r="T255" s="91">
        <f t="shared" si="6"/>
        <v>1.3106743995008695E-10</v>
      </c>
      <c r="U255" s="91">
        <f>R255/'סכום נכסי הקרן'!$C$42</f>
        <v>2.4438213840495594E-11</v>
      </c>
    </row>
    <row r="256" spans="2:21">
      <c r="B256" s="86" t="s">
        <v>902</v>
      </c>
      <c r="C256" s="87" t="s">
        <v>903</v>
      </c>
      <c r="D256" s="88" t="s">
        <v>120</v>
      </c>
      <c r="E256" s="88" t="s">
        <v>309</v>
      </c>
      <c r="F256" s="87" t="s">
        <v>904</v>
      </c>
      <c r="G256" s="88" t="s">
        <v>126</v>
      </c>
      <c r="H256" s="87" t="s">
        <v>593</v>
      </c>
      <c r="I256" s="87" t="s">
        <v>130</v>
      </c>
      <c r="J256" s="101"/>
      <c r="K256" s="90">
        <v>3.8100000000009975</v>
      </c>
      <c r="L256" s="88" t="s">
        <v>132</v>
      </c>
      <c r="M256" s="89">
        <v>4.6900000000000004E-2</v>
      </c>
      <c r="N256" s="89">
        <v>8.2400000000022094E-2</v>
      </c>
      <c r="O256" s="90">
        <v>628988.92737499997</v>
      </c>
      <c r="P256" s="102">
        <v>89.22</v>
      </c>
      <c r="Q256" s="90"/>
      <c r="R256" s="90">
        <v>561.18393332400001</v>
      </c>
      <c r="S256" s="91">
        <v>4.0075591297740655E-4</v>
      </c>
      <c r="T256" s="91">
        <f t="shared" si="6"/>
        <v>5.6241735343245886E-3</v>
      </c>
      <c r="U256" s="91">
        <f>R256/'סכום נכסי הקרן'!$C$42</f>
        <v>1.0486567492294185E-3</v>
      </c>
    </row>
    <row r="257" spans="2:21">
      <c r="B257" s="86" t="s">
        <v>905</v>
      </c>
      <c r="C257" s="87" t="s">
        <v>906</v>
      </c>
      <c r="D257" s="88" t="s">
        <v>120</v>
      </c>
      <c r="E257" s="88" t="s">
        <v>309</v>
      </c>
      <c r="F257" s="87" t="s">
        <v>904</v>
      </c>
      <c r="G257" s="88" t="s">
        <v>126</v>
      </c>
      <c r="H257" s="87" t="s">
        <v>593</v>
      </c>
      <c r="I257" s="87" t="s">
        <v>130</v>
      </c>
      <c r="J257" s="101"/>
      <c r="K257" s="90">
        <v>3.9300000000009052</v>
      </c>
      <c r="L257" s="88" t="s">
        <v>132</v>
      </c>
      <c r="M257" s="89">
        <v>4.6900000000000004E-2</v>
      </c>
      <c r="N257" s="89">
        <v>8.0900000000020067E-2</v>
      </c>
      <c r="O257" s="90">
        <v>1237632.5963979999</v>
      </c>
      <c r="P257" s="102">
        <v>91</v>
      </c>
      <c r="Q257" s="90"/>
      <c r="R257" s="90">
        <v>1126.245668886</v>
      </c>
      <c r="S257" s="91">
        <v>9.2744014131279629E-4</v>
      </c>
      <c r="T257" s="91">
        <f t="shared" si="6"/>
        <v>1.1287210320825915E-2</v>
      </c>
      <c r="U257" s="91">
        <f>R257/'סכום נכסי הקרן'!$C$42</f>
        <v>2.1045597563211548E-3</v>
      </c>
    </row>
    <row r="258" spans="2:21">
      <c r="B258" s="86" t="s">
        <v>907</v>
      </c>
      <c r="C258" s="87" t="s">
        <v>908</v>
      </c>
      <c r="D258" s="88" t="s">
        <v>120</v>
      </c>
      <c r="E258" s="88" t="s">
        <v>309</v>
      </c>
      <c r="F258" s="87" t="s">
        <v>851</v>
      </c>
      <c r="G258" s="88" t="s">
        <v>361</v>
      </c>
      <c r="H258" s="87" t="s">
        <v>635</v>
      </c>
      <c r="I258" s="87" t="s">
        <v>313</v>
      </c>
      <c r="J258" s="101"/>
      <c r="K258" s="90">
        <v>0.5</v>
      </c>
      <c r="L258" s="88" t="s">
        <v>132</v>
      </c>
      <c r="M258" s="89">
        <v>6.7000000000000004E-2</v>
      </c>
      <c r="N258" s="89">
        <v>6.120330147697655E-2</v>
      </c>
      <c r="O258" s="90">
        <v>5.0449999999999991E-3</v>
      </c>
      <c r="P258" s="102">
        <v>90.97</v>
      </c>
      <c r="Q258" s="90">
        <v>1.9599999999999998E-7</v>
      </c>
      <c r="R258" s="90">
        <v>4.6039999999999995E-6</v>
      </c>
      <c r="S258" s="91">
        <v>1.1969045604436208E-11</v>
      </c>
      <c r="T258" s="91">
        <f t="shared" si="6"/>
        <v>4.6141190818947875E-11</v>
      </c>
      <c r="U258" s="91">
        <f>R258/'סכום נכסי הקרן'!$C$42</f>
        <v>8.6032678178346626E-12</v>
      </c>
    </row>
    <row r="259" spans="2:21">
      <c r="B259" s="86" t="s">
        <v>909</v>
      </c>
      <c r="C259" s="87" t="s">
        <v>910</v>
      </c>
      <c r="D259" s="88" t="s">
        <v>120</v>
      </c>
      <c r="E259" s="88" t="s">
        <v>309</v>
      </c>
      <c r="F259" s="87" t="s">
        <v>851</v>
      </c>
      <c r="G259" s="88" t="s">
        <v>361</v>
      </c>
      <c r="H259" s="87" t="s">
        <v>635</v>
      </c>
      <c r="I259" s="87" t="s">
        <v>313</v>
      </c>
      <c r="J259" s="101"/>
      <c r="K259" s="90">
        <v>1.79</v>
      </c>
      <c r="L259" s="88" t="s">
        <v>132</v>
      </c>
      <c r="M259" s="89">
        <v>4.7E-2</v>
      </c>
      <c r="N259" s="89">
        <v>6.931311881188118E-2</v>
      </c>
      <c r="O259" s="90">
        <v>1.665E-3</v>
      </c>
      <c r="P259" s="102">
        <v>93.89</v>
      </c>
      <c r="Q259" s="90"/>
      <c r="R259" s="90">
        <v>1.6160000000000001E-6</v>
      </c>
      <c r="S259" s="91">
        <v>3.1333190561878442E-12</v>
      </c>
      <c r="T259" s="91">
        <f t="shared" si="6"/>
        <v>1.6195517889535138E-11</v>
      </c>
      <c r="U259" s="91">
        <f>R259/'סכום נכסי הקרן'!$C$42</f>
        <v>3.019739529457171E-12</v>
      </c>
    </row>
    <row r="260" spans="2:21">
      <c r="B260" s="92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90"/>
      <c r="P260" s="102"/>
      <c r="Q260" s="87"/>
      <c r="R260" s="87"/>
      <c r="S260" s="87"/>
      <c r="T260" s="91"/>
      <c r="U260" s="87"/>
    </row>
    <row r="261" spans="2:21">
      <c r="B261" s="79" t="s">
        <v>197</v>
      </c>
      <c r="C261" s="80"/>
      <c r="D261" s="81"/>
      <c r="E261" s="81"/>
      <c r="F261" s="80"/>
      <c r="G261" s="81"/>
      <c r="H261" s="80"/>
      <c r="I261" s="80"/>
      <c r="J261" s="99"/>
      <c r="K261" s="83">
        <v>5.399818118365272</v>
      </c>
      <c r="L261" s="81"/>
      <c r="M261" s="82"/>
      <c r="N261" s="82">
        <v>6.5838562000529011E-2</v>
      </c>
      <c r="O261" s="83"/>
      <c r="P261" s="100"/>
      <c r="Q261" s="83"/>
      <c r="R261" s="83">
        <v>22442.623996099996</v>
      </c>
      <c r="S261" s="84"/>
      <c r="T261" s="84">
        <f t="shared" si="6"/>
        <v>0.22491950397088367</v>
      </c>
      <c r="U261" s="84">
        <f>R261/'סכום נכסי הקרן'!$C$42</f>
        <v>4.1937425015945058E-2</v>
      </c>
    </row>
    <row r="262" spans="2:21">
      <c r="B262" s="85" t="s">
        <v>66</v>
      </c>
      <c r="C262" s="80"/>
      <c r="D262" s="81"/>
      <c r="E262" s="81"/>
      <c r="F262" s="80"/>
      <c r="G262" s="81"/>
      <c r="H262" s="80"/>
      <c r="I262" s="80"/>
      <c r="J262" s="99"/>
      <c r="K262" s="83">
        <v>5.3373659241102231</v>
      </c>
      <c r="L262" s="81"/>
      <c r="M262" s="82"/>
      <c r="N262" s="82">
        <v>5.2105962929471311E-2</v>
      </c>
      <c r="O262" s="83"/>
      <c r="P262" s="100"/>
      <c r="Q262" s="83"/>
      <c r="R262" s="83">
        <v>3230.7639384079998</v>
      </c>
      <c r="S262" s="84"/>
      <c r="T262" s="84">
        <f t="shared" si="6"/>
        <v>3.2378647995885988E-2</v>
      </c>
      <c r="U262" s="84">
        <f>R262/'סכום נכסי הקרן'!$C$42</f>
        <v>6.0371692915565404E-3</v>
      </c>
    </row>
    <row r="263" spans="2:21">
      <c r="B263" s="86" t="s">
        <v>911</v>
      </c>
      <c r="C263" s="87" t="s">
        <v>912</v>
      </c>
      <c r="D263" s="88" t="s">
        <v>29</v>
      </c>
      <c r="E263" s="88" t="s">
        <v>913</v>
      </c>
      <c r="F263" s="87" t="s">
        <v>360</v>
      </c>
      <c r="G263" s="88" t="s">
        <v>361</v>
      </c>
      <c r="H263" s="87" t="s">
        <v>914</v>
      </c>
      <c r="I263" s="87" t="s">
        <v>915</v>
      </c>
      <c r="J263" s="101"/>
      <c r="K263" s="90">
        <v>7.5899999999979375</v>
      </c>
      <c r="L263" s="88" t="s">
        <v>131</v>
      </c>
      <c r="M263" s="89">
        <v>3.7499999999999999E-2</v>
      </c>
      <c r="N263" s="89">
        <v>5.4900000000002294E-2</v>
      </c>
      <c r="O263" s="90">
        <v>84092.838599999988</v>
      </c>
      <c r="P263" s="102">
        <v>88.520330000000001</v>
      </c>
      <c r="Q263" s="90"/>
      <c r="R263" s="90">
        <v>261.951759606</v>
      </c>
      <c r="S263" s="91">
        <v>1.6818567719999996E-4</v>
      </c>
      <c r="T263" s="91">
        <f t="shared" si="6"/>
        <v>2.6252750055038247E-3</v>
      </c>
      <c r="U263" s="91">
        <f>R263/'סכום נכסי הקרן'!$C$42</f>
        <v>4.8949633867147299E-4</v>
      </c>
    </row>
    <row r="264" spans="2:21">
      <c r="B264" s="86" t="s">
        <v>916</v>
      </c>
      <c r="C264" s="87" t="s">
        <v>917</v>
      </c>
      <c r="D264" s="88" t="s">
        <v>29</v>
      </c>
      <c r="E264" s="88" t="s">
        <v>913</v>
      </c>
      <c r="F264" s="87" t="s">
        <v>348</v>
      </c>
      <c r="G264" s="88" t="s">
        <v>317</v>
      </c>
      <c r="H264" s="87" t="s">
        <v>918</v>
      </c>
      <c r="I264" s="87" t="s">
        <v>306</v>
      </c>
      <c r="J264" s="101"/>
      <c r="K264" s="90">
        <v>3.7400000000042817</v>
      </c>
      <c r="L264" s="88" t="s">
        <v>131</v>
      </c>
      <c r="M264" s="89">
        <v>3.2549999999999996E-2</v>
      </c>
      <c r="N264" s="89">
        <v>7.1700000000063616E-2</v>
      </c>
      <c r="O264" s="90">
        <v>107840.74800000001</v>
      </c>
      <c r="P264" s="102">
        <v>87.387630000000001</v>
      </c>
      <c r="Q264" s="90"/>
      <c r="R264" s="90">
        <v>331.628689517</v>
      </c>
      <c r="S264" s="91">
        <v>1.07840748E-4</v>
      </c>
      <c r="T264" s="91">
        <f t="shared" si="6"/>
        <v>3.3235757263339522E-3</v>
      </c>
      <c r="U264" s="91">
        <f>R264/'סכום נכסי הקרן'!$C$42</f>
        <v>6.1969818244836871E-4</v>
      </c>
    </row>
    <row r="265" spans="2:21">
      <c r="B265" s="86" t="s">
        <v>919</v>
      </c>
      <c r="C265" s="87" t="s">
        <v>920</v>
      </c>
      <c r="D265" s="88" t="s">
        <v>29</v>
      </c>
      <c r="E265" s="88" t="s">
        <v>913</v>
      </c>
      <c r="F265" s="87" t="s">
        <v>324</v>
      </c>
      <c r="G265" s="88" t="s">
        <v>317</v>
      </c>
      <c r="H265" s="87" t="s">
        <v>918</v>
      </c>
      <c r="I265" s="87" t="s">
        <v>306</v>
      </c>
      <c r="J265" s="101"/>
      <c r="K265" s="90">
        <v>2.8900000000028254</v>
      </c>
      <c r="L265" s="88" t="s">
        <v>131</v>
      </c>
      <c r="M265" s="89">
        <v>3.2750000000000001E-2</v>
      </c>
      <c r="N265" s="89">
        <v>7.4000000000054009E-2</v>
      </c>
      <c r="O265" s="90">
        <v>152647.43155199999</v>
      </c>
      <c r="P265" s="102">
        <v>89.604680000000002</v>
      </c>
      <c r="Q265" s="90"/>
      <c r="R265" s="90">
        <v>481.32615757600001</v>
      </c>
      <c r="S265" s="91">
        <v>2.0352990873600001E-4</v>
      </c>
      <c r="T265" s="91">
        <f t="shared" si="6"/>
        <v>4.8238405914129432E-3</v>
      </c>
      <c r="U265" s="91">
        <f>R265/'סכום נכסי הקרן'!$C$42</f>
        <v>8.9943046076360056E-4</v>
      </c>
    </row>
    <row r="266" spans="2:21">
      <c r="B266" s="86" t="s">
        <v>921</v>
      </c>
      <c r="C266" s="87" t="s">
        <v>922</v>
      </c>
      <c r="D266" s="88" t="s">
        <v>29</v>
      </c>
      <c r="E266" s="88" t="s">
        <v>913</v>
      </c>
      <c r="F266" s="87" t="s">
        <v>723</v>
      </c>
      <c r="G266" s="88" t="s">
        <v>505</v>
      </c>
      <c r="H266" s="87" t="s">
        <v>923</v>
      </c>
      <c r="I266" s="87" t="s">
        <v>306</v>
      </c>
      <c r="J266" s="101"/>
      <c r="K266" s="90">
        <v>9.9600000000000541</v>
      </c>
      <c r="L266" s="88" t="s">
        <v>131</v>
      </c>
      <c r="M266" s="89">
        <v>6.3750000000000001E-2</v>
      </c>
      <c r="N266" s="89">
        <v>6.4199999999994428E-2</v>
      </c>
      <c r="O266" s="90">
        <v>218205.4284</v>
      </c>
      <c r="P266" s="102">
        <v>98.200249999999997</v>
      </c>
      <c r="Q266" s="90"/>
      <c r="R266" s="90">
        <v>754.04525395099995</v>
      </c>
      <c r="S266" s="91">
        <v>3.1482531871302843E-4</v>
      </c>
      <c r="T266" s="91">
        <f t="shared" si="6"/>
        <v>7.5570256187391617E-3</v>
      </c>
      <c r="U266" s="91">
        <f>R266/'סכום נכסי הקרן'!$C$42</f>
        <v>1.4090471908139886E-3</v>
      </c>
    </row>
    <row r="267" spans="2:21">
      <c r="B267" s="86" t="s">
        <v>924</v>
      </c>
      <c r="C267" s="87" t="s">
        <v>925</v>
      </c>
      <c r="D267" s="88" t="s">
        <v>29</v>
      </c>
      <c r="E267" s="88" t="s">
        <v>913</v>
      </c>
      <c r="F267" s="87" t="s">
        <v>926</v>
      </c>
      <c r="G267" s="88" t="s">
        <v>317</v>
      </c>
      <c r="H267" s="87" t="s">
        <v>923</v>
      </c>
      <c r="I267" s="87" t="s">
        <v>915</v>
      </c>
      <c r="J267" s="101"/>
      <c r="K267" s="90">
        <v>3.0899999999981245</v>
      </c>
      <c r="L267" s="88" t="s">
        <v>131</v>
      </c>
      <c r="M267" s="89">
        <v>3.0769999999999999E-2</v>
      </c>
      <c r="N267" s="89">
        <v>7.2699999999982806E-2</v>
      </c>
      <c r="O267" s="90">
        <v>82454.577023999998</v>
      </c>
      <c r="P267" s="102">
        <v>88.193420000000003</v>
      </c>
      <c r="Q267" s="90"/>
      <c r="R267" s="90">
        <v>255.899959072</v>
      </c>
      <c r="S267" s="91">
        <v>1.3742429504E-4</v>
      </c>
      <c r="T267" s="91">
        <f t="shared" ref="T267:T330" si="7">IFERROR(R267/$R$11,0)</f>
        <v>2.5646239882932461E-3</v>
      </c>
      <c r="U267" s="91">
        <f>R267/'סכום נכסי הקרן'!$C$42</f>
        <v>4.7818763737388033E-4</v>
      </c>
    </row>
    <row r="268" spans="2:21">
      <c r="B268" s="86" t="s">
        <v>927</v>
      </c>
      <c r="C268" s="87" t="s">
        <v>928</v>
      </c>
      <c r="D268" s="88" t="s">
        <v>29</v>
      </c>
      <c r="E268" s="88" t="s">
        <v>913</v>
      </c>
      <c r="F268" s="87" t="s">
        <v>929</v>
      </c>
      <c r="G268" s="88" t="s">
        <v>930</v>
      </c>
      <c r="H268" s="87" t="s">
        <v>931</v>
      </c>
      <c r="I268" s="87" t="s">
        <v>306</v>
      </c>
      <c r="J268" s="101"/>
      <c r="K268" s="90">
        <v>6.2000000000038185</v>
      </c>
      <c r="L268" s="88" t="s">
        <v>133</v>
      </c>
      <c r="M268" s="89">
        <v>4.3749999999999997E-2</v>
      </c>
      <c r="N268" s="89">
        <v>7.4200000000064284E-2</v>
      </c>
      <c r="O268" s="90">
        <v>100957.296</v>
      </c>
      <c r="P268" s="102">
        <v>82.922790000000006</v>
      </c>
      <c r="Q268" s="90"/>
      <c r="R268" s="90">
        <v>314.18843066900001</v>
      </c>
      <c r="S268" s="91">
        <v>6.7304863999999995E-5</v>
      </c>
      <c r="T268" s="91">
        <f t="shared" si="7"/>
        <v>3.1487898202875991E-3</v>
      </c>
      <c r="U268" s="91">
        <f>R268/'סכום נכסי הקרן'!$C$42</f>
        <v>5.8710843056268135E-4</v>
      </c>
    </row>
    <row r="269" spans="2:21">
      <c r="B269" s="86" t="s">
        <v>932</v>
      </c>
      <c r="C269" s="87" t="s">
        <v>933</v>
      </c>
      <c r="D269" s="88" t="s">
        <v>29</v>
      </c>
      <c r="E269" s="88" t="s">
        <v>913</v>
      </c>
      <c r="F269" s="87" t="s">
        <v>929</v>
      </c>
      <c r="G269" s="88" t="s">
        <v>930</v>
      </c>
      <c r="H269" s="87" t="s">
        <v>931</v>
      </c>
      <c r="I269" s="87" t="s">
        <v>306</v>
      </c>
      <c r="J269" s="101"/>
      <c r="K269" s="90">
        <v>1.9400000000017155</v>
      </c>
      <c r="L269" s="88" t="s">
        <v>133</v>
      </c>
      <c r="M269" s="89">
        <v>0.06</v>
      </c>
      <c r="N269" s="89">
        <v>6.6200000000013345E-2</v>
      </c>
      <c r="O269" s="90">
        <v>55526.512799999997</v>
      </c>
      <c r="P269" s="102">
        <v>100.69499999999999</v>
      </c>
      <c r="Q269" s="90"/>
      <c r="R269" s="90">
        <v>209.83932000600001</v>
      </c>
      <c r="S269" s="91">
        <v>5.5526512799999997E-5</v>
      </c>
      <c r="T269" s="91">
        <f t="shared" si="7"/>
        <v>2.1030052358199636E-3</v>
      </c>
      <c r="U269" s="91">
        <f>R269/'סכום נכסי הקרן'!$C$42</f>
        <v>3.9211639199042772E-4</v>
      </c>
    </row>
    <row r="270" spans="2:21">
      <c r="B270" s="86" t="s">
        <v>934</v>
      </c>
      <c r="C270" s="87" t="s">
        <v>935</v>
      </c>
      <c r="D270" s="88" t="s">
        <v>29</v>
      </c>
      <c r="E270" s="88" t="s">
        <v>913</v>
      </c>
      <c r="F270" s="87" t="s">
        <v>936</v>
      </c>
      <c r="G270" s="88" t="s">
        <v>937</v>
      </c>
      <c r="H270" s="87" t="s">
        <v>683</v>
      </c>
      <c r="I270" s="87"/>
      <c r="J270" s="101"/>
      <c r="K270" s="90">
        <v>3.9100000000029445</v>
      </c>
      <c r="L270" s="88" t="s">
        <v>131</v>
      </c>
      <c r="M270" s="89">
        <v>0</v>
      </c>
      <c r="N270" s="89">
        <v>6.9800000000088347E-2</v>
      </c>
      <c r="O270" s="90">
        <v>35319.817000000003</v>
      </c>
      <c r="P270" s="102">
        <v>76.484999999999999</v>
      </c>
      <c r="Q270" s="90"/>
      <c r="R270" s="90">
        <v>95.063539992000017</v>
      </c>
      <c r="S270" s="91">
        <v>1.7659908500000001E-4</v>
      </c>
      <c r="T270" s="91">
        <f t="shared" si="7"/>
        <v>9.5272479120233613E-4</v>
      </c>
      <c r="U270" s="91">
        <f>R270/'סכום נכסי הקרן'!$C$42</f>
        <v>1.7764055044800438E-4</v>
      </c>
    </row>
    <row r="271" spans="2:21">
      <c r="B271" s="86" t="s">
        <v>938</v>
      </c>
      <c r="C271" s="87" t="s">
        <v>939</v>
      </c>
      <c r="D271" s="88" t="s">
        <v>29</v>
      </c>
      <c r="E271" s="88" t="s">
        <v>913</v>
      </c>
      <c r="F271" s="87" t="s">
        <v>940</v>
      </c>
      <c r="G271" s="88" t="s">
        <v>941</v>
      </c>
      <c r="H271" s="87" t="s">
        <v>683</v>
      </c>
      <c r="I271" s="87"/>
      <c r="J271" s="101"/>
      <c r="K271" s="90">
        <v>1.8600000000114927</v>
      </c>
      <c r="L271" s="88" t="s">
        <v>131</v>
      </c>
      <c r="M271" s="89">
        <v>0</v>
      </c>
      <c r="N271" s="89">
        <v>-3.2100000000025761E-2</v>
      </c>
      <c r="O271" s="90">
        <v>13584.545</v>
      </c>
      <c r="P271" s="102">
        <v>105.57299999999999</v>
      </c>
      <c r="Q271" s="90"/>
      <c r="R271" s="90">
        <v>50.468131546999999</v>
      </c>
      <c r="S271" s="91">
        <v>2.3625295652173914E-5</v>
      </c>
      <c r="T271" s="91">
        <f t="shared" si="7"/>
        <v>5.0579054908468505E-4</v>
      </c>
      <c r="U271" s="91">
        <f>R271/'סכום נכסי הקרן'!$C$42</f>
        <v>9.4307309288564598E-5</v>
      </c>
    </row>
    <row r="272" spans="2:21">
      <c r="B272" s="86" t="s">
        <v>942</v>
      </c>
      <c r="C272" s="87" t="s">
        <v>943</v>
      </c>
      <c r="D272" s="88" t="s">
        <v>29</v>
      </c>
      <c r="E272" s="88" t="s">
        <v>913</v>
      </c>
      <c r="F272" s="87" t="s">
        <v>944</v>
      </c>
      <c r="G272" s="88" t="s">
        <v>157</v>
      </c>
      <c r="H272" s="87" t="s">
        <v>683</v>
      </c>
      <c r="I272" s="87"/>
      <c r="J272" s="101"/>
      <c r="K272" s="90">
        <v>2.6900000000646385</v>
      </c>
      <c r="L272" s="88" t="s">
        <v>131</v>
      </c>
      <c r="M272" s="89">
        <v>0</v>
      </c>
      <c r="N272" s="89">
        <v>2.1500000000737998E-2</v>
      </c>
      <c r="O272" s="90">
        <v>5965.6584000000012</v>
      </c>
      <c r="P272" s="102">
        <v>93.590999999999994</v>
      </c>
      <c r="Q272" s="90"/>
      <c r="R272" s="90">
        <v>19.647700817</v>
      </c>
      <c r="S272" s="91">
        <v>1.2968822608695656E-5</v>
      </c>
      <c r="T272" s="91">
        <f t="shared" si="7"/>
        <v>1.969088428650728E-4</v>
      </c>
      <c r="U272" s="91">
        <f>R272/'סכום נכסי הקרן'!$C$42</f>
        <v>3.6714689863887906E-5</v>
      </c>
    </row>
    <row r="273" spans="2:21">
      <c r="B273" s="86" t="s">
        <v>945</v>
      </c>
      <c r="C273" s="87" t="s">
        <v>946</v>
      </c>
      <c r="D273" s="88" t="s">
        <v>29</v>
      </c>
      <c r="E273" s="88" t="s">
        <v>913</v>
      </c>
      <c r="F273" s="87" t="s">
        <v>947</v>
      </c>
      <c r="G273" s="88" t="s">
        <v>937</v>
      </c>
      <c r="H273" s="87" t="s">
        <v>683</v>
      </c>
      <c r="I273" s="87"/>
      <c r="J273" s="101"/>
      <c r="K273" s="90">
        <v>3.3000000000128713</v>
      </c>
      <c r="L273" s="88" t="s">
        <v>131</v>
      </c>
      <c r="M273" s="89">
        <v>0</v>
      </c>
      <c r="N273" s="89">
        <v>-6.7000000000300319E-2</v>
      </c>
      <c r="O273" s="90">
        <v>10867.636</v>
      </c>
      <c r="P273" s="102">
        <v>121.889</v>
      </c>
      <c r="Q273" s="90"/>
      <c r="R273" s="90">
        <v>46.614267558000009</v>
      </c>
      <c r="S273" s="91">
        <v>5.433818E-5</v>
      </c>
      <c r="T273" s="91">
        <f t="shared" si="7"/>
        <v>4.6716720553413772E-4</v>
      </c>
      <c r="U273" s="91">
        <f>R273/'סכום נכסי הקרן'!$C$42</f>
        <v>8.7105783651971304E-5</v>
      </c>
    </row>
    <row r="274" spans="2:21">
      <c r="B274" s="86" t="s">
        <v>948</v>
      </c>
      <c r="C274" s="87" t="s">
        <v>949</v>
      </c>
      <c r="D274" s="88" t="s">
        <v>29</v>
      </c>
      <c r="E274" s="88" t="s">
        <v>913</v>
      </c>
      <c r="F274" s="87" t="s">
        <v>950</v>
      </c>
      <c r="G274" s="88" t="s">
        <v>951</v>
      </c>
      <c r="H274" s="87" t="s">
        <v>683</v>
      </c>
      <c r="I274" s="87"/>
      <c r="J274" s="101"/>
      <c r="K274" s="90">
        <v>3.2400000000042009</v>
      </c>
      <c r="L274" s="88" t="s">
        <v>131</v>
      </c>
      <c r="M274" s="89">
        <v>0</v>
      </c>
      <c r="N274" s="89">
        <v>-7.3100000000085513E-2</v>
      </c>
      <c r="O274" s="90">
        <v>61130.452499999999</v>
      </c>
      <c r="P274" s="102">
        <v>123.938</v>
      </c>
      <c r="Q274" s="90"/>
      <c r="R274" s="90">
        <v>266.61302411200001</v>
      </c>
      <c r="S274" s="91">
        <v>9.6648936758893274E-5</v>
      </c>
      <c r="T274" s="91">
        <f t="shared" si="7"/>
        <v>2.6719900999931678E-3</v>
      </c>
      <c r="U274" s="91">
        <f>R274/'סכום נכסי הקרן'!$C$42</f>
        <v>4.9820661384846799E-4</v>
      </c>
    </row>
    <row r="275" spans="2:21">
      <c r="B275" s="86" t="s">
        <v>952</v>
      </c>
      <c r="C275" s="87" t="s">
        <v>953</v>
      </c>
      <c r="D275" s="88" t="s">
        <v>29</v>
      </c>
      <c r="E275" s="88" t="s">
        <v>913</v>
      </c>
      <c r="F275" s="87" t="s">
        <v>954</v>
      </c>
      <c r="G275" s="88" t="s">
        <v>941</v>
      </c>
      <c r="H275" s="87" t="s">
        <v>683</v>
      </c>
      <c r="I275" s="87"/>
      <c r="J275" s="101"/>
      <c r="K275" s="90">
        <v>3.2699999999922089</v>
      </c>
      <c r="L275" s="88" t="s">
        <v>131</v>
      </c>
      <c r="M275" s="89">
        <v>2.5000000000000001E-3</v>
      </c>
      <c r="N275" s="89">
        <v>4.4199999999853336E-2</v>
      </c>
      <c r="O275" s="90">
        <v>28527.544500000004</v>
      </c>
      <c r="P275" s="102">
        <v>86.937880000000007</v>
      </c>
      <c r="Q275" s="90"/>
      <c r="R275" s="90">
        <v>87.275576583999992</v>
      </c>
      <c r="S275" s="91">
        <v>9.0563633333333348E-5</v>
      </c>
      <c r="T275" s="91">
        <f t="shared" si="7"/>
        <v>8.7467398631538729E-4</v>
      </c>
      <c r="U275" s="91">
        <f>R275/'סכום נכסי הקרן'!$C$42</f>
        <v>1.6308756718246996E-4</v>
      </c>
    </row>
    <row r="276" spans="2:21">
      <c r="B276" s="86" t="s">
        <v>955</v>
      </c>
      <c r="C276" s="87" t="s">
        <v>956</v>
      </c>
      <c r="D276" s="88" t="s">
        <v>29</v>
      </c>
      <c r="E276" s="88" t="s">
        <v>913</v>
      </c>
      <c r="F276" s="87" t="s">
        <v>957</v>
      </c>
      <c r="G276" s="88" t="s">
        <v>941</v>
      </c>
      <c r="H276" s="87" t="s">
        <v>683</v>
      </c>
      <c r="I276" s="87"/>
      <c r="J276" s="101"/>
      <c r="K276" s="90">
        <v>2.6100000000069392</v>
      </c>
      <c r="L276" s="88" t="s">
        <v>131</v>
      </c>
      <c r="M276" s="89">
        <v>0</v>
      </c>
      <c r="N276" s="89">
        <v>6.5200000000085398E-2</v>
      </c>
      <c r="O276" s="90">
        <v>19018.363000000001</v>
      </c>
      <c r="P276" s="102">
        <v>83.977000000000004</v>
      </c>
      <c r="Q276" s="90"/>
      <c r="R276" s="90">
        <v>56.202127400999998</v>
      </c>
      <c r="S276" s="91">
        <v>3.3075413913043479E-5</v>
      </c>
      <c r="T276" s="91">
        <f t="shared" si="7"/>
        <v>5.6325653450051258E-4</v>
      </c>
      <c r="U276" s="91">
        <f>R276/'סכום נכסי הקרן'!$C$42</f>
        <v>1.0502214464875478E-4</v>
      </c>
    </row>
    <row r="277" spans="2:21">
      <c r="B277" s="92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90"/>
      <c r="P277" s="102"/>
      <c r="Q277" s="87"/>
      <c r="R277" s="87"/>
      <c r="S277" s="87"/>
      <c r="T277" s="91"/>
      <c r="U277" s="87"/>
    </row>
    <row r="278" spans="2:21">
      <c r="B278" s="85" t="s">
        <v>65</v>
      </c>
      <c r="C278" s="80"/>
      <c r="D278" s="81"/>
      <c r="E278" s="81"/>
      <c r="F278" s="80"/>
      <c r="G278" s="81"/>
      <c r="H278" s="80"/>
      <c r="I278" s="80"/>
      <c r="J278" s="99"/>
      <c r="K278" s="83">
        <v>5.4103203964616036</v>
      </c>
      <c r="L278" s="81"/>
      <c r="M278" s="82"/>
      <c r="N278" s="82">
        <v>6.8147905589653557E-2</v>
      </c>
      <c r="O278" s="83"/>
      <c r="P278" s="100"/>
      <c r="Q278" s="83"/>
      <c r="R278" s="83">
        <v>19211.860057691996</v>
      </c>
      <c r="S278" s="84"/>
      <c r="T278" s="84">
        <f t="shared" si="7"/>
        <v>0.1925408559749977</v>
      </c>
      <c r="U278" s="84">
        <f>R278/'סכום נכסי הקרן'!$C$42</f>
        <v>3.590025572438852E-2</v>
      </c>
    </row>
    <row r="279" spans="2:21">
      <c r="B279" s="86" t="s">
        <v>958</v>
      </c>
      <c r="C279" s="87" t="s">
        <v>959</v>
      </c>
      <c r="D279" s="88" t="s">
        <v>29</v>
      </c>
      <c r="E279" s="88" t="s">
        <v>913</v>
      </c>
      <c r="F279" s="87"/>
      <c r="G279" s="88" t="s">
        <v>960</v>
      </c>
      <c r="H279" s="87" t="s">
        <v>961</v>
      </c>
      <c r="I279" s="87" t="s">
        <v>962</v>
      </c>
      <c r="J279" s="101"/>
      <c r="K279" s="90">
        <v>7.7600000000169205</v>
      </c>
      <c r="L279" s="88" t="s">
        <v>133</v>
      </c>
      <c r="M279" s="89">
        <v>4.2519999999999995E-2</v>
      </c>
      <c r="N279" s="89">
        <v>5.3900000000129393E-2</v>
      </c>
      <c r="O279" s="90">
        <v>45889.68</v>
      </c>
      <c r="P279" s="102">
        <v>93.337230000000005</v>
      </c>
      <c r="Q279" s="90"/>
      <c r="R279" s="90">
        <v>160.74907762800001</v>
      </c>
      <c r="S279" s="91">
        <v>3.6711744000000003E-5</v>
      </c>
      <c r="T279" s="91">
        <f t="shared" si="7"/>
        <v>1.6110238629025661E-3</v>
      </c>
      <c r="U279" s="91">
        <f>R279/'סכום נכסי הקרן'!$C$42</f>
        <v>3.0038387626055136E-4</v>
      </c>
    </row>
    <row r="280" spans="2:21">
      <c r="B280" s="86" t="s">
        <v>963</v>
      </c>
      <c r="C280" s="87" t="s">
        <v>964</v>
      </c>
      <c r="D280" s="88" t="s">
        <v>29</v>
      </c>
      <c r="E280" s="88" t="s">
        <v>913</v>
      </c>
      <c r="F280" s="87"/>
      <c r="G280" s="88" t="s">
        <v>960</v>
      </c>
      <c r="H280" s="87" t="s">
        <v>965</v>
      </c>
      <c r="I280" s="87" t="s">
        <v>915</v>
      </c>
      <c r="J280" s="101"/>
      <c r="K280" s="90">
        <v>1.64000000955758</v>
      </c>
      <c r="L280" s="88" t="s">
        <v>131</v>
      </c>
      <c r="M280" s="89">
        <v>4.4999999999999998E-2</v>
      </c>
      <c r="N280" s="89">
        <v>7.8100000282745052E-2</v>
      </c>
      <c r="O280" s="90">
        <v>29.828292000000001</v>
      </c>
      <c r="P280" s="102">
        <v>95.691999999999993</v>
      </c>
      <c r="Q280" s="90"/>
      <c r="R280" s="90">
        <v>0.10044383600000001</v>
      </c>
      <c r="S280" s="91">
        <v>5.9656584000000002E-8</v>
      </c>
      <c r="T280" s="91">
        <f t="shared" si="7"/>
        <v>1.0066460042274341E-6</v>
      </c>
      <c r="U280" s="91">
        <f>R280/'סכום נכסי הקרן'!$C$42</f>
        <v>1.8769444434375822E-7</v>
      </c>
    </row>
    <row r="281" spans="2:21">
      <c r="B281" s="86" t="s">
        <v>966</v>
      </c>
      <c r="C281" s="87" t="s">
        <v>967</v>
      </c>
      <c r="D281" s="88" t="s">
        <v>29</v>
      </c>
      <c r="E281" s="88" t="s">
        <v>913</v>
      </c>
      <c r="F281" s="87"/>
      <c r="G281" s="88" t="s">
        <v>960</v>
      </c>
      <c r="H281" s="87" t="s">
        <v>961</v>
      </c>
      <c r="I281" s="87" t="s">
        <v>962</v>
      </c>
      <c r="J281" s="101"/>
      <c r="K281" s="90">
        <v>7.1300000000020978</v>
      </c>
      <c r="L281" s="88" t="s">
        <v>131</v>
      </c>
      <c r="M281" s="89">
        <v>0.03</v>
      </c>
      <c r="N281" s="89">
        <v>6.7500000000032104E-2</v>
      </c>
      <c r="O281" s="90">
        <v>84895.907999999996</v>
      </c>
      <c r="P281" s="102">
        <v>78.227670000000003</v>
      </c>
      <c r="Q281" s="90"/>
      <c r="R281" s="90">
        <v>233.70413742699998</v>
      </c>
      <c r="S281" s="91">
        <v>4.8511947428571425E-5</v>
      </c>
      <c r="T281" s="91">
        <f t="shared" si="7"/>
        <v>2.3421779322755918E-3</v>
      </c>
      <c r="U281" s="91">
        <f>R281/'סכום נכסי הקרן'!$C$42</f>
        <v>4.3671139974381368E-4</v>
      </c>
    </row>
    <row r="282" spans="2:21">
      <c r="B282" s="86" t="s">
        <v>968</v>
      </c>
      <c r="C282" s="87" t="s">
        <v>969</v>
      </c>
      <c r="D282" s="88" t="s">
        <v>29</v>
      </c>
      <c r="E282" s="88" t="s">
        <v>913</v>
      </c>
      <c r="F282" s="87"/>
      <c r="G282" s="88" t="s">
        <v>960</v>
      </c>
      <c r="H282" s="87" t="s">
        <v>961</v>
      </c>
      <c r="I282" s="87" t="s">
        <v>962</v>
      </c>
      <c r="J282" s="101"/>
      <c r="K282" s="90">
        <v>7.6899999999826774</v>
      </c>
      <c r="L282" s="88" t="s">
        <v>131</v>
      </c>
      <c r="M282" s="89">
        <v>3.5000000000000003E-2</v>
      </c>
      <c r="N282" s="89">
        <v>6.859999999989147E-2</v>
      </c>
      <c r="O282" s="90">
        <v>34417.26</v>
      </c>
      <c r="P282" s="102">
        <v>79.122889999999998</v>
      </c>
      <c r="Q282" s="90"/>
      <c r="R282" s="90">
        <v>95.829163014000002</v>
      </c>
      <c r="S282" s="91">
        <v>6.8834520000000008E-5</v>
      </c>
      <c r="T282" s="91">
        <f t="shared" si="7"/>
        <v>9.603978489680792E-4</v>
      </c>
      <c r="U282" s="91">
        <f>R282/'סכום נכסי הקרן'!$C$42</f>
        <v>1.7907123244317505E-4</v>
      </c>
    </row>
    <row r="283" spans="2:21">
      <c r="B283" s="86" t="s">
        <v>970</v>
      </c>
      <c r="C283" s="87" t="s">
        <v>971</v>
      </c>
      <c r="D283" s="88" t="s">
        <v>29</v>
      </c>
      <c r="E283" s="88" t="s">
        <v>913</v>
      </c>
      <c r="F283" s="87"/>
      <c r="G283" s="88" t="s">
        <v>972</v>
      </c>
      <c r="H283" s="87" t="s">
        <v>973</v>
      </c>
      <c r="I283" s="87" t="s">
        <v>915</v>
      </c>
      <c r="J283" s="101"/>
      <c r="K283" s="90">
        <v>4.0299999999906779</v>
      </c>
      <c r="L283" s="88" t="s">
        <v>131</v>
      </c>
      <c r="M283" s="89">
        <v>5.5480000000000002E-2</v>
      </c>
      <c r="N283" s="89">
        <v>6.1699999999903783E-2</v>
      </c>
      <c r="O283" s="90">
        <v>57362.1</v>
      </c>
      <c r="P283" s="102">
        <v>99.373140000000006</v>
      </c>
      <c r="Q283" s="90"/>
      <c r="R283" s="90">
        <v>200.59187662900001</v>
      </c>
      <c r="S283" s="91">
        <v>1.147242E-4</v>
      </c>
      <c r="T283" s="91">
        <f t="shared" si="7"/>
        <v>2.0103275534903435E-3</v>
      </c>
      <c r="U283" s="91">
        <f>R283/'סכום נכסי הקרן'!$C$42</f>
        <v>3.7483615046075955E-4</v>
      </c>
    </row>
    <row r="284" spans="2:21">
      <c r="B284" s="86" t="s">
        <v>974</v>
      </c>
      <c r="C284" s="87" t="s">
        <v>975</v>
      </c>
      <c r="D284" s="88" t="s">
        <v>29</v>
      </c>
      <c r="E284" s="88" t="s">
        <v>913</v>
      </c>
      <c r="F284" s="87"/>
      <c r="G284" s="88" t="s">
        <v>960</v>
      </c>
      <c r="H284" s="87" t="s">
        <v>973</v>
      </c>
      <c r="I284" s="87" t="s">
        <v>306</v>
      </c>
      <c r="J284" s="101"/>
      <c r="K284" s="90">
        <v>7.8299999999968488</v>
      </c>
      <c r="L284" s="88" t="s">
        <v>133</v>
      </c>
      <c r="M284" s="89">
        <v>4.2500000000000003E-2</v>
      </c>
      <c r="N284" s="89">
        <v>5.4799999999982536E-2</v>
      </c>
      <c r="O284" s="90">
        <v>91779.36</v>
      </c>
      <c r="P284" s="102">
        <v>93.053780000000003</v>
      </c>
      <c r="Q284" s="90"/>
      <c r="R284" s="90">
        <v>320.52182934699999</v>
      </c>
      <c r="S284" s="91">
        <v>7.3423488000000007E-5</v>
      </c>
      <c r="T284" s="91">
        <f t="shared" si="7"/>
        <v>3.2122630081533828E-3</v>
      </c>
      <c r="U284" s="91">
        <f>R284/'סכום נכסי הקרן'!$C$42</f>
        <v>5.9894334042887465E-4</v>
      </c>
    </row>
    <row r="285" spans="2:21">
      <c r="B285" s="86" t="s">
        <v>976</v>
      </c>
      <c r="C285" s="87" t="s">
        <v>977</v>
      </c>
      <c r="D285" s="88" t="s">
        <v>29</v>
      </c>
      <c r="E285" s="88" t="s">
        <v>913</v>
      </c>
      <c r="F285" s="87"/>
      <c r="G285" s="88" t="s">
        <v>978</v>
      </c>
      <c r="H285" s="87" t="s">
        <v>973</v>
      </c>
      <c r="I285" s="87" t="s">
        <v>306</v>
      </c>
      <c r="J285" s="101"/>
      <c r="K285" s="90">
        <v>3.9500000000017983</v>
      </c>
      <c r="L285" s="88" t="s">
        <v>131</v>
      </c>
      <c r="M285" s="89">
        <v>4.2500000000000003E-2</v>
      </c>
      <c r="N285" s="89">
        <v>6.5900000000039566E-2</v>
      </c>
      <c r="O285" s="90">
        <v>34512.828676999998</v>
      </c>
      <c r="P285" s="102">
        <v>91.543059999999997</v>
      </c>
      <c r="Q285" s="90"/>
      <c r="R285" s="90">
        <v>111.17963068400002</v>
      </c>
      <c r="S285" s="91">
        <v>8.4144563122096885E-5</v>
      </c>
      <c r="T285" s="91">
        <f t="shared" si="7"/>
        <v>1.1142399119397474E-3</v>
      </c>
      <c r="U285" s="91">
        <f>R285/'סכום נכסי הקרן'!$C$42</f>
        <v>2.0775589458349274E-4</v>
      </c>
    </row>
    <row r="286" spans="2:21">
      <c r="B286" s="86" t="s">
        <v>979</v>
      </c>
      <c r="C286" s="87" t="s">
        <v>980</v>
      </c>
      <c r="D286" s="88" t="s">
        <v>29</v>
      </c>
      <c r="E286" s="88" t="s">
        <v>913</v>
      </c>
      <c r="F286" s="87"/>
      <c r="G286" s="88" t="s">
        <v>972</v>
      </c>
      <c r="H286" s="87" t="s">
        <v>973</v>
      </c>
      <c r="I286" s="87" t="s">
        <v>915</v>
      </c>
      <c r="J286" s="101"/>
      <c r="K286" s="90">
        <v>4.1300000000018411</v>
      </c>
      <c r="L286" s="88" t="s">
        <v>134</v>
      </c>
      <c r="M286" s="89">
        <v>4.6249999999999999E-2</v>
      </c>
      <c r="N286" s="89">
        <v>6.2699999999992415E-2</v>
      </c>
      <c r="O286" s="90">
        <v>45889.68</v>
      </c>
      <c r="P286" s="102">
        <v>94.928596999999996</v>
      </c>
      <c r="Q286" s="90"/>
      <c r="R286" s="90">
        <v>184.60015118199999</v>
      </c>
      <c r="S286" s="91">
        <v>9.1779360000000001E-5</v>
      </c>
      <c r="T286" s="91">
        <f t="shared" si="7"/>
        <v>1.8500588186132251E-3</v>
      </c>
      <c r="U286" s="91">
        <f>R286/'סכום נכסי הקרן'!$C$42</f>
        <v>3.4495320152726195E-4</v>
      </c>
    </row>
    <row r="287" spans="2:21">
      <c r="B287" s="86" t="s">
        <v>981</v>
      </c>
      <c r="C287" s="87" t="s">
        <v>982</v>
      </c>
      <c r="D287" s="88" t="s">
        <v>29</v>
      </c>
      <c r="E287" s="88" t="s">
        <v>913</v>
      </c>
      <c r="F287" s="87"/>
      <c r="G287" s="88" t="s">
        <v>983</v>
      </c>
      <c r="H287" s="87" t="s">
        <v>984</v>
      </c>
      <c r="I287" s="87" t="s">
        <v>962</v>
      </c>
      <c r="J287" s="101"/>
      <c r="K287" s="90">
        <v>2.3900000000010082</v>
      </c>
      <c r="L287" s="88" t="s">
        <v>131</v>
      </c>
      <c r="M287" s="89">
        <v>5.8749999999999997E-2</v>
      </c>
      <c r="N287" s="89">
        <v>6.3900000000050416E-2</v>
      </c>
      <c r="O287" s="90">
        <v>70727.353382999994</v>
      </c>
      <c r="P287" s="102">
        <v>99.622280000000003</v>
      </c>
      <c r="Q287" s="90"/>
      <c r="R287" s="90">
        <v>247.94944542500002</v>
      </c>
      <c r="S287" s="91">
        <v>2.9828291496952952E-5</v>
      </c>
      <c r="T287" s="91">
        <f t="shared" si="7"/>
        <v>2.4849441083421436E-3</v>
      </c>
      <c r="U287" s="91">
        <f>R287/'סכום נכסי הקרן'!$C$42</f>
        <v>4.6333090449062874E-4</v>
      </c>
    </row>
    <row r="288" spans="2:21">
      <c r="B288" s="86" t="s">
        <v>985</v>
      </c>
      <c r="C288" s="87" t="s">
        <v>986</v>
      </c>
      <c r="D288" s="88" t="s">
        <v>29</v>
      </c>
      <c r="E288" s="88" t="s">
        <v>913</v>
      </c>
      <c r="F288" s="87"/>
      <c r="G288" s="88" t="s">
        <v>960</v>
      </c>
      <c r="H288" s="87" t="s">
        <v>987</v>
      </c>
      <c r="I288" s="87" t="s">
        <v>962</v>
      </c>
      <c r="J288" s="101"/>
      <c r="K288" s="90">
        <v>4.369999999996355</v>
      </c>
      <c r="L288" s="88" t="s">
        <v>131</v>
      </c>
      <c r="M288" s="89">
        <v>3.2000000000000001E-2</v>
      </c>
      <c r="N288" s="89">
        <v>9.9899999999876463E-2</v>
      </c>
      <c r="O288" s="90">
        <v>73423.487999999998</v>
      </c>
      <c r="P288" s="102">
        <v>76.436329999999998</v>
      </c>
      <c r="Q288" s="90"/>
      <c r="R288" s="90">
        <v>197.49409935599996</v>
      </c>
      <c r="S288" s="91">
        <v>5.87387904E-5</v>
      </c>
      <c r="T288" s="91">
        <f t="shared" si="7"/>
        <v>1.9792816950480983E-3</v>
      </c>
      <c r="U288" s="91">
        <f>R288/'סכום נכסי הקרן'!$C$42</f>
        <v>3.6904748679446477E-4</v>
      </c>
    </row>
    <row r="289" spans="2:21">
      <c r="B289" s="86" t="s">
        <v>988</v>
      </c>
      <c r="C289" s="87" t="s">
        <v>989</v>
      </c>
      <c r="D289" s="88" t="s">
        <v>29</v>
      </c>
      <c r="E289" s="88" t="s">
        <v>913</v>
      </c>
      <c r="F289" s="87"/>
      <c r="G289" s="88" t="s">
        <v>972</v>
      </c>
      <c r="H289" s="87" t="s">
        <v>914</v>
      </c>
      <c r="I289" s="87" t="s">
        <v>915</v>
      </c>
      <c r="J289" s="101"/>
      <c r="K289" s="90">
        <v>7.4199999999883071</v>
      </c>
      <c r="L289" s="88" t="s">
        <v>131</v>
      </c>
      <c r="M289" s="89">
        <v>5.7169999999999999E-2</v>
      </c>
      <c r="N289" s="89">
        <v>5.9599999999910447E-2</v>
      </c>
      <c r="O289" s="90">
        <v>68834.52</v>
      </c>
      <c r="P289" s="102">
        <v>99.568340000000006</v>
      </c>
      <c r="Q289" s="90"/>
      <c r="R289" s="90">
        <v>241.183068921</v>
      </c>
      <c r="S289" s="91">
        <v>1.9667005714285717E-5</v>
      </c>
      <c r="T289" s="91">
        <f t="shared" si="7"/>
        <v>2.4171316258434663E-3</v>
      </c>
      <c r="U289" s="91">
        <f>R289/'סכום נכסי הקרן'!$C$42</f>
        <v>4.50686910307263E-4</v>
      </c>
    </row>
    <row r="290" spans="2:21">
      <c r="B290" s="86" t="s">
        <v>990</v>
      </c>
      <c r="C290" s="87" t="s">
        <v>991</v>
      </c>
      <c r="D290" s="88" t="s">
        <v>29</v>
      </c>
      <c r="E290" s="88" t="s">
        <v>913</v>
      </c>
      <c r="F290" s="87"/>
      <c r="G290" s="88" t="s">
        <v>972</v>
      </c>
      <c r="H290" s="87" t="s">
        <v>914</v>
      </c>
      <c r="I290" s="87" t="s">
        <v>915</v>
      </c>
      <c r="J290" s="101"/>
      <c r="K290" s="90">
        <v>5.6699999999862936</v>
      </c>
      <c r="L290" s="88" t="s">
        <v>131</v>
      </c>
      <c r="M290" s="89">
        <v>3.9329999999999997E-2</v>
      </c>
      <c r="N290" s="89">
        <v>6.8799999999840711E-2</v>
      </c>
      <c r="O290" s="90">
        <v>71473.176600000006</v>
      </c>
      <c r="P290" s="102">
        <v>85.861900000000006</v>
      </c>
      <c r="Q290" s="90"/>
      <c r="R290" s="90">
        <v>215.95479228799999</v>
      </c>
      <c r="S290" s="91">
        <v>4.7648784400000006E-5</v>
      </c>
      <c r="T290" s="91">
        <f t="shared" si="7"/>
        <v>2.1642943699450175E-3</v>
      </c>
      <c r="U290" s="91">
        <f>R290/'סכום נכסי הקרן'!$C$42</f>
        <v>4.0354407354442216E-4</v>
      </c>
    </row>
    <row r="291" spans="2:21">
      <c r="B291" s="86" t="s">
        <v>992</v>
      </c>
      <c r="C291" s="87" t="s">
        <v>993</v>
      </c>
      <c r="D291" s="88" t="s">
        <v>29</v>
      </c>
      <c r="E291" s="88" t="s">
        <v>913</v>
      </c>
      <c r="F291" s="87"/>
      <c r="G291" s="88" t="s">
        <v>972</v>
      </c>
      <c r="H291" s="87" t="s">
        <v>914</v>
      </c>
      <c r="I291" s="87" t="s">
        <v>915</v>
      </c>
      <c r="J291" s="101"/>
      <c r="K291" s="90">
        <v>3.5899999999921639</v>
      </c>
      <c r="L291" s="88" t="s">
        <v>134</v>
      </c>
      <c r="M291" s="89">
        <v>6.1780000000000002E-2</v>
      </c>
      <c r="N291" s="89">
        <v>6.0399999999903919E-2</v>
      </c>
      <c r="O291" s="90">
        <v>59541.859799999998</v>
      </c>
      <c r="P291" s="102">
        <v>100.63921999999999</v>
      </c>
      <c r="Q291" s="90"/>
      <c r="R291" s="90">
        <v>253.92744216099999</v>
      </c>
      <c r="S291" s="91">
        <v>9.1602861230769231E-5</v>
      </c>
      <c r="T291" s="91">
        <f t="shared" si="7"/>
        <v>2.5448554654470138E-3</v>
      </c>
      <c r="U291" s="91">
        <f>R291/'סכום נכסי הקרן'!$C$42</f>
        <v>4.7450169226950561E-4</v>
      </c>
    </row>
    <row r="292" spans="2:21">
      <c r="B292" s="86" t="s">
        <v>994</v>
      </c>
      <c r="C292" s="87" t="s">
        <v>995</v>
      </c>
      <c r="D292" s="88" t="s">
        <v>29</v>
      </c>
      <c r="E292" s="88" t="s">
        <v>913</v>
      </c>
      <c r="F292" s="87"/>
      <c r="G292" s="88" t="s">
        <v>996</v>
      </c>
      <c r="H292" s="87" t="s">
        <v>914</v>
      </c>
      <c r="I292" s="87" t="s">
        <v>306</v>
      </c>
      <c r="J292" s="101"/>
      <c r="K292" s="90">
        <v>3.3899999999922401</v>
      </c>
      <c r="L292" s="88" t="s">
        <v>131</v>
      </c>
      <c r="M292" s="89">
        <v>4.7500000000000001E-2</v>
      </c>
      <c r="N292" s="89">
        <v>7.8699999999808673E-2</v>
      </c>
      <c r="O292" s="90">
        <v>52773.132000000005</v>
      </c>
      <c r="P292" s="102">
        <v>90.902670000000001</v>
      </c>
      <c r="Q292" s="90"/>
      <c r="R292" s="90">
        <v>168.81411642899999</v>
      </c>
      <c r="S292" s="91">
        <v>3.5182088000000004E-5</v>
      </c>
      <c r="T292" s="91">
        <f t="shared" si="7"/>
        <v>1.691851511529664E-3</v>
      </c>
      <c r="U292" s="91">
        <f>R292/'סכום נכסי הקרן'!$C$42</f>
        <v>3.1545461665286913E-4</v>
      </c>
    </row>
    <row r="293" spans="2:21">
      <c r="B293" s="86" t="s">
        <v>997</v>
      </c>
      <c r="C293" s="87" t="s">
        <v>998</v>
      </c>
      <c r="D293" s="88" t="s">
        <v>29</v>
      </c>
      <c r="E293" s="88" t="s">
        <v>913</v>
      </c>
      <c r="F293" s="87"/>
      <c r="G293" s="88" t="s">
        <v>996</v>
      </c>
      <c r="H293" s="87" t="s">
        <v>914</v>
      </c>
      <c r="I293" s="87" t="s">
        <v>306</v>
      </c>
      <c r="J293" s="101"/>
      <c r="K293" s="90">
        <v>6.2299999999814224</v>
      </c>
      <c r="L293" s="88" t="s">
        <v>131</v>
      </c>
      <c r="M293" s="89">
        <v>5.1249999999999997E-2</v>
      </c>
      <c r="N293" s="89">
        <v>7.9899999999718224E-2</v>
      </c>
      <c r="O293" s="90">
        <v>37744.2618</v>
      </c>
      <c r="P293" s="102">
        <v>84.698670000000007</v>
      </c>
      <c r="Q293" s="90"/>
      <c r="R293" s="90">
        <v>112.498511583</v>
      </c>
      <c r="S293" s="91">
        <v>2.5162841200000001E-5</v>
      </c>
      <c r="T293" s="91">
        <f t="shared" si="7"/>
        <v>1.1274577084706388E-3</v>
      </c>
      <c r="U293" s="91">
        <f>R293/'סכום נכסי הקרן'!$C$42</f>
        <v>2.1022042229720329E-4</v>
      </c>
    </row>
    <row r="294" spans="2:21">
      <c r="B294" s="86" t="s">
        <v>999</v>
      </c>
      <c r="C294" s="87" t="s">
        <v>1000</v>
      </c>
      <c r="D294" s="88" t="s">
        <v>29</v>
      </c>
      <c r="E294" s="88" t="s">
        <v>913</v>
      </c>
      <c r="F294" s="87"/>
      <c r="G294" s="88" t="s">
        <v>1001</v>
      </c>
      <c r="H294" s="87" t="s">
        <v>914</v>
      </c>
      <c r="I294" s="87" t="s">
        <v>915</v>
      </c>
      <c r="J294" s="101"/>
      <c r="K294" s="90">
        <v>6.3899999999834236</v>
      </c>
      <c r="L294" s="88" t="s">
        <v>133</v>
      </c>
      <c r="M294" s="89">
        <v>4.3749999999999997E-2</v>
      </c>
      <c r="N294" s="89">
        <v>4.879999999985387E-2</v>
      </c>
      <c r="O294" s="90">
        <v>50249.1996</v>
      </c>
      <c r="P294" s="102">
        <v>97.248369999999994</v>
      </c>
      <c r="Q294" s="90"/>
      <c r="R294" s="90">
        <v>183.396077636</v>
      </c>
      <c r="S294" s="91">
        <v>6.69989328E-5</v>
      </c>
      <c r="T294" s="91">
        <f t="shared" si="7"/>
        <v>1.8379916189507507E-3</v>
      </c>
      <c r="U294" s="91">
        <f>R294/'סכום נכסי הקרן'!$C$42</f>
        <v>3.4270320865397612E-4</v>
      </c>
    </row>
    <row r="295" spans="2:21">
      <c r="B295" s="86" t="s">
        <v>1002</v>
      </c>
      <c r="C295" s="87" t="s">
        <v>1003</v>
      </c>
      <c r="D295" s="88" t="s">
        <v>29</v>
      </c>
      <c r="E295" s="88" t="s">
        <v>913</v>
      </c>
      <c r="F295" s="87"/>
      <c r="G295" s="88" t="s">
        <v>972</v>
      </c>
      <c r="H295" s="87" t="s">
        <v>914</v>
      </c>
      <c r="I295" s="87" t="s">
        <v>915</v>
      </c>
      <c r="J295" s="101"/>
      <c r="K295" s="90">
        <v>7.370000000016474</v>
      </c>
      <c r="L295" s="88" t="s">
        <v>131</v>
      </c>
      <c r="M295" s="89">
        <v>5.4050000000000001E-2</v>
      </c>
      <c r="N295" s="89">
        <v>6.2500000000132075E-2</v>
      </c>
      <c r="O295" s="90">
        <v>61951.067999999999</v>
      </c>
      <c r="P295" s="102">
        <v>95.517939999999996</v>
      </c>
      <c r="Q295" s="90"/>
      <c r="R295" s="90">
        <v>208.23466686099997</v>
      </c>
      <c r="S295" s="91">
        <v>6.1951068000000003E-5</v>
      </c>
      <c r="T295" s="91">
        <f t="shared" si="7"/>
        <v>2.0869234358717294E-3</v>
      </c>
      <c r="U295" s="91">
        <f>R295/'סכום נכסי הקרן'!$C$42</f>
        <v>3.8911785576949679E-4</v>
      </c>
    </row>
    <row r="296" spans="2:21">
      <c r="B296" s="86" t="s">
        <v>1004</v>
      </c>
      <c r="C296" s="87" t="s">
        <v>1005</v>
      </c>
      <c r="D296" s="88" t="s">
        <v>29</v>
      </c>
      <c r="E296" s="88" t="s">
        <v>913</v>
      </c>
      <c r="F296" s="87"/>
      <c r="G296" s="88" t="s">
        <v>1006</v>
      </c>
      <c r="H296" s="87" t="s">
        <v>918</v>
      </c>
      <c r="I296" s="87" t="s">
        <v>306</v>
      </c>
      <c r="J296" s="101"/>
      <c r="K296" s="90">
        <v>4.2899999999944782</v>
      </c>
      <c r="L296" s="88" t="s">
        <v>131</v>
      </c>
      <c r="M296" s="89">
        <v>5.8499999999999996E-2</v>
      </c>
      <c r="N296" s="89">
        <v>5.7499999999965773E-2</v>
      </c>
      <c r="O296" s="90">
        <v>61951.067999999999</v>
      </c>
      <c r="P296" s="102">
        <v>100.50725</v>
      </c>
      <c r="Q296" s="90"/>
      <c r="R296" s="90">
        <v>219.111642749</v>
      </c>
      <c r="S296" s="91">
        <v>8.8501525714285715E-5</v>
      </c>
      <c r="T296" s="91">
        <f t="shared" si="7"/>
        <v>2.1959322586304836E-3</v>
      </c>
      <c r="U296" s="91">
        <f>R296/'סכום נכסי הקרן'!$C$42</f>
        <v>4.0944312436476052E-4</v>
      </c>
    </row>
    <row r="297" spans="2:21">
      <c r="B297" s="86" t="s">
        <v>1007</v>
      </c>
      <c r="C297" s="87" t="s">
        <v>1008</v>
      </c>
      <c r="D297" s="88" t="s">
        <v>29</v>
      </c>
      <c r="E297" s="88" t="s">
        <v>913</v>
      </c>
      <c r="F297" s="87"/>
      <c r="G297" s="88" t="s">
        <v>960</v>
      </c>
      <c r="H297" s="87" t="s">
        <v>918</v>
      </c>
      <c r="I297" s="87" t="s">
        <v>306</v>
      </c>
      <c r="J297" s="101"/>
      <c r="K297" s="90">
        <v>7.140000000021959</v>
      </c>
      <c r="L297" s="88" t="s">
        <v>133</v>
      </c>
      <c r="M297" s="89">
        <v>5.7999999999999996E-2</v>
      </c>
      <c r="N297" s="89">
        <v>4.9100000000144021E-2</v>
      </c>
      <c r="O297" s="90">
        <v>34417.26</v>
      </c>
      <c r="P297" s="102">
        <v>108.58449</v>
      </c>
      <c r="Q297" s="90"/>
      <c r="R297" s="90">
        <v>140.25639287800001</v>
      </c>
      <c r="S297" s="91">
        <v>6.8834520000000008E-5</v>
      </c>
      <c r="T297" s="91">
        <f t="shared" si="7"/>
        <v>1.405646608896855E-3</v>
      </c>
      <c r="U297" s="91">
        <f>R297/'סכום נכסי הקרן'!$C$42</f>
        <v>2.6209020657968557E-4</v>
      </c>
    </row>
    <row r="298" spans="2:21">
      <c r="B298" s="86" t="s">
        <v>1009</v>
      </c>
      <c r="C298" s="87" t="s">
        <v>1010</v>
      </c>
      <c r="D298" s="88" t="s">
        <v>29</v>
      </c>
      <c r="E298" s="88" t="s">
        <v>913</v>
      </c>
      <c r="F298" s="87"/>
      <c r="G298" s="88" t="s">
        <v>1011</v>
      </c>
      <c r="H298" s="87" t="s">
        <v>918</v>
      </c>
      <c r="I298" s="87" t="s">
        <v>915</v>
      </c>
      <c r="J298" s="101"/>
      <c r="K298" s="90">
        <v>7.3799999999997867</v>
      </c>
      <c r="L298" s="88" t="s">
        <v>131</v>
      </c>
      <c r="M298" s="89">
        <v>4.9889999999999997E-2</v>
      </c>
      <c r="N298" s="89">
        <v>5.4699999999986003E-2</v>
      </c>
      <c r="O298" s="90">
        <v>54608.7192</v>
      </c>
      <c r="P298" s="102">
        <v>96.589179999999999</v>
      </c>
      <c r="Q298" s="90"/>
      <c r="R298" s="90">
        <v>185.61358185799997</v>
      </c>
      <c r="S298" s="91">
        <v>7.2811625600000004E-5</v>
      </c>
      <c r="T298" s="91">
        <f t="shared" si="7"/>
        <v>1.8602153994566417E-3</v>
      </c>
      <c r="U298" s="91">
        <f>R298/'סכום נכסי הקרן'!$C$42</f>
        <v>3.4684694946827781E-4</v>
      </c>
    </row>
    <row r="299" spans="2:21">
      <c r="B299" s="86" t="s">
        <v>1012</v>
      </c>
      <c r="C299" s="87" t="s">
        <v>1013</v>
      </c>
      <c r="D299" s="88" t="s">
        <v>29</v>
      </c>
      <c r="E299" s="88" t="s">
        <v>913</v>
      </c>
      <c r="F299" s="87"/>
      <c r="G299" s="88" t="s">
        <v>941</v>
      </c>
      <c r="H299" s="87" t="s">
        <v>918</v>
      </c>
      <c r="I299" s="87" t="s">
        <v>306</v>
      </c>
      <c r="J299" s="101"/>
      <c r="K299" s="90">
        <v>7.4399999999692996</v>
      </c>
      <c r="L299" s="88" t="s">
        <v>131</v>
      </c>
      <c r="M299" s="89">
        <v>5.0999999999999997E-2</v>
      </c>
      <c r="N299" s="89">
        <v>5.5699999999811609E-2</v>
      </c>
      <c r="O299" s="90">
        <v>20650.356</v>
      </c>
      <c r="P299" s="102">
        <v>98.611829999999998</v>
      </c>
      <c r="Q299" s="90"/>
      <c r="R299" s="90">
        <v>71.659841455000006</v>
      </c>
      <c r="S299" s="91">
        <v>2.7533807999999999E-5</v>
      </c>
      <c r="T299" s="91">
        <f t="shared" si="7"/>
        <v>7.1817341846887642E-4</v>
      </c>
      <c r="U299" s="91">
        <f>R299/'סכום נכסי הקרן'!$C$42</f>
        <v>1.3390721281949085E-4</v>
      </c>
    </row>
    <row r="300" spans="2:21">
      <c r="B300" s="86" t="s">
        <v>1014</v>
      </c>
      <c r="C300" s="87" t="s">
        <v>1015</v>
      </c>
      <c r="D300" s="88" t="s">
        <v>29</v>
      </c>
      <c r="E300" s="88" t="s">
        <v>913</v>
      </c>
      <c r="F300" s="87"/>
      <c r="G300" s="88" t="s">
        <v>1016</v>
      </c>
      <c r="H300" s="87" t="s">
        <v>918</v>
      </c>
      <c r="I300" s="87" t="s">
        <v>915</v>
      </c>
      <c r="J300" s="101"/>
      <c r="K300" s="90">
        <v>7.5299999999991014</v>
      </c>
      <c r="L300" s="88" t="s">
        <v>131</v>
      </c>
      <c r="M300" s="89">
        <v>5.5E-2</v>
      </c>
      <c r="N300" s="89">
        <v>6.3000000000006412E-2</v>
      </c>
      <c r="O300" s="90">
        <v>91779.36</v>
      </c>
      <c r="P300" s="102">
        <v>96.548500000000004</v>
      </c>
      <c r="Q300" s="90"/>
      <c r="R300" s="90">
        <v>311.82420417600002</v>
      </c>
      <c r="S300" s="91">
        <v>8.3435781818181812E-5</v>
      </c>
      <c r="T300" s="91">
        <f t="shared" si="7"/>
        <v>3.1250955922787534E-3</v>
      </c>
      <c r="U300" s="91">
        <f>R300/'סכום נכסי הקרן'!$C$42</f>
        <v>5.8269051707412816E-4</v>
      </c>
    </row>
    <row r="301" spans="2:21">
      <c r="B301" s="86" t="s">
        <v>1017</v>
      </c>
      <c r="C301" s="87" t="s">
        <v>1018</v>
      </c>
      <c r="D301" s="88" t="s">
        <v>29</v>
      </c>
      <c r="E301" s="88" t="s">
        <v>913</v>
      </c>
      <c r="F301" s="87"/>
      <c r="G301" s="88" t="s">
        <v>972</v>
      </c>
      <c r="H301" s="87" t="s">
        <v>918</v>
      </c>
      <c r="I301" s="87" t="s">
        <v>915</v>
      </c>
      <c r="J301" s="101"/>
      <c r="K301" s="90">
        <v>4.8499999999906214</v>
      </c>
      <c r="L301" s="88" t="s">
        <v>133</v>
      </c>
      <c r="M301" s="89">
        <v>4.1250000000000002E-2</v>
      </c>
      <c r="N301" s="89">
        <v>5.4299999999890422E-2</v>
      </c>
      <c r="O301" s="90">
        <v>56673.754800000002</v>
      </c>
      <c r="P301" s="102">
        <v>95.250879999999995</v>
      </c>
      <c r="Q301" s="90"/>
      <c r="R301" s="90">
        <v>202.59537795400001</v>
      </c>
      <c r="S301" s="91">
        <v>5.66737548E-5</v>
      </c>
      <c r="T301" s="91">
        <f t="shared" si="7"/>
        <v>2.0304066014796658E-3</v>
      </c>
      <c r="U301" s="91">
        <f>R301/'סכום נכסי הקרן'!$C$42</f>
        <v>3.7857999461201095E-4</v>
      </c>
    </row>
    <row r="302" spans="2:21">
      <c r="B302" s="86" t="s">
        <v>1019</v>
      </c>
      <c r="C302" s="87" t="s">
        <v>1020</v>
      </c>
      <c r="D302" s="88" t="s">
        <v>29</v>
      </c>
      <c r="E302" s="88" t="s">
        <v>913</v>
      </c>
      <c r="F302" s="87"/>
      <c r="G302" s="88" t="s">
        <v>1021</v>
      </c>
      <c r="H302" s="87" t="s">
        <v>918</v>
      </c>
      <c r="I302" s="87" t="s">
        <v>915</v>
      </c>
      <c r="J302" s="101"/>
      <c r="K302" s="90">
        <v>6.3199999999915146</v>
      </c>
      <c r="L302" s="88" t="s">
        <v>131</v>
      </c>
      <c r="M302" s="89">
        <v>4.6249999999999999E-2</v>
      </c>
      <c r="N302" s="89">
        <v>5.709999999992222E-2</v>
      </c>
      <c r="O302" s="90">
        <v>34417.26</v>
      </c>
      <c r="P302" s="102">
        <v>93.414709999999999</v>
      </c>
      <c r="Q302" s="90"/>
      <c r="R302" s="90">
        <v>113.138605528</v>
      </c>
      <c r="S302" s="91">
        <v>3.4417260000000004E-5</v>
      </c>
      <c r="T302" s="91">
        <f t="shared" si="7"/>
        <v>1.1338727164763509E-3</v>
      </c>
      <c r="U302" s="91">
        <f>R302/'סכום נכסי הקרן'!$C$42</f>
        <v>2.1141653429490297E-4</v>
      </c>
    </row>
    <row r="303" spans="2:21">
      <c r="B303" s="86" t="s">
        <v>1022</v>
      </c>
      <c r="C303" s="87" t="s">
        <v>1023</v>
      </c>
      <c r="D303" s="88" t="s">
        <v>29</v>
      </c>
      <c r="E303" s="88" t="s">
        <v>913</v>
      </c>
      <c r="F303" s="87"/>
      <c r="G303" s="88" t="s">
        <v>960</v>
      </c>
      <c r="H303" s="87" t="s">
        <v>918</v>
      </c>
      <c r="I303" s="87" t="s">
        <v>306</v>
      </c>
      <c r="J303" s="101"/>
      <c r="K303" s="90">
        <v>7.1199999999879191</v>
      </c>
      <c r="L303" s="88" t="s">
        <v>131</v>
      </c>
      <c r="M303" s="89">
        <v>0.06</v>
      </c>
      <c r="N303" s="89">
        <v>6.4299999999869129E-2</v>
      </c>
      <c r="O303" s="90">
        <v>57362.1</v>
      </c>
      <c r="P303" s="102">
        <v>98.417670000000001</v>
      </c>
      <c r="Q303" s="90"/>
      <c r="R303" s="90">
        <v>198.66317562</v>
      </c>
      <c r="S303" s="91">
        <v>4.7801749999999997E-5</v>
      </c>
      <c r="T303" s="91">
        <f t="shared" si="7"/>
        <v>1.9909981526890909E-3</v>
      </c>
      <c r="U303" s="91">
        <f>R303/'סכום נכסי הקרן'!$C$42</f>
        <v>3.71232081972281E-4</v>
      </c>
    </row>
    <row r="304" spans="2:21">
      <c r="B304" s="86" t="s">
        <v>1024</v>
      </c>
      <c r="C304" s="87" t="s">
        <v>1025</v>
      </c>
      <c r="D304" s="88" t="s">
        <v>29</v>
      </c>
      <c r="E304" s="88" t="s">
        <v>913</v>
      </c>
      <c r="F304" s="87"/>
      <c r="G304" s="88" t="s">
        <v>1001</v>
      </c>
      <c r="H304" s="87" t="s">
        <v>918</v>
      </c>
      <c r="I304" s="87" t="s">
        <v>306</v>
      </c>
      <c r="J304" s="101"/>
      <c r="K304" s="90">
        <v>4.3699999999926247</v>
      </c>
      <c r="L304" s="88" t="s">
        <v>131</v>
      </c>
      <c r="M304" s="89">
        <v>5.6250000000000001E-2</v>
      </c>
      <c r="N304" s="89">
        <v>5.7699999999864776E-2</v>
      </c>
      <c r="O304" s="90">
        <v>45889.68</v>
      </c>
      <c r="P304" s="102">
        <v>100.75449999999999</v>
      </c>
      <c r="Q304" s="90"/>
      <c r="R304" s="90">
        <v>162.70419416000001</v>
      </c>
      <c r="S304" s="91">
        <v>8.3435781818181812E-5</v>
      </c>
      <c r="T304" s="91">
        <f t="shared" si="7"/>
        <v>1.6306179995177468E-3</v>
      </c>
      <c r="U304" s="91">
        <f>R304/'סכום נכסי הקרן'!$C$42</f>
        <v>3.0403730613454621E-4</v>
      </c>
    </row>
    <row r="305" spans="2:21">
      <c r="B305" s="86" t="s">
        <v>1026</v>
      </c>
      <c r="C305" s="87" t="s">
        <v>1027</v>
      </c>
      <c r="D305" s="88" t="s">
        <v>29</v>
      </c>
      <c r="E305" s="88" t="s">
        <v>913</v>
      </c>
      <c r="F305" s="87"/>
      <c r="G305" s="88" t="s">
        <v>972</v>
      </c>
      <c r="H305" s="87" t="s">
        <v>918</v>
      </c>
      <c r="I305" s="87" t="s">
        <v>915</v>
      </c>
      <c r="J305" s="101"/>
      <c r="K305" s="90">
        <v>3.9900000000117619</v>
      </c>
      <c r="L305" s="88" t="s">
        <v>131</v>
      </c>
      <c r="M305" s="89">
        <v>8.1250000000000003E-2</v>
      </c>
      <c r="N305" s="89">
        <v>7.1300000000176431E-2</v>
      </c>
      <c r="O305" s="90">
        <v>45889.68</v>
      </c>
      <c r="P305" s="102">
        <v>105.302139</v>
      </c>
      <c r="Q305" s="90"/>
      <c r="R305" s="90">
        <v>170.04798439999999</v>
      </c>
      <c r="S305" s="91">
        <v>2.6222674285714287E-5</v>
      </c>
      <c r="T305" s="91">
        <f t="shared" si="7"/>
        <v>1.7042173102905891E-3</v>
      </c>
      <c r="U305" s="91">
        <f>R305/'סכום נכסי הקרן'!$C$42</f>
        <v>3.1776028489925517E-4</v>
      </c>
    </row>
    <row r="306" spans="2:21">
      <c r="B306" s="86" t="s">
        <v>1028</v>
      </c>
      <c r="C306" s="87" t="s">
        <v>1029</v>
      </c>
      <c r="D306" s="88" t="s">
        <v>29</v>
      </c>
      <c r="E306" s="88" t="s">
        <v>913</v>
      </c>
      <c r="F306" s="87"/>
      <c r="G306" s="88" t="s">
        <v>1030</v>
      </c>
      <c r="H306" s="87" t="s">
        <v>918</v>
      </c>
      <c r="I306" s="87" t="s">
        <v>306</v>
      </c>
      <c r="J306" s="101"/>
      <c r="K306" s="90">
        <v>7.5699999999896646</v>
      </c>
      <c r="L306" s="88" t="s">
        <v>131</v>
      </c>
      <c r="M306" s="89">
        <v>4.7E-2</v>
      </c>
      <c r="N306" s="89">
        <v>5.4399999999911033E-2</v>
      </c>
      <c r="O306" s="90">
        <v>22944.84</v>
      </c>
      <c r="P306" s="102">
        <v>94.660560000000004</v>
      </c>
      <c r="Q306" s="90"/>
      <c r="R306" s="90">
        <v>76.431670146999991</v>
      </c>
      <c r="S306" s="91">
        <v>7.6482800000000006E-5</v>
      </c>
      <c r="T306" s="91">
        <f t="shared" si="7"/>
        <v>7.6599658489652663E-4</v>
      </c>
      <c r="U306" s="91">
        <f>R306/'סכום נכסי הקרן'!$C$42</f>
        <v>1.4282409383993035E-4</v>
      </c>
    </row>
    <row r="307" spans="2:21">
      <c r="B307" s="86" t="s">
        <v>1031</v>
      </c>
      <c r="C307" s="87" t="s">
        <v>1032</v>
      </c>
      <c r="D307" s="88" t="s">
        <v>29</v>
      </c>
      <c r="E307" s="88" t="s">
        <v>913</v>
      </c>
      <c r="F307" s="87"/>
      <c r="G307" s="88" t="s">
        <v>1006</v>
      </c>
      <c r="H307" s="87" t="s">
        <v>923</v>
      </c>
      <c r="I307" s="87" t="s">
        <v>306</v>
      </c>
      <c r="J307" s="101"/>
      <c r="K307" s="90">
        <v>7.5900000000043253</v>
      </c>
      <c r="L307" s="88" t="s">
        <v>131</v>
      </c>
      <c r="M307" s="89">
        <v>3.3000000000000002E-2</v>
      </c>
      <c r="N307" s="89">
        <v>6.5300000000031791E-2</v>
      </c>
      <c r="O307" s="90">
        <v>68834.52</v>
      </c>
      <c r="P307" s="102">
        <v>79.194999999999993</v>
      </c>
      <c r="Q307" s="90"/>
      <c r="R307" s="90">
        <v>191.832999863</v>
      </c>
      <c r="S307" s="91">
        <v>1.7208630000000002E-5</v>
      </c>
      <c r="T307" s="91">
        <f t="shared" si="7"/>
        <v>1.9225462754235197E-3</v>
      </c>
      <c r="U307" s="91">
        <f>R307/'סכום נכסי הקרן'!$C$42</f>
        <v>3.5846886927020619E-4</v>
      </c>
    </row>
    <row r="308" spans="2:21">
      <c r="B308" s="86" t="s">
        <v>1033</v>
      </c>
      <c r="C308" s="87" t="s">
        <v>1034</v>
      </c>
      <c r="D308" s="88" t="s">
        <v>29</v>
      </c>
      <c r="E308" s="88" t="s">
        <v>913</v>
      </c>
      <c r="F308" s="87"/>
      <c r="G308" s="88" t="s">
        <v>1006</v>
      </c>
      <c r="H308" s="87" t="s">
        <v>923</v>
      </c>
      <c r="I308" s="87" t="s">
        <v>915</v>
      </c>
      <c r="J308" s="101"/>
      <c r="K308" s="90">
        <v>7.3699999999864216</v>
      </c>
      <c r="L308" s="88" t="s">
        <v>131</v>
      </c>
      <c r="M308" s="89">
        <v>5.5E-2</v>
      </c>
      <c r="N308" s="89">
        <v>6.059999999994891E-2</v>
      </c>
      <c r="O308" s="90">
        <v>21682.873799999998</v>
      </c>
      <c r="P308" s="102">
        <v>97.490610000000004</v>
      </c>
      <c r="Q308" s="90"/>
      <c r="R308" s="90">
        <v>74.387318173000011</v>
      </c>
      <c r="S308" s="91">
        <v>2.8910498399999998E-5</v>
      </c>
      <c r="T308" s="91">
        <f t="shared" si="7"/>
        <v>7.4550813256520044E-4</v>
      </c>
      <c r="U308" s="91">
        <f>R308/'סכום נכסי הקרן'!$C$42</f>
        <v>1.3900391409487373E-4</v>
      </c>
    </row>
    <row r="309" spans="2:21">
      <c r="B309" s="86" t="s">
        <v>1035</v>
      </c>
      <c r="C309" s="87" t="s">
        <v>1036</v>
      </c>
      <c r="D309" s="88" t="s">
        <v>29</v>
      </c>
      <c r="E309" s="88" t="s">
        <v>913</v>
      </c>
      <c r="F309" s="87"/>
      <c r="G309" s="88" t="s">
        <v>1006</v>
      </c>
      <c r="H309" s="87" t="s">
        <v>923</v>
      </c>
      <c r="I309" s="87" t="s">
        <v>306</v>
      </c>
      <c r="J309" s="101"/>
      <c r="K309" s="90">
        <v>7.5099999999872127</v>
      </c>
      <c r="L309" s="88" t="s">
        <v>131</v>
      </c>
      <c r="M309" s="89">
        <v>5.4109999999999998E-2</v>
      </c>
      <c r="N309" s="89">
        <v>5.8099999999906685E-2</v>
      </c>
      <c r="O309" s="90">
        <v>41300.712</v>
      </c>
      <c r="P309" s="102">
        <v>99.544740000000004</v>
      </c>
      <c r="Q309" s="90"/>
      <c r="R309" s="90">
        <v>144.67554983500003</v>
      </c>
      <c r="S309" s="91">
        <v>6.8834519999999994E-5</v>
      </c>
      <c r="T309" s="91">
        <f t="shared" si="7"/>
        <v>1.4499353066405169E-3</v>
      </c>
      <c r="U309" s="91">
        <f>R309/'סכום נכסי הקרן'!$C$42</f>
        <v>2.7034806731602754E-4</v>
      </c>
    </row>
    <row r="310" spans="2:21">
      <c r="B310" s="86" t="s">
        <v>1037</v>
      </c>
      <c r="C310" s="87" t="s">
        <v>1038</v>
      </c>
      <c r="D310" s="88" t="s">
        <v>29</v>
      </c>
      <c r="E310" s="88" t="s">
        <v>913</v>
      </c>
      <c r="F310" s="87"/>
      <c r="G310" s="88" t="s">
        <v>1006</v>
      </c>
      <c r="H310" s="87" t="s">
        <v>923</v>
      </c>
      <c r="I310" s="87" t="s">
        <v>915</v>
      </c>
      <c r="J310" s="101"/>
      <c r="K310" s="90">
        <v>5.89999999999048</v>
      </c>
      <c r="L310" s="88" t="s">
        <v>131</v>
      </c>
      <c r="M310" s="89">
        <v>4.2500000000000003E-2</v>
      </c>
      <c r="N310" s="89">
        <v>5.909999999989618E-2</v>
      </c>
      <c r="O310" s="90">
        <v>68834.52</v>
      </c>
      <c r="P310" s="102">
        <v>91.070530000000005</v>
      </c>
      <c r="Q310" s="90"/>
      <c r="R310" s="90">
        <v>220.59893351900001</v>
      </c>
      <c r="S310" s="91">
        <v>1.1472420000000001E-4</v>
      </c>
      <c r="T310" s="91">
        <f t="shared" si="7"/>
        <v>2.2108378553337481E-3</v>
      </c>
      <c r="U310" s="91">
        <f>R310/'סכום נכסי הקרן'!$C$42</f>
        <v>4.1222235130162056E-4</v>
      </c>
    </row>
    <row r="311" spans="2:21">
      <c r="B311" s="86" t="s">
        <v>1039</v>
      </c>
      <c r="C311" s="87" t="s">
        <v>1040</v>
      </c>
      <c r="D311" s="88" t="s">
        <v>29</v>
      </c>
      <c r="E311" s="88" t="s">
        <v>913</v>
      </c>
      <c r="F311" s="87"/>
      <c r="G311" s="88" t="s">
        <v>951</v>
      </c>
      <c r="H311" s="87" t="s">
        <v>923</v>
      </c>
      <c r="I311" s="87" t="s">
        <v>306</v>
      </c>
      <c r="J311" s="101"/>
      <c r="K311" s="90">
        <v>6.6700000000120241</v>
      </c>
      <c r="L311" s="88" t="s">
        <v>131</v>
      </c>
      <c r="M311" s="89">
        <v>4.1500000000000002E-2</v>
      </c>
      <c r="N311" s="89">
        <v>5.800000000008261E-2</v>
      </c>
      <c r="O311" s="90">
        <v>68834.52</v>
      </c>
      <c r="P311" s="102">
        <v>89.955749999999995</v>
      </c>
      <c r="Q311" s="90"/>
      <c r="R311" s="90">
        <v>217.89862211400001</v>
      </c>
      <c r="S311" s="91">
        <v>3.7114720792476396E-5</v>
      </c>
      <c r="T311" s="91">
        <f t="shared" si="7"/>
        <v>2.1837753914309057E-3</v>
      </c>
      <c r="U311" s="91">
        <f>R311/'סכום נכסי הקרן'!$C$42</f>
        <v>4.0717641250736158E-4</v>
      </c>
    </row>
    <row r="312" spans="2:21">
      <c r="B312" s="86" t="s">
        <v>1041</v>
      </c>
      <c r="C312" s="87" t="s">
        <v>1042</v>
      </c>
      <c r="D312" s="88" t="s">
        <v>29</v>
      </c>
      <c r="E312" s="88" t="s">
        <v>913</v>
      </c>
      <c r="F312" s="87"/>
      <c r="G312" s="88" t="s">
        <v>1011</v>
      </c>
      <c r="H312" s="87" t="s">
        <v>923</v>
      </c>
      <c r="I312" s="87" t="s">
        <v>915</v>
      </c>
      <c r="J312" s="101"/>
      <c r="K312" s="90">
        <v>3.7499999999926388</v>
      </c>
      <c r="L312" s="88" t="s">
        <v>131</v>
      </c>
      <c r="M312" s="89">
        <v>2.6249999999999999E-2</v>
      </c>
      <c r="N312" s="89">
        <v>7.6299999999787399E-2</v>
      </c>
      <c r="O312" s="90">
        <v>58176.641819999997</v>
      </c>
      <c r="P312" s="102">
        <v>82.94538</v>
      </c>
      <c r="Q312" s="90"/>
      <c r="R312" s="90">
        <v>169.808759847</v>
      </c>
      <c r="S312" s="91">
        <v>4.6853432280479641E-5</v>
      </c>
      <c r="T312" s="91">
        <f t="shared" si="7"/>
        <v>1.7018198068699656E-3</v>
      </c>
      <c r="U312" s="91">
        <f>R312/'סכום נכסי הקרן'!$C$42</f>
        <v>3.1731325777109256E-4</v>
      </c>
    </row>
    <row r="313" spans="2:21">
      <c r="B313" s="86" t="s">
        <v>1043</v>
      </c>
      <c r="C313" s="87" t="s">
        <v>1044</v>
      </c>
      <c r="D313" s="88" t="s">
        <v>29</v>
      </c>
      <c r="E313" s="88" t="s">
        <v>913</v>
      </c>
      <c r="F313" s="87"/>
      <c r="G313" s="88" t="s">
        <v>1011</v>
      </c>
      <c r="H313" s="87" t="s">
        <v>923</v>
      </c>
      <c r="I313" s="87" t="s">
        <v>915</v>
      </c>
      <c r="J313" s="101"/>
      <c r="K313" s="90">
        <v>2.4900000000065048</v>
      </c>
      <c r="L313" s="88" t="s">
        <v>131</v>
      </c>
      <c r="M313" s="89">
        <v>7.0499999999999993E-2</v>
      </c>
      <c r="N313" s="89">
        <v>7.3500000000362053E-2</v>
      </c>
      <c r="O313" s="90">
        <v>22944.84</v>
      </c>
      <c r="P313" s="102">
        <v>100.91225</v>
      </c>
      <c r="Q313" s="90"/>
      <c r="R313" s="90">
        <v>81.479469003000006</v>
      </c>
      <c r="S313" s="91">
        <v>2.8681049999999999E-5</v>
      </c>
      <c r="T313" s="91">
        <f t="shared" si="7"/>
        <v>8.1658551848261772E-4</v>
      </c>
      <c r="U313" s="91">
        <f>R313/'סכום נכסי הקרן'!$C$42</f>
        <v>1.5225666670021001E-4</v>
      </c>
    </row>
    <row r="314" spans="2:21">
      <c r="B314" s="86" t="s">
        <v>1045</v>
      </c>
      <c r="C314" s="87" t="s">
        <v>1046</v>
      </c>
      <c r="D314" s="88" t="s">
        <v>29</v>
      </c>
      <c r="E314" s="88" t="s">
        <v>913</v>
      </c>
      <c r="F314" s="87"/>
      <c r="G314" s="88" t="s">
        <v>1047</v>
      </c>
      <c r="H314" s="87" t="s">
        <v>923</v>
      </c>
      <c r="I314" s="87" t="s">
        <v>306</v>
      </c>
      <c r="J314" s="101"/>
      <c r="K314" s="90">
        <v>3.9200000000314712</v>
      </c>
      <c r="L314" s="88" t="s">
        <v>131</v>
      </c>
      <c r="M314" s="89">
        <v>5.5E-2</v>
      </c>
      <c r="N314" s="89">
        <v>8.4800000000668785E-2</v>
      </c>
      <c r="O314" s="90">
        <v>16061.388000000001</v>
      </c>
      <c r="P314" s="102">
        <v>89.949110000000005</v>
      </c>
      <c r="Q314" s="90"/>
      <c r="R314" s="90">
        <v>50.839259544999997</v>
      </c>
      <c r="S314" s="91">
        <v>1.6061388000000002E-5</v>
      </c>
      <c r="T314" s="91">
        <f t="shared" si="7"/>
        <v>5.0950998604688575E-4</v>
      </c>
      <c r="U314" s="91">
        <f>R314/'סכום נכסי הקרן'!$C$42</f>
        <v>9.5000817881416637E-5</v>
      </c>
    </row>
    <row r="315" spans="2:21">
      <c r="B315" s="86" t="s">
        <v>1048</v>
      </c>
      <c r="C315" s="87" t="s">
        <v>1049</v>
      </c>
      <c r="D315" s="88" t="s">
        <v>29</v>
      </c>
      <c r="E315" s="88" t="s">
        <v>913</v>
      </c>
      <c r="F315" s="87"/>
      <c r="G315" s="88" t="s">
        <v>1047</v>
      </c>
      <c r="H315" s="87" t="s">
        <v>923</v>
      </c>
      <c r="I315" s="87" t="s">
        <v>306</v>
      </c>
      <c r="J315" s="101"/>
      <c r="K315" s="90">
        <v>3.5199999999978067</v>
      </c>
      <c r="L315" s="88" t="s">
        <v>131</v>
      </c>
      <c r="M315" s="89">
        <v>0.06</v>
      </c>
      <c r="N315" s="89">
        <v>8.1199999999990252E-2</v>
      </c>
      <c r="O315" s="90">
        <v>49354.350839999999</v>
      </c>
      <c r="P315" s="102">
        <v>94.478669999999994</v>
      </c>
      <c r="Q315" s="90"/>
      <c r="R315" s="90">
        <v>164.08862146799999</v>
      </c>
      <c r="S315" s="91">
        <v>6.5805801119999993E-5</v>
      </c>
      <c r="T315" s="91">
        <f t="shared" si="7"/>
        <v>1.6444927007760849E-3</v>
      </c>
      <c r="U315" s="91">
        <f>R315/'סכום נכסי הקרן'!$C$42</f>
        <v>3.0662431719124638E-4</v>
      </c>
    </row>
    <row r="316" spans="2:21">
      <c r="B316" s="86" t="s">
        <v>1050</v>
      </c>
      <c r="C316" s="87" t="s">
        <v>1051</v>
      </c>
      <c r="D316" s="88" t="s">
        <v>29</v>
      </c>
      <c r="E316" s="88" t="s">
        <v>913</v>
      </c>
      <c r="F316" s="87"/>
      <c r="G316" s="88" t="s">
        <v>1047</v>
      </c>
      <c r="H316" s="87" t="s">
        <v>923</v>
      </c>
      <c r="I316" s="87" t="s">
        <v>306</v>
      </c>
      <c r="J316" s="101"/>
      <c r="K316" s="90">
        <v>5.349999999999155</v>
      </c>
      <c r="L316" s="88" t="s">
        <v>131</v>
      </c>
      <c r="M316" s="89">
        <v>5.2499999999999998E-2</v>
      </c>
      <c r="N316" s="89">
        <v>5.8399999999988177E-2</v>
      </c>
      <c r="O316" s="90">
        <v>68834.52</v>
      </c>
      <c r="P316" s="102">
        <v>97.743750000000006</v>
      </c>
      <c r="Q316" s="90"/>
      <c r="R316" s="90">
        <v>236.76339139199999</v>
      </c>
      <c r="S316" s="91">
        <v>4.5889680000000001E-5</v>
      </c>
      <c r="T316" s="91">
        <f t="shared" si="7"/>
        <v>2.3728377109382089E-3</v>
      </c>
      <c r="U316" s="91">
        <f>R316/'סכום נכסי הקרן'!$C$42</f>
        <v>4.4242807680368941E-4</v>
      </c>
    </row>
    <row r="317" spans="2:21">
      <c r="B317" s="86" t="s">
        <v>1052</v>
      </c>
      <c r="C317" s="87" t="s">
        <v>1053</v>
      </c>
      <c r="D317" s="88" t="s">
        <v>29</v>
      </c>
      <c r="E317" s="88" t="s">
        <v>913</v>
      </c>
      <c r="F317" s="87"/>
      <c r="G317" s="88" t="s">
        <v>1021</v>
      </c>
      <c r="H317" s="87" t="s">
        <v>923</v>
      </c>
      <c r="I317" s="87" t="s">
        <v>306</v>
      </c>
      <c r="J317" s="101"/>
      <c r="K317" s="90">
        <v>6.2399999999899967</v>
      </c>
      <c r="L317" s="88" t="s">
        <v>131</v>
      </c>
      <c r="M317" s="89">
        <v>3.2500000000000001E-2</v>
      </c>
      <c r="N317" s="89">
        <v>5.8799999999905726E-2</v>
      </c>
      <c r="O317" s="90">
        <v>68834.52</v>
      </c>
      <c r="P317" s="102">
        <v>85.83775</v>
      </c>
      <c r="Q317" s="90"/>
      <c r="R317" s="90">
        <v>207.92364524199999</v>
      </c>
      <c r="S317" s="91">
        <v>5.5086124937979166E-5</v>
      </c>
      <c r="T317" s="91">
        <f t="shared" si="7"/>
        <v>2.0838063837711439E-3</v>
      </c>
      <c r="U317" s="91">
        <f>R317/'סכום נכסי הקרן'!$C$42</f>
        <v>3.8853666500377279E-4</v>
      </c>
    </row>
    <row r="318" spans="2:21">
      <c r="B318" s="86" t="s">
        <v>1054</v>
      </c>
      <c r="C318" s="87" t="s">
        <v>1055</v>
      </c>
      <c r="D318" s="88" t="s">
        <v>29</v>
      </c>
      <c r="E318" s="88" t="s">
        <v>913</v>
      </c>
      <c r="F318" s="87"/>
      <c r="G318" s="88" t="s">
        <v>1016</v>
      </c>
      <c r="H318" s="87" t="s">
        <v>923</v>
      </c>
      <c r="I318" s="87" t="s">
        <v>306</v>
      </c>
      <c r="J318" s="101"/>
      <c r="K318" s="90">
        <v>6.1799999999849859</v>
      </c>
      <c r="L318" s="88" t="s">
        <v>131</v>
      </c>
      <c r="M318" s="89">
        <v>4.8750000000000002E-2</v>
      </c>
      <c r="N318" s="89">
        <v>5.9099999999874503E-2</v>
      </c>
      <c r="O318" s="90">
        <v>52773.132000000005</v>
      </c>
      <c r="P318" s="102">
        <v>93.971000000000004</v>
      </c>
      <c r="Q318" s="90"/>
      <c r="R318" s="90">
        <v>174.51227690900001</v>
      </c>
      <c r="S318" s="91">
        <v>8.1189433846153852E-5</v>
      </c>
      <c r="T318" s="91">
        <f t="shared" si="7"/>
        <v>1.7489583555836752E-3</v>
      </c>
      <c r="U318" s="91">
        <f>R318/'סכום נכסי הקרן'!$C$42</f>
        <v>3.2610248821638815E-4</v>
      </c>
    </row>
    <row r="319" spans="2:21">
      <c r="B319" s="86" t="s">
        <v>1056</v>
      </c>
      <c r="C319" s="87" t="s">
        <v>1057</v>
      </c>
      <c r="D319" s="88" t="s">
        <v>29</v>
      </c>
      <c r="E319" s="88" t="s">
        <v>913</v>
      </c>
      <c r="F319" s="87"/>
      <c r="G319" s="88" t="s">
        <v>1011</v>
      </c>
      <c r="H319" s="87" t="s">
        <v>923</v>
      </c>
      <c r="I319" s="87" t="s">
        <v>306</v>
      </c>
      <c r="J319" s="101"/>
      <c r="K319" s="90">
        <v>2.0000000000058837</v>
      </c>
      <c r="L319" s="88" t="s">
        <v>131</v>
      </c>
      <c r="M319" s="89">
        <v>4.2500000000000003E-2</v>
      </c>
      <c r="N319" s="89">
        <v>7.2500000000191231E-2</v>
      </c>
      <c r="O319" s="90">
        <v>50478.648000000001</v>
      </c>
      <c r="P319" s="102">
        <v>95.678560000000004</v>
      </c>
      <c r="Q319" s="90"/>
      <c r="R319" s="90">
        <v>169.957992007</v>
      </c>
      <c r="S319" s="91">
        <v>1.0627083789473684E-4</v>
      </c>
      <c r="T319" s="91">
        <f t="shared" si="7"/>
        <v>1.703315408427499E-3</v>
      </c>
      <c r="U319" s="91">
        <f>R319/'סכום נכסי הקרן'!$C$42</f>
        <v>3.1759212055117809E-4</v>
      </c>
    </row>
    <row r="320" spans="2:21">
      <c r="B320" s="86" t="s">
        <v>1058</v>
      </c>
      <c r="C320" s="87" t="s">
        <v>1059</v>
      </c>
      <c r="D320" s="88" t="s">
        <v>29</v>
      </c>
      <c r="E320" s="88" t="s">
        <v>913</v>
      </c>
      <c r="F320" s="87"/>
      <c r="G320" s="88" t="s">
        <v>1011</v>
      </c>
      <c r="H320" s="87" t="s">
        <v>923</v>
      </c>
      <c r="I320" s="87" t="s">
        <v>306</v>
      </c>
      <c r="J320" s="101"/>
      <c r="K320" s="90">
        <v>5.2199999999899456</v>
      </c>
      <c r="L320" s="88" t="s">
        <v>131</v>
      </c>
      <c r="M320" s="89">
        <v>3.125E-2</v>
      </c>
      <c r="N320" s="89">
        <v>7.179999999984156E-2</v>
      </c>
      <c r="O320" s="90">
        <v>45889.68</v>
      </c>
      <c r="P320" s="102">
        <v>81.298079999999999</v>
      </c>
      <c r="Q320" s="90"/>
      <c r="R320" s="90">
        <v>131.28484720599999</v>
      </c>
      <c r="S320" s="91">
        <v>6.1186239999999996E-5</v>
      </c>
      <c r="T320" s="91">
        <f t="shared" si="7"/>
        <v>1.3157339675431065E-3</v>
      </c>
      <c r="U320" s="91">
        <f>R320/'סכום נכסי הקרן'!$C$42</f>
        <v>2.4532552148929642E-4</v>
      </c>
    </row>
    <row r="321" spans="2:21">
      <c r="B321" s="86" t="s">
        <v>1060</v>
      </c>
      <c r="C321" s="87" t="s">
        <v>1061</v>
      </c>
      <c r="D321" s="88" t="s">
        <v>29</v>
      </c>
      <c r="E321" s="88" t="s">
        <v>913</v>
      </c>
      <c r="F321" s="87"/>
      <c r="G321" s="88" t="s">
        <v>1001</v>
      </c>
      <c r="H321" s="87" t="s">
        <v>923</v>
      </c>
      <c r="I321" s="87" t="s">
        <v>306</v>
      </c>
      <c r="J321" s="101"/>
      <c r="K321" s="90">
        <v>5.6700000000074828</v>
      </c>
      <c r="L321" s="88" t="s">
        <v>131</v>
      </c>
      <c r="M321" s="89">
        <v>5.4000000000000006E-2</v>
      </c>
      <c r="N321" s="89">
        <v>6.2000000000095021E-2</v>
      </c>
      <c r="O321" s="90">
        <v>99222.666096000001</v>
      </c>
      <c r="P321" s="102">
        <v>96.451999999999998</v>
      </c>
      <c r="Q321" s="90"/>
      <c r="R321" s="90">
        <v>336.77620334399995</v>
      </c>
      <c r="S321" s="91">
        <v>9.9222666096000005E-5</v>
      </c>
      <c r="T321" s="91">
        <f t="shared" si="7"/>
        <v>3.3751640012546253E-3</v>
      </c>
      <c r="U321" s="91">
        <f>R321/'סכום נכסי הקרן'!$C$42</f>
        <v>6.293170877589003E-4</v>
      </c>
    </row>
    <row r="322" spans="2:21">
      <c r="B322" s="86" t="s">
        <v>1062</v>
      </c>
      <c r="C322" s="87" t="s">
        <v>1063</v>
      </c>
      <c r="D322" s="88" t="s">
        <v>29</v>
      </c>
      <c r="E322" s="88" t="s">
        <v>913</v>
      </c>
      <c r="F322" s="87"/>
      <c r="G322" s="88" t="s">
        <v>941</v>
      </c>
      <c r="H322" s="87" t="s">
        <v>923</v>
      </c>
      <c r="I322" s="87" t="s">
        <v>915</v>
      </c>
      <c r="J322" s="101"/>
      <c r="K322" s="90">
        <v>7.4199999999914157</v>
      </c>
      <c r="L322" s="88" t="s">
        <v>131</v>
      </c>
      <c r="M322" s="89">
        <v>5.4000000000000006E-2</v>
      </c>
      <c r="N322" s="89">
        <v>6.0099999999901843E-2</v>
      </c>
      <c r="O322" s="90">
        <v>68834.52</v>
      </c>
      <c r="P322" s="102">
        <v>97.149000000000001</v>
      </c>
      <c r="Q322" s="90"/>
      <c r="R322" s="90">
        <v>235.32273633099999</v>
      </c>
      <c r="S322" s="91">
        <v>9.1779360000000001E-5</v>
      </c>
      <c r="T322" s="91">
        <f t="shared" si="7"/>
        <v>2.3583994963261574E-3</v>
      </c>
      <c r="U322" s="91">
        <f>R322/'סכום נכסי הקרן'!$C$42</f>
        <v>4.3973599571704692E-4</v>
      </c>
    </row>
    <row r="323" spans="2:21">
      <c r="B323" s="86" t="s">
        <v>1064</v>
      </c>
      <c r="C323" s="87" t="s">
        <v>1065</v>
      </c>
      <c r="D323" s="88" t="s">
        <v>29</v>
      </c>
      <c r="E323" s="88" t="s">
        <v>913</v>
      </c>
      <c r="F323" s="87"/>
      <c r="G323" s="88" t="s">
        <v>941</v>
      </c>
      <c r="H323" s="87" t="s">
        <v>923</v>
      </c>
      <c r="I323" s="87" t="s">
        <v>915</v>
      </c>
      <c r="J323" s="101"/>
      <c r="K323" s="90">
        <v>7.3700000000334365</v>
      </c>
      <c r="L323" s="88" t="s">
        <v>131</v>
      </c>
      <c r="M323" s="89">
        <v>3.15E-2</v>
      </c>
      <c r="N323" s="89">
        <v>8.5200000000315967E-2</v>
      </c>
      <c r="O323" s="90">
        <v>45889.68</v>
      </c>
      <c r="P323" s="102">
        <v>67.413250000000005</v>
      </c>
      <c r="Q323" s="90"/>
      <c r="R323" s="90">
        <v>108.862815228</v>
      </c>
      <c r="S323" s="91">
        <v>1.0371269230769232E-7</v>
      </c>
      <c r="T323" s="91">
        <f t="shared" si="7"/>
        <v>1.0910208363429654E-3</v>
      </c>
      <c r="U323" s="91">
        <f>R323/'סכום נכסי הקרן'!$C$42</f>
        <v>2.0342657576236613E-4</v>
      </c>
    </row>
    <row r="324" spans="2:21">
      <c r="B324" s="86" t="s">
        <v>1066</v>
      </c>
      <c r="C324" s="87" t="s">
        <v>1067</v>
      </c>
      <c r="D324" s="88" t="s">
        <v>29</v>
      </c>
      <c r="E324" s="88" t="s">
        <v>913</v>
      </c>
      <c r="F324" s="87"/>
      <c r="G324" s="88" t="s">
        <v>1011</v>
      </c>
      <c r="H324" s="87" t="s">
        <v>1068</v>
      </c>
      <c r="I324" s="87" t="s">
        <v>962</v>
      </c>
      <c r="J324" s="101"/>
      <c r="K324" s="90">
        <v>6.4299999999914972</v>
      </c>
      <c r="L324" s="88" t="s">
        <v>131</v>
      </c>
      <c r="M324" s="89">
        <v>3.6240000000000001E-2</v>
      </c>
      <c r="N324" s="89">
        <v>6.8199999999891792E-2</v>
      </c>
      <c r="O324" s="90">
        <v>67687.278000000006</v>
      </c>
      <c r="P324" s="102">
        <v>81.469800000000006</v>
      </c>
      <c r="Q324" s="90"/>
      <c r="R324" s="90">
        <v>194.054164155</v>
      </c>
      <c r="S324" s="91">
        <v>9.0249704000000002E-5</v>
      </c>
      <c r="T324" s="91">
        <f t="shared" si="7"/>
        <v>1.9448067370736947E-3</v>
      </c>
      <c r="U324" s="91">
        <f>R324/'סכום נכסי הקרן'!$C$42</f>
        <v>3.6261944947687147E-4</v>
      </c>
    </row>
    <row r="325" spans="2:21">
      <c r="B325" s="86" t="s">
        <v>1069</v>
      </c>
      <c r="C325" s="87" t="s">
        <v>1070</v>
      </c>
      <c r="D325" s="88" t="s">
        <v>29</v>
      </c>
      <c r="E325" s="88" t="s">
        <v>913</v>
      </c>
      <c r="F325" s="87"/>
      <c r="G325" s="88" t="s">
        <v>1016</v>
      </c>
      <c r="H325" s="87" t="s">
        <v>923</v>
      </c>
      <c r="I325" s="87" t="s">
        <v>306</v>
      </c>
      <c r="J325" s="101"/>
      <c r="K325" s="90">
        <v>7.379999999984638</v>
      </c>
      <c r="L325" s="88" t="s">
        <v>131</v>
      </c>
      <c r="M325" s="89">
        <v>5.5999999999999994E-2</v>
      </c>
      <c r="N325" s="89">
        <v>5.9099999999900878E-2</v>
      </c>
      <c r="O325" s="90">
        <v>67687.278000000006</v>
      </c>
      <c r="P325" s="102">
        <v>97.837109999999996</v>
      </c>
      <c r="Q325" s="90"/>
      <c r="R325" s="90">
        <v>233.03971314099999</v>
      </c>
      <c r="S325" s="91">
        <v>1.1281213000000001E-4</v>
      </c>
      <c r="T325" s="91">
        <f t="shared" si="7"/>
        <v>2.3355190861059417E-3</v>
      </c>
      <c r="U325" s="91">
        <f>R325/'סכום נכסי הקרן'!$C$42</f>
        <v>4.3546982283739941E-4</v>
      </c>
    </row>
    <row r="326" spans="2:21">
      <c r="B326" s="86" t="s">
        <v>1071</v>
      </c>
      <c r="C326" s="87" t="s">
        <v>1072</v>
      </c>
      <c r="D326" s="88" t="s">
        <v>29</v>
      </c>
      <c r="E326" s="88" t="s">
        <v>913</v>
      </c>
      <c r="F326" s="87"/>
      <c r="G326" s="88" t="s">
        <v>1006</v>
      </c>
      <c r="H326" s="87" t="s">
        <v>923</v>
      </c>
      <c r="I326" s="87" t="s">
        <v>306</v>
      </c>
      <c r="J326" s="101"/>
      <c r="K326" s="90">
        <v>4.8900000000071993</v>
      </c>
      <c r="L326" s="88" t="s">
        <v>131</v>
      </c>
      <c r="M326" s="89">
        <v>4.4999999999999998E-2</v>
      </c>
      <c r="N326" s="89">
        <v>6.7800000000075744E-2</v>
      </c>
      <c r="O326" s="90">
        <v>92139.593987999993</v>
      </c>
      <c r="P326" s="102">
        <v>90.386499999999998</v>
      </c>
      <c r="Q326" s="90"/>
      <c r="R326" s="90">
        <v>293.06849280099999</v>
      </c>
      <c r="S326" s="91">
        <v>1.5356598997999998E-4</v>
      </c>
      <c r="T326" s="91">
        <f t="shared" si="7"/>
        <v>2.9371262487733261E-3</v>
      </c>
      <c r="U326" s="91">
        <f>R326/'סכום נכסי הקרן'!$C$42</f>
        <v>5.4764264390446413E-4</v>
      </c>
    </row>
    <row r="327" spans="2:21">
      <c r="B327" s="86" t="s">
        <v>1073</v>
      </c>
      <c r="C327" s="87" t="s">
        <v>1074</v>
      </c>
      <c r="D327" s="88" t="s">
        <v>29</v>
      </c>
      <c r="E327" s="88" t="s">
        <v>913</v>
      </c>
      <c r="F327" s="87"/>
      <c r="G327" s="88" t="s">
        <v>1047</v>
      </c>
      <c r="H327" s="87" t="s">
        <v>923</v>
      </c>
      <c r="I327" s="87" t="s">
        <v>306</v>
      </c>
      <c r="J327" s="101"/>
      <c r="K327" s="90">
        <v>7.3500000000183183</v>
      </c>
      <c r="L327" s="88" t="s">
        <v>131</v>
      </c>
      <c r="M327" s="89">
        <v>0.04</v>
      </c>
      <c r="N327" s="89">
        <v>6.3500000000183188E-2</v>
      </c>
      <c r="O327" s="90">
        <v>34417.26</v>
      </c>
      <c r="P327" s="102">
        <v>85.640330000000006</v>
      </c>
      <c r="Q327" s="90"/>
      <c r="R327" s="90">
        <v>103.722722726</v>
      </c>
      <c r="S327" s="91">
        <v>3.4417260000000004E-5</v>
      </c>
      <c r="T327" s="91">
        <f t="shared" si="7"/>
        <v>1.0395069377847931E-3</v>
      </c>
      <c r="U327" s="91">
        <f>R327/'סכום נכסי הקרן'!$C$42</f>
        <v>1.9382153831598258E-4</v>
      </c>
    </row>
    <row r="328" spans="2:21">
      <c r="B328" s="86" t="s">
        <v>1075</v>
      </c>
      <c r="C328" s="87" t="s">
        <v>1076</v>
      </c>
      <c r="D328" s="88" t="s">
        <v>29</v>
      </c>
      <c r="E328" s="88" t="s">
        <v>913</v>
      </c>
      <c r="F328" s="87"/>
      <c r="G328" s="88" t="s">
        <v>1047</v>
      </c>
      <c r="H328" s="87" t="s">
        <v>923</v>
      </c>
      <c r="I328" s="87" t="s">
        <v>306</v>
      </c>
      <c r="J328" s="101"/>
      <c r="K328" s="90">
        <v>2.3099999999689813</v>
      </c>
      <c r="L328" s="88" t="s">
        <v>131</v>
      </c>
      <c r="M328" s="89">
        <v>6.5000000000000002E-2</v>
      </c>
      <c r="N328" s="89">
        <v>6.0399999998997859E-2</v>
      </c>
      <c r="O328" s="90">
        <v>4588.9679999999998</v>
      </c>
      <c r="P328" s="102">
        <v>103.81216999999999</v>
      </c>
      <c r="Q328" s="90"/>
      <c r="R328" s="90">
        <v>16.764189092000002</v>
      </c>
      <c r="S328" s="91">
        <v>6.5077344587580621E-6</v>
      </c>
      <c r="T328" s="91">
        <f t="shared" si="7"/>
        <v>1.6801034922217566E-4</v>
      </c>
      <c r="U328" s="91">
        <f>R328/'סכום נכסי הקרן'!$C$42</f>
        <v>3.132641366361827E-5</v>
      </c>
    </row>
    <row r="329" spans="2:21">
      <c r="B329" s="86" t="s">
        <v>1077</v>
      </c>
      <c r="C329" s="87" t="s">
        <v>1078</v>
      </c>
      <c r="D329" s="88" t="s">
        <v>29</v>
      </c>
      <c r="E329" s="88" t="s">
        <v>913</v>
      </c>
      <c r="F329" s="87"/>
      <c r="G329" s="88" t="s">
        <v>1047</v>
      </c>
      <c r="H329" s="87" t="s">
        <v>923</v>
      </c>
      <c r="I329" s="87" t="s">
        <v>306</v>
      </c>
      <c r="J329" s="101"/>
      <c r="K329" s="90">
        <v>3.4799999999990456</v>
      </c>
      <c r="L329" s="88" t="s">
        <v>131</v>
      </c>
      <c r="M329" s="89">
        <v>6.8750000000000006E-2</v>
      </c>
      <c r="N329" s="89">
        <v>6.5399999999995226E-2</v>
      </c>
      <c r="O329" s="90">
        <v>57362.1</v>
      </c>
      <c r="P329" s="102">
        <v>103.88704</v>
      </c>
      <c r="Q329" s="90"/>
      <c r="R329" s="90">
        <v>209.703504565</v>
      </c>
      <c r="S329" s="91">
        <v>8.4438729697026795E-5</v>
      </c>
      <c r="T329" s="91">
        <f t="shared" si="7"/>
        <v>2.1016440963370487E-3</v>
      </c>
      <c r="U329" s="91">
        <f>R329/'סכום נכסי הקרן'!$C$42</f>
        <v>3.9186260037167873E-4</v>
      </c>
    </row>
    <row r="330" spans="2:21">
      <c r="B330" s="86" t="s">
        <v>1079</v>
      </c>
      <c r="C330" s="87" t="s">
        <v>1080</v>
      </c>
      <c r="D330" s="88" t="s">
        <v>29</v>
      </c>
      <c r="E330" s="88" t="s">
        <v>913</v>
      </c>
      <c r="F330" s="87"/>
      <c r="G330" s="88" t="s">
        <v>951</v>
      </c>
      <c r="H330" s="87" t="s">
        <v>1068</v>
      </c>
      <c r="I330" s="87" t="s">
        <v>962</v>
      </c>
      <c r="J330" s="101"/>
      <c r="K330" s="90">
        <v>7.6800000000039734</v>
      </c>
      <c r="L330" s="88" t="s">
        <v>131</v>
      </c>
      <c r="M330" s="89">
        <v>0.05</v>
      </c>
      <c r="N330" s="89">
        <v>5.7600000000022709E-2</v>
      </c>
      <c r="O330" s="90">
        <v>103251.78</v>
      </c>
      <c r="P330" s="102">
        <v>96.96611</v>
      </c>
      <c r="Q330" s="90"/>
      <c r="R330" s="90">
        <v>352.319590495</v>
      </c>
      <c r="S330" s="91">
        <v>1.0325178000000001E-4</v>
      </c>
      <c r="T330" s="91">
        <f t="shared" si="7"/>
        <v>3.5309394991927391E-3</v>
      </c>
      <c r="U330" s="91">
        <f>R330/'סכום נכסי הקרן'!$C$42</f>
        <v>6.5836224902222429E-4</v>
      </c>
    </row>
    <row r="331" spans="2:21">
      <c r="B331" s="86" t="s">
        <v>1081</v>
      </c>
      <c r="C331" s="87" t="s">
        <v>1082</v>
      </c>
      <c r="D331" s="88" t="s">
        <v>29</v>
      </c>
      <c r="E331" s="88" t="s">
        <v>913</v>
      </c>
      <c r="F331" s="87"/>
      <c r="G331" s="88" t="s">
        <v>1083</v>
      </c>
      <c r="H331" s="87" t="s">
        <v>1068</v>
      </c>
      <c r="I331" s="87" t="s">
        <v>962</v>
      </c>
      <c r="J331" s="101"/>
      <c r="K331" s="90">
        <v>3.6700000000042476</v>
      </c>
      <c r="L331" s="88" t="s">
        <v>131</v>
      </c>
      <c r="M331" s="89">
        <v>4.7E-2</v>
      </c>
      <c r="N331" s="89">
        <v>7.5200000000113273E-2</v>
      </c>
      <c r="O331" s="90">
        <v>43595.196000000004</v>
      </c>
      <c r="P331" s="102">
        <v>92.068889999999996</v>
      </c>
      <c r="Q331" s="90"/>
      <c r="R331" s="90">
        <v>141.24425862000001</v>
      </c>
      <c r="S331" s="91">
        <v>8.7911264367816097E-5</v>
      </c>
      <c r="T331" s="91">
        <f t="shared" ref="T331:T390" si="8">IFERROR(R331/$R$11,0)</f>
        <v>1.4155469785113476E-3</v>
      </c>
      <c r="U331" s="91">
        <f>R331/'סכום נכסי הקרן'!$C$42</f>
        <v>2.6393618258891446E-4</v>
      </c>
    </row>
    <row r="332" spans="2:21">
      <c r="B332" s="86" t="s">
        <v>1084</v>
      </c>
      <c r="C332" s="87" t="s">
        <v>1085</v>
      </c>
      <c r="D332" s="88" t="s">
        <v>29</v>
      </c>
      <c r="E332" s="88" t="s">
        <v>913</v>
      </c>
      <c r="F332" s="87"/>
      <c r="G332" s="88" t="s">
        <v>1011</v>
      </c>
      <c r="H332" s="87" t="s">
        <v>923</v>
      </c>
      <c r="I332" s="87" t="s">
        <v>306</v>
      </c>
      <c r="J332" s="101"/>
      <c r="K332" s="90">
        <v>3.2800000000024596</v>
      </c>
      <c r="L332" s="88" t="s">
        <v>131</v>
      </c>
      <c r="M332" s="89">
        <v>3.4000000000000002E-2</v>
      </c>
      <c r="N332" s="89">
        <v>7.3300000000232096E-2</v>
      </c>
      <c r="O332" s="90">
        <v>20650.356</v>
      </c>
      <c r="P332" s="102">
        <v>89.525329999999997</v>
      </c>
      <c r="Q332" s="90"/>
      <c r="R332" s="90">
        <v>65.056808853000007</v>
      </c>
      <c r="S332" s="91">
        <v>2.0650356000000001E-5</v>
      </c>
      <c r="T332" s="91">
        <f t="shared" si="8"/>
        <v>6.5199796510818659E-4</v>
      </c>
      <c r="U332" s="91">
        <f>R332/'סכום נכסי הקרן'!$C$42</f>
        <v>1.2156845133276197E-4</v>
      </c>
    </row>
    <row r="333" spans="2:21">
      <c r="B333" s="86" t="s">
        <v>1086</v>
      </c>
      <c r="C333" s="87" t="s">
        <v>1087</v>
      </c>
      <c r="D333" s="88" t="s">
        <v>29</v>
      </c>
      <c r="E333" s="88" t="s">
        <v>913</v>
      </c>
      <c r="F333" s="87"/>
      <c r="G333" s="88" t="s">
        <v>1011</v>
      </c>
      <c r="H333" s="87" t="s">
        <v>923</v>
      </c>
      <c r="I333" s="87" t="s">
        <v>306</v>
      </c>
      <c r="J333" s="101"/>
      <c r="K333" s="90">
        <v>2.4100000000031265</v>
      </c>
      <c r="L333" s="88" t="s">
        <v>131</v>
      </c>
      <c r="M333" s="89">
        <v>3.7499999999999999E-2</v>
      </c>
      <c r="N333" s="89">
        <v>6.7000000000130594E-2</v>
      </c>
      <c r="O333" s="90">
        <v>75717.971999999994</v>
      </c>
      <c r="P333" s="102">
        <v>94.841830000000002</v>
      </c>
      <c r="Q333" s="90"/>
      <c r="R333" s="90">
        <v>252.70752878100001</v>
      </c>
      <c r="S333" s="91">
        <v>1.51435944E-4</v>
      </c>
      <c r="T333" s="91">
        <f t="shared" si="8"/>
        <v>2.5326295193025378E-3</v>
      </c>
      <c r="U333" s="91">
        <f>R333/'סכום נכסי הקרן'!$C$42</f>
        <v>4.7222210027934495E-4</v>
      </c>
    </row>
    <row r="334" spans="2:21">
      <c r="B334" s="86" t="s">
        <v>1088</v>
      </c>
      <c r="C334" s="87" t="s">
        <v>1089</v>
      </c>
      <c r="D334" s="88" t="s">
        <v>29</v>
      </c>
      <c r="E334" s="88" t="s">
        <v>913</v>
      </c>
      <c r="F334" s="87"/>
      <c r="G334" s="88" t="s">
        <v>972</v>
      </c>
      <c r="H334" s="87" t="s">
        <v>1068</v>
      </c>
      <c r="I334" s="87" t="s">
        <v>962</v>
      </c>
      <c r="J334" s="101"/>
      <c r="K334" s="90">
        <v>3.9200000000024402</v>
      </c>
      <c r="L334" s="88" t="s">
        <v>131</v>
      </c>
      <c r="M334" s="89">
        <v>6.8750000000000006E-2</v>
      </c>
      <c r="N334" s="89">
        <v>7.9100000000083381E-2</v>
      </c>
      <c r="O334" s="90">
        <v>72964.591199999995</v>
      </c>
      <c r="P334" s="102">
        <v>95.744</v>
      </c>
      <c r="Q334" s="90"/>
      <c r="R334" s="90">
        <v>245.83458884500001</v>
      </c>
      <c r="S334" s="91">
        <v>1.4592918239999999E-4</v>
      </c>
      <c r="T334" s="91">
        <f t="shared" si="8"/>
        <v>2.4637490603376935E-3</v>
      </c>
      <c r="U334" s="91">
        <f>R334/'סכום נכסי הקרן'!$C$42</f>
        <v>4.5937897626429296E-4</v>
      </c>
    </row>
    <row r="335" spans="2:21">
      <c r="B335" s="86" t="s">
        <v>1090</v>
      </c>
      <c r="C335" s="87" t="s">
        <v>1091</v>
      </c>
      <c r="D335" s="88" t="s">
        <v>29</v>
      </c>
      <c r="E335" s="88" t="s">
        <v>913</v>
      </c>
      <c r="F335" s="87"/>
      <c r="G335" s="88" t="s">
        <v>960</v>
      </c>
      <c r="H335" s="87" t="s">
        <v>923</v>
      </c>
      <c r="I335" s="87" t="s">
        <v>306</v>
      </c>
      <c r="J335" s="101"/>
      <c r="K335" s="90">
        <v>2.4500000000211046</v>
      </c>
      <c r="L335" s="88" t="s">
        <v>131</v>
      </c>
      <c r="M335" s="89">
        <v>5.7500000000000002E-2</v>
      </c>
      <c r="N335" s="89">
        <v>7.7400000000554761E-2</v>
      </c>
      <c r="O335" s="90">
        <v>19445.751899999999</v>
      </c>
      <c r="P335" s="102">
        <v>96.940219999999997</v>
      </c>
      <c r="Q335" s="90"/>
      <c r="R335" s="90">
        <v>66.335807168000002</v>
      </c>
      <c r="S335" s="91">
        <v>2.7779645571428569E-5</v>
      </c>
      <c r="T335" s="91">
        <f t="shared" si="8"/>
        <v>6.6481605922407002E-4</v>
      </c>
      <c r="U335" s="91">
        <f>R335/'סכום נכסי הקרן'!$C$42</f>
        <v>1.2395845242800616E-4</v>
      </c>
    </row>
    <row r="336" spans="2:21">
      <c r="B336" s="86" t="s">
        <v>1092</v>
      </c>
      <c r="C336" s="87" t="s">
        <v>1093</v>
      </c>
      <c r="D336" s="88" t="s">
        <v>29</v>
      </c>
      <c r="E336" s="88" t="s">
        <v>913</v>
      </c>
      <c r="F336" s="87"/>
      <c r="G336" s="88" t="s">
        <v>1094</v>
      </c>
      <c r="H336" s="87" t="s">
        <v>923</v>
      </c>
      <c r="I336" s="87" t="s">
        <v>306</v>
      </c>
      <c r="J336" s="101"/>
      <c r="K336" s="90">
        <v>4.5099999999926084</v>
      </c>
      <c r="L336" s="88" t="s">
        <v>133</v>
      </c>
      <c r="M336" s="89">
        <v>0.04</v>
      </c>
      <c r="N336" s="89">
        <v>6.0399999999911094E-2</v>
      </c>
      <c r="O336" s="90">
        <v>55067.616000000009</v>
      </c>
      <c r="P336" s="102">
        <v>93.602670000000003</v>
      </c>
      <c r="Q336" s="90"/>
      <c r="R336" s="90">
        <v>193.44747319299998</v>
      </c>
      <c r="S336" s="91">
        <v>5.5067616000000012E-5</v>
      </c>
      <c r="T336" s="91">
        <f t="shared" si="8"/>
        <v>1.9387264930585397E-3</v>
      </c>
      <c r="U336" s="91">
        <f>R336/'סכום נכסי הקרן'!$C$42</f>
        <v>3.614857559867008E-4</v>
      </c>
    </row>
    <row r="337" spans="2:21">
      <c r="B337" s="86" t="s">
        <v>1095</v>
      </c>
      <c r="C337" s="87" t="s">
        <v>1096</v>
      </c>
      <c r="D337" s="88" t="s">
        <v>29</v>
      </c>
      <c r="E337" s="88" t="s">
        <v>913</v>
      </c>
      <c r="F337" s="87"/>
      <c r="G337" s="88" t="s">
        <v>983</v>
      </c>
      <c r="H337" s="87" t="s">
        <v>923</v>
      </c>
      <c r="I337" s="87" t="s">
        <v>915</v>
      </c>
      <c r="J337" s="101"/>
      <c r="K337" s="90">
        <v>4.5</v>
      </c>
      <c r="L337" s="88" t="s">
        <v>133</v>
      </c>
      <c r="M337" s="89">
        <v>4.6249999999999999E-2</v>
      </c>
      <c r="N337" s="89">
        <v>5.0200000000041184E-2</v>
      </c>
      <c r="O337" s="90">
        <v>47036.921999999999</v>
      </c>
      <c r="P337" s="102">
        <v>99.047790000000006</v>
      </c>
      <c r="Q337" s="90"/>
      <c r="R337" s="90">
        <v>174.84864406399998</v>
      </c>
      <c r="S337" s="91">
        <v>7.8394870000000002E-5</v>
      </c>
      <c r="T337" s="91">
        <f t="shared" si="8"/>
        <v>1.7523294201110603E-3</v>
      </c>
      <c r="U337" s="91">
        <f>R337/'סכום נכסי הקרן'!$C$42</f>
        <v>3.2673104093567306E-4</v>
      </c>
    </row>
    <row r="338" spans="2:21">
      <c r="B338" s="86" t="s">
        <v>1097</v>
      </c>
      <c r="C338" s="87" t="s">
        <v>1098</v>
      </c>
      <c r="D338" s="88" t="s">
        <v>29</v>
      </c>
      <c r="E338" s="88" t="s">
        <v>913</v>
      </c>
      <c r="F338" s="87"/>
      <c r="G338" s="88" t="s">
        <v>983</v>
      </c>
      <c r="H338" s="87" t="s">
        <v>923</v>
      </c>
      <c r="I338" s="87" t="s">
        <v>306</v>
      </c>
      <c r="J338" s="101"/>
      <c r="K338" s="90">
        <v>7.1100000000392436</v>
      </c>
      <c r="L338" s="88" t="s">
        <v>131</v>
      </c>
      <c r="M338" s="89">
        <v>3.5000000000000003E-2</v>
      </c>
      <c r="N338" s="89">
        <v>5.5000000000301877E-2</v>
      </c>
      <c r="O338" s="90">
        <v>21568.149600000001</v>
      </c>
      <c r="P338" s="102">
        <v>87.293170000000003</v>
      </c>
      <c r="Q338" s="90"/>
      <c r="R338" s="90">
        <v>66.254045640000001</v>
      </c>
      <c r="S338" s="91">
        <v>8.8038869413725942E-6</v>
      </c>
      <c r="T338" s="91">
        <f t="shared" si="8"/>
        <v>6.6399664691627319E-4</v>
      </c>
      <c r="U338" s="91">
        <f>R338/'סכום נכסי הקרן'!$C$42</f>
        <v>1.2380566869156406E-4</v>
      </c>
    </row>
    <row r="339" spans="2:21">
      <c r="B339" s="86" t="s">
        <v>1099</v>
      </c>
      <c r="C339" s="87" t="s">
        <v>1100</v>
      </c>
      <c r="D339" s="88" t="s">
        <v>29</v>
      </c>
      <c r="E339" s="88" t="s">
        <v>913</v>
      </c>
      <c r="F339" s="87"/>
      <c r="G339" s="88" t="s">
        <v>1047</v>
      </c>
      <c r="H339" s="87" t="s">
        <v>923</v>
      </c>
      <c r="I339" s="87" t="s">
        <v>915</v>
      </c>
      <c r="J339" s="101"/>
      <c r="K339" s="90">
        <v>3.7099999999957585</v>
      </c>
      <c r="L339" s="88" t="s">
        <v>131</v>
      </c>
      <c r="M339" s="89">
        <v>5.2999999999999999E-2</v>
      </c>
      <c r="N339" s="89">
        <v>9.8199999999865284E-2</v>
      </c>
      <c r="O339" s="90">
        <v>66425.311799999996</v>
      </c>
      <c r="P339" s="102">
        <v>85.748829999999998</v>
      </c>
      <c r="Q339" s="90"/>
      <c r="R339" s="90">
        <v>200.438474335</v>
      </c>
      <c r="S339" s="91">
        <v>4.4283541199999999E-5</v>
      </c>
      <c r="T339" s="91">
        <f t="shared" si="8"/>
        <v>2.0087901589378849E-3</v>
      </c>
      <c r="U339" s="91">
        <f>R339/'סכום נכסי הקרן'!$C$42</f>
        <v>3.7454949515686024E-4</v>
      </c>
    </row>
    <row r="340" spans="2:21">
      <c r="B340" s="86" t="s">
        <v>1101</v>
      </c>
      <c r="C340" s="87" t="s">
        <v>1102</v>
      </c>
      <c r="D340" s="88" t="s">
        <v>29</v>
      </c>
      <c r="E340" s="88" t="s">
        <v>913</v>
      </c>
      <c r="F340" s="87"/>
      <c r="G340" s="88" t="s">
        <v>1006</v>
      </c>
      <c r="H340" s="87" t="s">
        <v>923</v>
      </c>
      <c r="I340" s="87" t="s">
        <v>915</v>
      </c>
      <c r="J340" s="101"/>
      <c r="K340" s="90">
        <v>5.750000000037339</v>
      </c>
      <c r="L340" s="88" t="s">
        <v>131</v>
      </c>
      <c r="M340" s="89">
        <v>0.06</v>
      </c>
      <c r="N340" s="89">
        <v>6.0800000000398279E-2</v>
      </c>
      <c r="O340" s="90">
        <v>22944.84</v>
      </c>
      <c r="P340" s="102">
        <v>99.509</v>
      </c>
      <c r="Q340" s="90"/>
      <c r="R340" s="90">
        <v>80.346444359999992</v>
      </c>
      <c r="S340" s="91">
        <v>1.5296559999999999E-5</v>
      </c>
      <c r="T340" s="91">
        <f t="shared" si="8"/>
        <v>8.0523036942631147E-4</v>
      </c>
      <c r="U340" s="91">
        <f>R340/'סכום נכסי הקרן'!$C$42</f>
        <v>1.5013943940917274E-4</v>
      </c>
    </row>
    <row r="341" spans="2:21">
      <c r="B341" s="86" t="s">
        <v>1103</v>
      </c>
      <c r="C341" s="87" t="s">
        <v>1104</v>
      </c>
      <c r="D341" s="88" t="s">
        <v>29</v>
      </c>
      <c r="E341" s="88" t="s">
        <v>913</v>
      </c>
      <c r="F341" s="87"/>
      <c r="G341" s="88" t="s">
        <v>1001</v>
      </c>
      <c r="H341" s="87" t="s">
        <v>923</v>
      </c>
      <c r="I341" s="87" t="s">
        <v>915</v>
      </c>
      <c r="J341" s="101"/>
      <c r="K341" s="90">
        <v>4.8099999999869913</v>
      </c>
      <c r="L341" s="88" t="s">
        <v>133</v>
      </c>
      <c r="M341" s="89">
        <v>4.6249999999999999E-2</v>
      </c>
      <c r="N341" s="89">
        <v>7.149999999985919E-2</v>
      </c>
      <c r="O341" s="90">
        <v>43824.644399999997</v>
      </c>
      <c r="P341" s="102">
        <v>90.670519999999996</v>
      </c>
      <c r="Q341" s="90"/>
      <c r="R341" s="90">
        <v>149.12933257399999</v>
      </c>
      <c r="S341" s="91">
        <v>2.9216429599999999E-5</v>
      </c>
      <c r="T341" s="91">
        <f t="shared" si="8"/>
        <v>1.4945710232405025E-3</v>
      </c>
      <c r="U341" s="91">
        <f>R341/'סכום נכסי הקרן'!$C$42</f>
        <v>2.7867063154410441E-4</v>
      </c>
    </row>
    <row r="342" spans="2:21">
      <c r="B342" s="86" t="s">
        <v>1105</v>
      </c>
      <c r="C342" s="87" t="s">
        <v>1106</v>
      </c>
      <c r="D342" s="88" t="s">
        <v>29</v>
      </c>
      <c r="E342" s="88" t="s">
        <v>913</v>
      </c>
      <c r="F342" s="87"/>
      <c r="G342" s="88" t="s">
        <v>1107</v>
      </c>
      <c r="H342" s="87" t="s">
        <v>923</v>
      </c>
      <c r="I342" s="87" t="s">
        <v>306</v>
      </c>
      <c r="J342" s="101"/>
      <c r="K342" s="90">
        <v>7.3999999999970347</v>
      </c>
      <c r="L342" s="88" t="s">
        <v>131</v>
      </c>
      <c r="M342" s="89">
        <v>4.2790000000000002E-2</v>
      </c>
      <c r="N342" s="89">
        <v>6.859999999995478E-2</v>
      </c>
      <c r="O342" s="90">
        <v>91779.36</v>
      </c>
      <c r="P342" s="102">
        <v>83.531040000000004</v>
      </c>
      <c r="Q342" s="90"/>
      <c r="R342" s="90">
        <v>269.78151492699999</v>
      </c>
      <c r="S342" s="91">
        <v>1.8355872000000002E-5</v>
      </c>
      <c r="T342" s="91">
        <f t="shared" si="8"/>
        <v>2.7037446480607172E-3</v>
      </c>
      <c r="U342" s="91">
        <f>R342/'סכום נכסי הקרן'!$C$42</f>
        <v>5.0412741642444413E-4</v>
      </c>
    </row>
    <row r="343" spans="2:21">
      <c r="B343" s="86" t="s">
        <v>1108</v>
      </c>
      <c r="C343" s="87" t="s">
        <v>1109</v>
      </c>
      <c r="D343" s="88" t="s">
        <v>29</v>
      </c>
      <c r="E343" s="88" t="s">
        <v>913</v>
      </c>
      <c r="F343" s="87"/>
      <c r="G343" s="88" t="s">
        <v>1094</v>
      </c>
      <c r="H343" s="87" t="s">
        <v>1110</v>
      </c>
      <c r="I343" s="87" t="s">
        <v>306</v>
      </c>
      <c r="J343" s="101"/>
      <c r="K343" s="90">
        <v>4.8799999999945323</v>
      </c>
      <c r="L343" s="88" t="s">
        <v>131</v>
      </c>
      <c r="M343" s="89">
        <v>4.1250000000000002E-2</v>
      </c>
      <c r="N343" s="89">
        <v>6.6299999999916023E-2</v>
      </c>
      <c r="O343" s="90">
        <v>82142.527199999997</v>
      </c>
      <c r="P343" s="102">
        <v>88.584879999999998</v>
      </c>
      <c r="Q343" s="90"/>
      <c r="R343" s="90">
        <v>256.06304390500003</v>
      </c>
      <c r="S343" s="91">
        <v>2.0535631799999999E-4</v>
      </c>
      <c r="T343" s="91">
        <f t="shared" si="8"/>
        <v>2.5662584210471837E-3</v>
      </c>
      <c r="U343" s="91">
        <f>R343/'סכום נכסי הקרן'!$C$42</f>
        <v>4.7849238596104932E-4</v>
      </c>
    </row>
    <row r="344" spans="2:21">
      <c r="B344" s="86" t="s">
        <v>1111</v>
      </c>
      <c r="C344" s="87" t="s">
        <v>1112</v>
      </c>
      <c r="D344" s="88" t="s">
        <v>29</v>
      </c>
      <c r="E344" s="88" t="s">
        <v>913</v>
      </c>
      <c r="F344" s="87"/>
      <c r="G344" s="88" t="s">
        <v>1113</v>
      </c>
      <c r="H344" s="87" t="s">
        <v>1110</v>
      </c>
      <c r="I344" s="87" t="s">
        <v>915</v>
      </c>
      <c r="J344" s="101"/>
      <c r="K344" s="90">
        <v>3.4599999999794631</v>
      </c>
      <c r="L344" s="88" t="s">
        <v>131</v>
      </c>
      <c r="M344" s="89">
        <v>6.8750000000000006E-2</v>
      </c>
      <c r="N344" s="89">
        <v>5.9599999999727961E-2</v>
      </c>
      <c r="O344" s="90">
        <v>20650.356</v>
      </c>
      <c r="P344" s="102">
        <v>103.19240000000001</v>
      </c>
      <c r="Q344" s="90"/>
      <c r="R344" s="90">
        <v>74.988477248999999</v>
      </c>
      <c r="S344" s="91">
        <v>2.7533807999999999E-5</v>
      </c>
      <c r="T344" s="91">
        <f t="shared" si="8"/>
        <v>7.5153293613563002E-4</v>
      </c>
      <c r="U344" s="91">
        <f>R344/'סכום נכסי הקרן'!$C$42</f>
        <v>1.401272704224041E-4</v>
      </c>
    </row>
    <row r="345" spans="2:21">
      <c r="B345" s="86" t="s">
        <v>1114</v>
      </c>
      <c r="C345" s="87" t="s">
        <v>1115</v>
      </c>
      <c r="D345" s="88" t="s">
        <v>29</v>
      </c>
      <c r="E345" s="88" t="s">
        <v>913</v>
      </c>
      <c r="F345" s="87"/>
      <c r="G345" s="88" t="s">
        <v>1116</v>
      </c>
      <c r="H345" s="87" t="s">
        <v>1110</v>
      </c>
      <c r="I345" s="87" t="s">
        <v>915</v>
      </c>
      <c r="J345" s="101"/>
      <c r="K345" s="90">
        <v>4.5300000000065719</v>
      </c>
      <c r="L345" s="88" t="s">
        <v>133</v>
      </c>
      <c r="M345" s="89">
        <v>3.125E-2</v>
      </c>
      <c r="N345" s="89">
        <v>6.8100000000085786E-2</v>
      </c>
      <c r="O345" s="90">
        <v>68834.52</v>
      </c>
      <c r="P345" s="102">
        <v>84.832520000000002</v>
      </c>
      <c r="Q345" s="90"/>
      <c r="R345" s="90">
        <v>219.15290085199999</v>
      </c>
      <c r="S345" s="91">
        <v>9.1779360000000001E-5</v>
      </c>
      <c r="T345" s="91">
        <f t="shared" si="8"/>
        <v>2.1963457464678751E-3</v>
      </c>
      <c r="U345" s="91">
        <f>R345/'סכום נכסי הקרן'!$C$42</f>
        <v>4.0952022134776761E-4</v>
      </c>
    </row>
    <row r="346" spans="2:21">
      <c r="B346" s="86" t="s">
        <v>1117</v>
      </c>
      <c r="C346" s="87" t="s">
        <v>1118</v>
      </c>
      <c r="D346" s="88" t="s">
        <v>29</v>
      </c>
      <c r="E346" s="88" t="s">
        <v>913</v>
      </c>
      <c r="F346" s="87"/>
      <c r="G346" s="88" t="s">
        <v>972</v>
      </c>
      <c r="H346" s="87" t="s">
        <v>1119</v>
      </c>
      <c r="I346" s="87" t="s">
        <v>962</v>
      </c>
      <c r="J346" s="101"/>
      <c r="K346" s="90">
        <v>5.5000000000088178</v>
      </c>
      <c r="L346" s="88" t="s">
        <v>133</v>
      </c>
      <c r="M346" s="89">
        <v>6.8750000000000006E-2</v>
      </c>
      <c r="N346" s="89">
        <v>7.0200000000110743E-2</v>
      </c>
      <c r="O346" s="90">
        <v>74800.178400000004</v>
      </c>
      <c r="P346" s="102">
        <v>100.99954200000001</v>
      </c>
      <c r="Q346" s="90"/>
      <c r="R346" s="90">
        <v>283.53103449299999</v>
      </c>
      <c r="S346" s="91">
        <v>7.4800178400000002E-5</v>
      </c>
      <c r="T346" s="91">
        <f t="shared" si="8"/>
        <v>2.8415420429268473E-3</v>
      </c>
      <c r="U346" s="91">
        <f>R346/'סכום נכסי הקרן'!$C$42</f>
        <v>5.2982046577128511E-4</v>
      </c>
    </row>
    <row r="347" spans="2:21">
      <c r="B347" s="86" t="s">
        <v>1120</v>
      </c>
      <c r="C347" s="87" t="s">
        <v>1121</v>
      </c>
      <c r="D347" s="88" t="s">
        <v>29</v>
      </c>
      <c r="E347" s="88" t="s">
        <v>913</v>
      </c>
      <c r="F347" s="87"/>
      <c r="G347" s="88" t="s">
        <v>972</v>
      </c>
      <c r="H347" s="87" t="s">
        <v>1119</v>
      </c>
      <c r="I347" s="87" t="s">
        <v>962</v>
      </c>
      <c r="J347" s="101"/>
      <c r="K347" s="90">
        <v>5.1500000000029393</v>
      </c>
      <c r="L347" s="88" t="s">
        <v>131</v>
      </c>
      <c r="M347" s="89">
        <v>7.7499999999999999E-2</v>
      </c>
      <c r="N347" s="89">
        <v>7.8100000000076428E-2</v>
      </c>
      <c r="O347" s="90">
        <v>47374.211148000002</v>
      </c>
      <c r="P347" s="102">
        <v>102.04971999999999</v>
      </c>
      <c r="Q347" s="90"/>
      <c r="R347" s="90">
        <v>170.12693787000001</v>
      </c>
      <c r="S347" s="91">
        <v>2.3687105574000001E-5</v>
      </c>
      <c r="T347" s="91">
        <f t="shared" si="8"/>
        <v>1.7050085803003824E-3</v>
      </c>
      <c r="U347" s="91">
        <f>R347/'סכום נכסי הקרן'!$C$42</f>
        <v>3.1790782135615294E-4</v>
      </c>
    </row>
    <row r="348" spans="2:21">
      <c r="B348" s="86" t="s">
        <v>1122</v>
      </c>
      <c r="C348" s="87" t="s">
        <v>1123</v>
      </c>
      <c r="D348" s="88" t="s">
        <v>29</v>
      </c>
      <c r="E348" s="88" t="s">
        <v>913</v>
      </c>
      <c r="F348" s="87"/>
      <c r="G348" s="88" t="s">
        <v>1016</v>
      </c>
      <c r="H348" s="87" t="s">
        <v>1119</v>
      </c>
      <c r="I348" s="87" t="s">
        <v>962</v>
      </c>
      <c r="J348" s="101"/>
      <c r="K348" s="90">
        <v>5.4599999999772528</v>
      </c>
      <c r="L348" s="88" t="s">
        <v>131</v>
      </c>
      <c r="M348" s="89">
        <v>3.2500000000000001E-2</v>
      </c>
      <c r="N348" s="89">
        <v>6.1799999999749E-2</v>
      </c>
      <c r="O348" s="90">
        <v>33724.325832000002</v>
      </c>
      <c r="P348" s="102">
        <v>85.942750000000004</v>
      </c>
      <c r="Q348" s="90"/>
      <c r="R348" s="90">
        <v>101.993334342</v>
      </c>
      <c r="S348" s="91">
        <v>4.8177608331428576E-5</v>
      </c>
      <c r="T348" s="91">
        <f t="shared" si="8"/>
        <v>1.0221750439042075E-3</v>
      </c>
      <c r="U348" s="91">
        <f>R348/'סכום נכסי הקרן'!$C$42</f>
        <v>1.9058991550351424E-4</v>
      </c>
    </row>
    <row r="349" spans="2:21">
      <c r="B349" s="86" t="s">
        <v>1124</v>
      </c>
      <c r="C349" s="87" t="s">
        <v>1125</v>
      </c>
      <c r="D349" s="88" t="s">
        <v>29</v>
      </c>
      <c r="E349" s="88" t="s">
        <v>913</v>
      </c>
      <c r="F349" s="87"/>
      <c r="G349" s="88" t="s">
        <v>1016</v>
      </c>
      <c r="H349" s="87" t="s">
        <v>1119</v>
      </c>
      <c r="I349" s="87" t="s">
        <v>962</v>
      </c>
      <c r="J349" s="101"/>
      <c r="K349" s="90">
        <v>4.6700000000008144</v>
      </c>
      <c r="L349" s="88" t="s">
        <v>131</v>
      </c>
      <c r="M349" s="89">
        <v>4.2500000000000003E-2</v>
      </c>
      <c r="N349" s="89">
        <v>0.06</v>
      </c>
      <c r="O349" s="90">
        <v>37567.586532000001</v>
      </c>
      <c r="P349" s="102">
        <v>92.913690000000003</v>
      </c>
      <c r="Q349" s="90"/>
      <c r="R349" s="90">
        <v>122.83221717000001</v>
      </c>
      <c r="S349" s="91">
        <v>6.2612644220000008E-5</v>
      </c>
      <c r="T349" s="91">
        <f t="shared" si="8"/>
        <v>1.2310218877400992E-3</v>
      </c>
      <c r="U349" s="91">
        <f>R349/'סכום נכסי הקרן'!$C$42</f>
        <v>2.2953050846480003E-4</v>
      </c>
    </row>
    <row r="350" spans="2:21">
      <c r="B350" s="86" t="s">
        <v>1126</v>
      </c>
      <c r="C350" s="87" t="s">
        <v>1127</v>
      </c>
      <c r="D350" s="88" t="s">
        <v>29</v>
      </c>
      <c r="E350" s="88" t="s">
        <v>913</v>
      </c>
      <c r="F350" s="87"/>
      <c r="G350" s="88" t="s">
        <v>1047</v>
      </c>
      <c r="H350" s="87" t="s">
        <v>1119</v>
      </c>
      <c r="I350" s="87" t="s">
        <v>962</v>
      </c>
      <c r="J350" s="101"/>
      <c r="K350" s="90">
        <v>7.6300000000600035</v>
      </c>
      <c r="L350" s="88" t="s">
        <v>131</v>
      </c>
      <c r="M350" s="89">
        <v>3.2500000000000001E-2</v>
      </c>
      <c r="N350" s="89">
        <v>6.160000000052656E-2</v>
      </c>
      <c r="O350" s="90">
        <v>11472.42</v>
      </c>
      <c r="P350" s="102">
        <v>80.911169999999998</v>
      </c>
      <c r="Q350" s="90"/>
      <c r="R350" s="90">
        <v>32.665007908</v>
      </c>
      <c r="S350" s="91">
        <v>9.5994758637078294E-6</v>
      </c>
      <c r="T350" s="91">
        <f t="shared" si="8"/>
        <v>3.2736801976226531E-4</v>
      </c>
      <c r="U350" s="91">
        <f>R350/'סכום נכסי הקרן'!$C$42</f>
        <v>6.1039489857561073E-5</v>
      </c>
    </row>
    <row r="351" spans="2:21">
      <c r="B351" s="86" t="s">
        <v>1128</v>
      </c>
      <c r="C351" s="87" t="s">
        <v>1129</v>
      </c>
      <c r="D351" s="88" t="s">
        <v>29</v>
      </c>
      <c r="E351" s="88" t="s">
        <v>913</v>
      </c>
      <c r="F351" s="87"/>
      <c r="G351" s="88" t="s">
        <v>1047</v>
      </c>
      <c r="H351" s="87" t="s">
        <v>1119</v>
      </c>
      <c r="I351" s="87" t="s">
        <v>962</v>
      </c>
      <c r="J351" s="101"/>
      <c r="K351" s="90">
        <v>5.7600000000010017</v>
      </c>
      <c r="L351" s="88" t="s">
        <v>131</v>
      </c>
      <c r="M351" s="89">
        <v>4.4999999999999998E-2</v>
      </c>
      <c r="N351" s="89">
        <v>6.2600000000010023E-2</v>
      </c>
      <c r="O351" s="90">
        <v>62180.516399999993</v>
      </c>
      <c r="P351" s="102">
        <v>91.3005</v>
      </c>
      <c r="Q351" s="90"/>
      <c r="R351" s="90">
        <v>199.77757962999999</v>
      </c>
      <c r="S351" s="91">
        <v>4.145644136275751E-5</v>
      </c>
      <c r="T351" s="91">
        <f t="shared" si="8"/>
        <v>2.0021666861545144E-3</v>
      </c>
      <c r="U351" s="91">
        <f>R351/'סכום נכסי הקרן'!$C$42</f>
        <v>3.7331451380444845E-4</v>
      </c>
    </row>
    <row r="352" spans="2:21">
      <c r="B352" s="86" t="s">
        <v>1130</v>
      </c>
      <c r="C352" s="87" t="s">
        <v>1131</v>
      </c>
      <c r="D352" s="88" t="s">
        <v>29</v>
      </c>
      <c r="E352" s="88" t="s">
        <v>913</v>
      </c>
      <c r="F352" s="87"/>
      <c r="G352" s="88" t="s">
        <v>1011</v>
      </c>
      <c r="H352" s="87" t="s">
        <v>1110</v>
      </c>
      <c r="I352" s="87" t="s">
        <v>306</v>
      </c>
      <c r="J352" s="101"/>
      <c r="K352" s="90">
        <v>0.57999999978725991</v>
      </c>
      <c r="L352" s="88" t="s">
        <v>131</v>
      </c>
      <c r="M352" s="89">
        <v>6.5000000000000002E-2</v>
      </c>
      <c r="N352" s="89">
        <v>0.11509999984682709</v>
      </c>
      <c r="O352" s="90">
        <v>107.840748</v>
      </c>
      <c r="P352" s="102">
        <v>99.091939999999994</v>
      </c>
      <c r="Q352" s="90"/>
      <c r="R352" s="90">
        <v>0.37604557599999999</v>
      </c>
      <c r="S352" s="91">
        <v>4.3136299199999999E-8</v>
      </c>
      <c r="T352" s="91">
        <f t="shared" si="8"/>
        <v>3.7687208251166738E-6</v>
      </c>
      <c r="U352" s="91">
        <f>R352/'סכום נכסי הקרן'!$C$42</f>
        <v>7.0269782841874431E-7</v>
      </c>
    </row>
    <row r="353" spans="2:21">
      <c r="B353" s="86" t="s">
        <v>1132</v>
      </c>
      <c r="C353" s="87" t="s">
        <v>1133</v>
      </c>
      <c r="D353" s="88" t="s">
        <v>29</v>
      </c>
      <c r="E353" s="88" t="s">
        <v>913</v>
      </c>
      <c r="F353" s="87"/>
      <c r="G353" s="88" t="s">
        <v>1134</v>
      </c>
      <c r="H353" s="87" t="s">
        <v>1110</v>
      </c>
      <c r="I353" s="87" t="s">
        <v>306</v>
      </c>
      <c r="J353" s="101"/>
      <c r="K353" s="90">
        <v>4.7200000000019342</v>
      </c>
      <c r="L353" s="88" t="s">
        <v>131</v>
      </c>
      <c r="M353" s="89">
        <v>5.8749999999999997E-2</v>
      </c>
      <c r="N353" s="89">
        <v>5.8100000000051978E-2</v>
      </c>
      <c r="O353" s="90">
        <v>45889.68</v>
      </c>
      <c r="P353" s="102">
        <v>102.45359999999999</v>
      </c>
      <c r="Q353" s="90"/>
      <c r="R353" s="90">
        <v>165.44799459399999</v>
      </c>
      <c r="S353" s="91">
        <v>4.5889680000000001E-5</v>
      </c>
      <c r="T353" s="91">
        <f t="shared" si="8"/>
        <v>1.6581163095512621E-3</v>
      </c>
      <c r="U353" s="91">
        <f>R353/'סכום נכסי הקרן'!$C$42</f>
        <v>3.0916451073324141E-4</v>
      </c>
    </row>
    <row r="354" spans="2:21">
      <c r="B354" s="86" t="s">
        <v>1135</v>
      </c>
      <c r="C354" s="87" t="s">
        <v>1136</v>
      </c>
      <c r="D354" s="88" t="s">
        <v>29</v>
      </c>
      <c r="E354" s="88" t="s">
        <v>913</v>
      </c>
      <c r="F354" s="87"/>
      <c r="G354" s="88" t="s">
        <v>1030</v>
      </c>
      <c r="H354" s="87" t="s">
        <v>1110</v>
      </c>
      <c r="I354" s="87" t="s">
        <v>306</v>
      </c>
      <c r="J354" s="101"/>
      <c r="K354" s="90">
        <v>5.5100000000013969</v>
      </c>
      <c r="L354" s="88" t="s">
        <v>131</v>
      </c>
      <c r="M354" s="89">
        <v>3.7499999999999999E-2</v>
      </c>
      <c r="N354" s="89">
        <v>6.0300000000041903E-2</v>
      </c>
      <c r="O354" s="90">
        <v>68834.52</v>
      </c>
      <c r="P354" s="102">
        <v>88.655079999999998</v>
      </c>
      <c r="Q354" s="90"/>
      <c r="R354" s="90">
        <v>214.74803447000002</v>
      </c>
      <c r="S354" s="91">
        <v>1.1472420000000001E-4</v>
      </c>
      <c r="T354" s="91">
        <f t="shared" si="8"/>
        <v>2.1522002685652191E-3</v>
      </c>
      <c r="U354" s="91">
        <f>R354/'סכום נכסי הקרן'!$C$42</f>
        <v>4.012890647043875E-4</v>
      </c>
    </row>
    <row r="355" spans="2:21">
      <c r="B355" s="86" t="s">
        <v>1137</v>
      </c>
      <c r="C355" s="87" t="s">
        <v>1138</v>
      </c>
      <c r="D355" s="88" t="s">
        <v>29</v>
      </c>
      <c r="E355" s="88" t="s">
        <v>913</v>
      </c>
      <c r="F355" s="87"/>
      <c r="G355" s="88" t="s">
        <v>1011</v>
      </c>
      <c r="H355" s="87" t="s">
        <v>1110</v>
      </c>
      <c r="I355" s="87" t="s">
        <v>915</v>
      </c>
      <c r="J355" s="101"/>
      <c r="K355" s="90">
        <v>8.6699999999736725</v>
      </c>
      <c r="L355" s="88" t="s">
        <v>131</v>
      </c>
      <c r="M355" s="89">
        <v>3.2500000000000001E-2</v>
      </c>
      <c r="N355" s="89">
        <v>6.1099999999823823E-2</v>
      </c>
      <c r="O355" s="90">
        <v>18355.871999999999</v>
      </c>
      <c r="P355" s="102">
        <v>78.210750000000004</v>
      </c>
      <c r="Q355" s="90"/>
      <c r="R355" s="90">
        <v>50.519697099000005</v>
      </c>
      <c r="S355" s="91">
        <v>2.6222674285714284E-5</v>
      </c>
      <c r="T355" s="91">
        <f t="shared" si="8"/>
        <v>5.0630733795838545E-4</v>
      </c>
      <c r="U355" s="91">
        <f>R355/'סכום נכסי הקרן'!$C$42</f>
        <v>9.4403667293349683E-5</v>
      </c>
    </row>
    <row r="356" spans="2:21">
      <c r="B356" s="86" t="s">
        <v>1139</v>
      </c>
      <c r="C356" s="87" t="s">
        <v>1140</v>
      </c>
      <c r="D356" s="88" t="s">
        <v>29</v>
      </c>
      <c r="E356" s="88" t="s">
        <v>913</v>
      </c>
      <c r="F356" s="87"/>
      <c r="G356" s="88" t="s">
        <v>1011</v>
      </c>
      <c r="H356" s="87" t="s">
        <v>1110</v>
      </c>
      <c r="I356" s="87" t="s">
        <v>915</v>
      </c>
      <c r="J356" s="101"/>
      <c r="K356" s="90">
        <v>6.5500000000051459</v>
      </c>
      <c r="L356" s="88" t="s">
        <v>131</v>
      </c>
      <c r="M356" s="89">
        <v>3.6249999999999998E-2</v>
      </c>
      <c r="N356" s="89">
        <v>6.3800000000074991E-2</v>
      </c>
      <c r="O356" s="90">
        <v>91779.36</v>
      </c>
      <c r="P356" s="102">
        <v>84.228260000000006</v>
      </c>
      <c r="Q356" s="90"/>
      <c r="R356" s="90">
        <v>272.03334449200003</v>
      </c>
      <c r="S356" s="91">
        <v>1.0197706666666667E-4</v>
      </c>
      <c r="T356" s="91">
        <f t="shared" si="8"/>
        <v>2.7263124364296171E-3</v>
      </c>
      <c r="U356" s="91">
        <f>R356/'סכום נכסי הקרן'!$C$42</f>
        <v>5.0833529931493357E-4</v>
      </c>
    </row>
    <row r="357" spans="2:21">
      <c r="B357" s="86" t="s">
        <v>1141</v>
      </c>
      <c r="C357" s="87" t="s">
        <v>1142</v>
      </c>
      <c r="D357" s="88" t="s">
        <v>29</v>
      </c>
      <c r="E357" s="88" t="s">
        <v>913</v>
      </c>
      <c r="F357" s="87"/>
      <c r="G357" s="88" t="s">
        <v>972</v>
      </c>
      <c r="H357" s="87" t="s">
        <v>1110</v>
      </c>
      <c r="I357" s="87" t="s">
        <v>915</v>
      </c>
      <c r="J357" s="101"/>
      <c r="K357" s="90">
        <v>4.3700000000044898</v>
      </c>
      <c r="L357" s="88" t="s">
        <v>134</v>
      </c>
      <c r="M357" s="89">
        <v>7.4160000000000004E-2</v>
      </c>
      <c r="N357" s="89">
        <v>7.210000000004152E-2</v>
      </c>
      <c r="O357" s="90">
        <v>55067.616000000009</v>
      </c>
      <c r="P357" s="102">
        <v>101.17834000000001</v>
      </c>
      <c r="Q357" s="90"/>
      <c r="R357" s="90">
        <v>236.10424086199998</v>
      </c>
      <c r="S357" s="91">
        <v>8.4719409230769239E-5</v>
      </c>
      <c r="T357" s="91">
        <f t="shared" si="8"/>
        <v>2.3662317182398724E-3</v>
      </c>
      <c r="U357" s="91">
        <f>R357/'סכום נכסי הקרן'!$C$42</f>
        <v>4.4119635470511037E-4</v>
      </c>
    </row>
    <row r="358" spans="2:21">
      <c r="B358" s="86" t="s">
        <v>1143</v>
      </c>
      <c r="C358" s="87" t="s">
        <v>1144</v>
      </c>
      <c r="D358" s="88" t="s">
        <v>29</v>
      </c>
      <c r="E358" s="88" t="s">
        <v>913</v>
      </c>
      <c r="F358" s="87"/>
      <c r="G358" s="88" t="s">
        <v>1107</v>
      </c>
      <c r="H358" s="87" t="s">
        <v>1110</v>
      </c>
      <c r="I358" s="87" t="s">
        <v>915</v>
      </c>
      <c r="J358" s="101"/>
      <c r="K358" s="90">
        <v>7.1399999999962347</v>
      </c>
      <c r="L358" s="88" t="s">
        <v>131</v>
      </c>
      <c r="M358" s="89">
        <v>5.1249999999999997E-2</v>
      </c>
      <c r="N358" s="89">
        <v>6.4599999999974886E-2</v>
      </c>
      <c r="O358" s="90">
        <v>49331.406000000003</v>
      </c>
      <c r="P358" s="102">
        <v>91.796880000000002</v>
      </c>
      <c r="Q358" s="90"/>
      <c r="R358" s="90">
        <v>159.35682099000002</v>
      </c>
      <c r="S358" s="91">
        <v>9.8662812000000006E-5</v>
      </c>
      <c r="T358" s="91">
        <f t="shared" si="8"/>
        <v>1.5970706962642287E-3</v>
      </c>
      <c r="U358" s="91">
        <f>R358/'סכום נכסי הקרן'!$C$42</f>
        <v>2.9778223492087454E-4</v>
      </c>
    </row>
    <row r="359" spans="2:21">
      <c r="B359" s="86" t="s">
        <v>1145</v>
      </c>
      <c r="C359" s="87" t="s">
        <v>1146</v>
      </c>
      <c r="D359" s="88" t="s">
        <v>29</v>
      </c>
      <c r="E359" s="88" t="s">
        <v>913</v>
      </c>
      <c r="F359" s="87"/>
      <c r="G359" s="88" t="s">
        <v>1107</v>
      </c>
      <c r="H359" s="87" t="s">
        <v>1110</v>
      </c>
      <c r="I359" s="87" t="s">
        <v>306</v>
      </c>
      <c r="J359" s="101"/>
      <c r="K359" s="90">
        <v>3.649999999999745</v>
      </c>
      <c r="L359" s="88" t="s">
        <v>131</v>
      </c>
      <c r="M359" s="89">
        <v>6.3750000000000001E-2</v>
      </c>
      <c r="N359" s="89">
        <v>0.12050000000000764</v>
      </c>
      <c r="O359" s="90">
        <v>67687.278000000006</v>
      </c>
      <c r="P359" s="102">
        <v>82.265749999999997</v>
      </c>
      <c r="Q359" s="90"/>
      <c r="R359" s="90">
        <v>195.95004963699998</v>
      </c>
      <c r="S359" s="91">
        <v>6.7687278000000005E-5</v>
      </c>
      <c r="T359" s="91">
        <f t="shared" si="8"/>
        <v>1.963807261356022E-3</v>
      </c>
      <c r="U359" s="91">
        <f>R359/'סכום נכסי הקרן'!$C$42</f>
        <v>3.6616219720788588E-4</v>
      </c>
    </row>
    <row r="360" spans="2:21">
      <c r="B360" s="86" t="s">
        <v>1147</v>
      </c>
      <c r="C360" s="87" t="s">
        <v>1148</v>
      </c>
      <c r="D360" s="88" t="s">
        <v>29</v>
      </c>
      <c r="E360" s="88" t="s">
        <v>913</v>
      </c>
      <c r="F360" s="87"/>
      <c r="G360" s="88" t="s">
        <v>983</v>
      </c>
      <c r="H360" s="87" t="s">
        <v>1110</v>
      </c>
      <c r="I360" s="87" t="s">
        <v>306</v>
      </c>
      <c r="J360" s="101"/>
      <c r="K360" s="90">
        <v>6.7699999999692437</v>
      </c>
      <c r="L360" s="88" t="s">
        <v>131</v>
      </c>
      <c r="M360" s="89">
        <v>4.1250000000000002E-2</v>
      </c>
      <c r="N360" s="89">
        <v>8.3599999999663679E-2</v>
      </c>
      <c r="O360" s="90">
        <v>34417.26</v>
      </c>
      <c r="P360" s="102">
        <v>74.630920000000003</v>
      </c>
      <c r="Q360" s="90"/>
      <c r="R360" s="90">
        <v>90.388740614</v>
      </c>
      <c r="S360" s="91">
        <v>3.4417260000000004E-5</v>
      </c>
      <c r="T360" s="91">
        <f t="shared" si="8"/>
        <v>9.0587405051150262E-4</v>
      </c>
      <c r="U360" s="91">
        <f>R360/'סכום נכסי הקרן'!$C$42</f>
        <v>1.6890498332298678E-4</v>
      </c>
    </row>
    <row r="361" spans="2:21">
      <c r="B361" s="86" t="s">
        <v>1149</v>
      </c>
      <c r="C361" s="87" t="s">
        <v>1150</v>
      </c>
      <c r="D361" s="88" t="s">
        <v>29</v>
      </c>
      <c r="E361" s="88" t="s">
        <v>913</v>
      </c>
      <c r="F361" s="87"/>
      <c r="G361" s="88" t="s">
        <v>983</v>
      </c>
      <c r="H361" s="87" t="s">
        <v>1110</v>
      </c>
      <c r="I361" s="87" t="s">
        <v>306</v>
      </c>
      <c r="J361" s="101"/>
      <c r="K361" s="90">
        <v>1.4499999999992221</v>
      </c>
      <c r="L361" s="88" t="s">
        <v>131</v>
      </c>
      <c r="M361" s="89">
        <v>6.25E-2</v>
      </c>
      <c r="N361" s="89">
        <v>9.2099999999892657E-2</v>
      </c>
      <c r="O361" s="90">
        <v>75717.971999999994</v>
      </c>
      <c r="P361" s="102">
        <v>96.500420000000005</v>
      </c>
      <c r="Q361" s="90"/>
      <c r="R361" s="90">
        <v>257.12684965599999</v>
      </c>
      <c r="S361" s="91">
        <v>5.8244593846153844E-5</v>
      </c>
      <c r="T361" s="91">
        <f t="shared" si="8"/>
        <v>2.5769198598289355E-3</v>
      </c>
      <c r="U361" s="91">
        <f>R361/'סכום נכסי הקרן'!$C$42</f>
        <v>4.8048026732117212E-4</v>
      </c>
    </row>
    <row r="362" spans="2:21">
      <c r="B362" s="86" t="s">
        <v>1151</v>
      </c>
      <c r="C362" s="87" t="s">
        <v>1152</v>
      </c>
      <c r="D362" s="88" t="s">
        <v>29</v>
      </c>
      <c r="E362" s="88" t="s">
        <v>913</v>
      </c>
      <c r="F362" s="87"/>
      <c r="G362" s="88" t="s">
        <v>1006</v>
      </c>
      <c r="H362" s="87" t="s">
        <v>1153</v>
      </c>
      <c r="I362" s="87" t="s">
        <v>306</v>
      </c>
      <c r="J362" s="101"/>
      <c r="K362" s="90">
        <v>2.2899999999953007</v>
      </c>
      <c r="L362" s="88" t="s">
        <v>131</v>
      </c>
      <c r="M362" s="89">
        <v>6.5000000000000002E-2</v>
      </c>
      <c r="N362" s="89">
        <v>8.609999999996866E-2</v>
      </c>
      <c r="O362" s="90">
        <v>22944.84</v>
      </c>
      <c r="P362" s="102">
        <v>94.882829999999998</v>
      </c>
      <c r="Q362" s="90"/>
      <c r="R362" s="90">
        <v>76.611143584000004</v>
      </c>
      <c r="S362" s="91">
        <v>4.5889680000000001E-5</v>
      </c>
      <c r="T362" s="91">
        <f t="shared" si="8"/>
        <v>7.6779526389382242E-4</v>
      </c>
      <c r="U362" s="91">
        <f>R362/'סכום נכסי הקרן'!$C$42</f>
        <v>1.4315946700341827E-4</v>
      </c>
    </row>
    <row r="363" spans="2:21">
      <c r="B363" s="86" t="s">
        <v>1154</v>
      </c>
      <c r="C363" s="87" t="s">
        <v>1155</v>
      </c>
      <c r="D363" s="88" t="s">
        <v>29</v>
      </c>
      <c r="E363" s="88" t="s">
        <v>913</v>
      </c>
      <c r="F363" s="87"/>
      <c r="G363" s="88" t="s">
        <v>1006</v>
      </c>
      <c r="H363" s="87" t="s">
        <v>1156</v>
      </c>
      <c r="I363" s="87" t="s">
        <v>962</v>
      </c>
      <c r="J363" s="101"/>
      <c r="K363" s="90">
        <v>6.780000000006047</v>
      </c>
      <c r="L363" s="88" t="s">
        <v>131</v>
      </c>
      <c r="M363" s="89">
        <v>3.7499999999999999E-2</v>
      </c>
      <c r="N363" s="89">
        <v>6.5700000000067454E-2</v>
      </c>
      <c r="O363" s="90">
        <v>73423.487999999998</v>
      </c>
      <c r="P363" s="102">
        <v>83.1905</v>
      </c>
      <c r="Q363" s="90"/>
      <c r="R363" s="90">
        <v>214.94532971500004</v>
      </c>
      <c r="S363" s="91">
        <v>7.3423487999999993E-5</v>
      </c>
      <c r="T363" s="91">
        <f t="shared" si="8"/>
        <v>2.1541775573461087E-3</v>
      </c>
      <c r="U363" s="91">
        <f>R363/'סכום נכסי הקרן'!$C$42</f>
        <v>4.0165774060185066E-4</v>
      </c>
    </row>
    <row r="364" spans="2:21">
      <c r="B364" s="86" t="s">
        <v>1157</v>
      </c>
      <c r="C364" s="87" t="s">
        <v>1158</v>
      </c>
      <c r="D364" s="88" t="s">
        <v>29</v>
      </c>
      <c r="E364" s="88" t="s">
        <v>913</v>
      </c>
      <c r="F364" s="87"/>
      <c r="G364" s="88" t="s">
        <v>1006</v>
      </c>
      <c r="H364" s="87" t="s">
        <v>1156</v>
      </c>
      <c r="I364" s="87" t="s">
        <v>962</v>
      </c>
      <c r="J364" s="101"/>
      <c r="K364" s="90">
        <v>5.3600000000641632</v>
      </c>
      <c r="L364" s="88" t="s">
        <v>131</v>
      </c>
      <c r="M364" s="89">
        <v>5.8749999999999997E-2</v>
      </c>
      <c r="N364" s="89">
        <v>7.2600000000908979E-2</v>
      </c>
      <c r="O364" s="90">
        <v>6883.4520000000011</v>
      </c>
      <c r="P364" s="102">
        <v>92.651259999999994</v>
      </c>
      <c r="Q364" s="90"/>
      <c r="R364" s="90">
        <v>22.442792996000001</v>
      </c>
      <c r="S364" s="91">
        <v>1.3766904000000003E-5</v>
      </c>
      <c r="T364" s="91">
        <f t="shared" si="8"/>
        <v>2.2492119768431431E-4</v>
      </c>
      <c r="U364" s="91">
        <f>R364/'סכום נכסי הקרן'!$C$42</f>
        <v>4.1937740817726325E-5</v>
      </c>
    </row>
    <row r="365" spans="2:21">
      <c r="B365" s="86" t="s">
        <v>1159</v>
      </c>
      <c r="C365" s="87" t="s">
        <v>1160</v>
      </c>
      <c r="D365" s="88" t="s">
        <v>29</v>
      </c>
      <c r="E365" s="88" t="s">
        <v>913</v>
      </c>
      <c r="F365" s="87"/>
      <c r="G365" s="88" t="s">
        <v>996</v>
      </c>
      <c r="H365" s="87" t="s">
        <v>1156</v>
      </c>
      <c r="I365" s="87" t="s">
        <v>962</v>
      </c>
      <c r="J365" s="101"/>
      <c r="K365" s="90">
        <v>4.3600000000063792</v>
      </c>
      <c r="L365" s="88" t="s">
        <v>133</v>
      </c>
      <c r="M365" s="89">
        <v>2.6249999999999999E-2</v>
      </c>
      <c r="N365" s="89">
        <v>0.11320000000029642</v>
      </c>
      <c r="O365" s="90">
        <v>41415.436199999996</v>
      </c>
      <c r="P365" s="102">
        <v>68.589439999999996</v>
      </c>
      <c r="Q365" s="90"/>
      <c r="R365" s="90">
        <v>106.61002636199999</v>
      </c>
      <c r="S365" s="91">
        <v>1.3805145399999999E-4</v>
      </c>
      <c r="T365" s="91">
        <f t="shared" si="8"/>
        <v>1.0684434338796927E-3</v>
      </c>
      <c r="U365" s="91">
        <f>R365/'סכום נכסי הקרן'!$C$42</f>
        <v>1.9921690027339259E-4</v>
      </c>
    </row>
    <row r="366" spans="2:21">
      <c r="B366" s="86" t="s">
        <v>1161</v>
      </c>
      <c r="C366" s="87" t="s">
        <v>1162</v>
      </c>
      <c r="D366" s="88" t="s">
        <v>29</v>
      </c>
      <c r="E366" s="88" t="s">
        <v>913</v>
      </c>
      <c r="F366" s="87"/>
      <c r="G366" s="88" t="s">
        <v>1116</v>
      </c>
      <c r="H366" s="87" t="s">
        <v>1153</v>
      </c>
      <c r="I366" s="87" t="s">
        <v>915</v>
      </c>
      <c r="J366" s="101"/>
      <c r="K366" s="90">
        <v>6.879999999989951</v>
      </c>
      <c r="L366" s="88" t="s">
        <v>131</v>
      </c>
      <c r="M366" s="89">
        <v>0.04</v>
      </c>
      <c r="N366" s="89">
        <v>6.0399999999934978E-2</v>
      </c>
      <c r="O366" s="90">
        <v>87764.013000000006</v>
      </c>
      <c r="P366" s="102">
        <v>87.64967</v>
      </c>
      <c r="Q366" s="90"/>
      <c r="R366" s="90">
        <v>270.69859939400004</v>
      </c>
      <c r="S366" s="91">
        <v>1.7552802600000002E-4</v>
      </c>
      <c r="T366" s="91">
        <f t="shared" si="8"/>
        <v>2.7129356492312088E-3</v>
      </c>
      <c r="U366" s="91">
        <f>R366/'סכום נכסי הקרן'!$C$42</f>
        <v>5.0584112695467381E-4</v>
      </c>
    </row>
    <row r="367" spans="2:21">
      <c r="B367" s="86" t="s">
        <v>1163</v>
      </c>
      <c r="C367" s="87" t="s">
        <v>1164</v>
      </c>
      <c r="D367" s="88" t="s">
        <v>29</v>
      </c>
      <c r="E367" s="88" t="s">
        <v>913</v>
      </c>
      <c r="F367" s="87"/>
      <c r="G367" s="88" t="s">
        <v>1001</v>
      </c>
      <c r="H367" s="87" t="s">
        <v>1156</v>
      </c>
      <c r="I367" s="87" t="s">
        <v>962</v>
      </c>
      <c r="J367" s="101"/>
      <c r="K367" s="90">
        <v>7.1499999999856367</v>
      </c>
      <c r="L367" s="88" t="s">
        <v>131</v>
      </c>
      <c r="M367" s="89">
        <v>6.0999999999999999E-2</v>
      </c>
      <c r="N367" s="89">
        <v>7.1099999999856375E-2</v>
      </c>
      <c r="O367" s="90">
        <v>57362.1</v>
      </c>
      <c r="P367" s="102">
        <v>94.85172</v>
      </c>
      <c r="Q367" s="90"/>
      <c r="R367" s="90">
        <v>191.46505902499999</v>
      </c>
      <c r="S367" s="91">
        <v>3.2778342857142854E-5</v>
      </c>
      <c r="T367" s="91">
        <f t="shared" si="8"/>
        <v>1.9188587801115646E-3</v>
      </c>
      <c r="U367" s="91">
        <f>R367/'סכום נכסי הקרן'!$C$42</f>
        <v>3.577813163661157E-4</v>
      </c>
    </row>
    <row r="368" spans="2:21">
      <c r="B368" s="86" t="s">
        <v>1165</v>
      </c>
      <c r="C368" s="87" t="s">
        <v>1166</v>
      </c>
      <c r="D368" s="88" t="s">
        <v>29</v>
      </c>
      <c r="E368" s="88" t="s">
        <v>913</v>
      </c>
      <c r="F368" s="87"/>
      <c r="G368" s="88" t="s">
        <v>1001</v>
      </c>
      <c r="H368" s="87" t="s">
        <v>1156</v>
      </c>
      <c r="I368" s="87" t="s">
        <v>962</v>
      </c>
      <c r="J368" s="101"/>
      <c r="K368" s="90">
        <v>4.0599999999986469</v>
      </c>
      <c r="L368" s="88" t="s">
        <v>131</v>
      </c>
      <c r="M368" s="89">
        <v>7.3499999999999996E-2</v>
      </c>
      <c r="N368" s="89">
        <v>6.7499999999981214E-2</v>
      </c>
      <c r="O368" s="90">
        <v>36711.743999999999</v>
      </c>
      <c r="P368" s="102">
        <v>102.98233</v>
      </c>
      <c r="Q368" s="90"/>
      <c r="R368" s="90">
        <v>133.04146260299999</v>
      </c>
      <c r="S368" s="91">
        <v>2.4474496E-5</v>
      </c>
      <c r="T368" s="91">
        <f t="shared" si="8"/>
        <v>1.3333387299732712E-3</v>
      </c>
      <c r="U368" s="91">
        <f>R368/'סכום נכסי הקרן'!$C$42</f>
        <v>2.4860802207863676E-4</v>
      </c>
    </row>
    <row r="369" spans="2:21">
      <c r="B369" s="86" t="s">
        <v>1167</v>
      </c>
      <c r="C369" s="87" t="s">
        <v>1168</v>
      </c>
      <c r="D369" s="88" t="s">
        <v>29</v>
      </c>
      <c r="E369" s="88" t="s">
        <v>913</v>
      </c>
      <c r="F369" s="87"/>
      <c r="G369" s="88" t="s">
        <v>1001</v>
      </c>
      <c r="H369" s="87" t="s">
        <v>1153</v>
      </c>
      <c r="I369" s="87" t="s">
        <v>915</v>
      </c>
      <c r="J369" s="101"/>
      <c r="K369" s="90">
        <v>6.0900000000147694</v>
      </c>
      <c r="L369" s="88" t="s">
        <v>131</v>
      </c>
      <c r="M369" s="89">
        <v>3.7499999999999999E-2</v>
      </c>
      <c r="N369" s="89">
        <v>6.1900000000153624E-2</v>
      </c>
      <c r="O369" s="90">
        <v>55067.616000000009</v>
      </c>
      <c r="P369" s="102">
        <v>86.998080000000002</v>
      </c>
      <c r="Q369" s="90"/>
      <c r="R369" s="90">
        <v>168.58744423900001</v>
      </c>
      <c r="S369" s="91">
        <v>1.3766904000000002E-4</v>
      </c>
      <c r="T369" s="91">
        <f t="shared" si="8"/>
        <v>1.6895798076260718E-3</v>
      </c>
      <c r="U369" s="91">
        <f>R369/'סכום נכסי הקרן'!$C$42</f>
        <v>3.1503104550659959E-4</v>
      </c>
    </row>
    <row r="370" spans="2:21">
      <c r="B370" s="86" t="s">
        <v>1169</v>
      </c>
      <c r="C370" s="87" t="s">
        <v>1170</v>
      </c>
      <c r="D370" s="88" t="s">
        <v>29</v>
      </c>
      <c r="E370" s="88" t="s">
        <v>913</v>
      </c>
      <c r="F370" s="87"/>
      <c r="G370" s="88" t="s">
        <v>1047</v>
      </c>
      <c r="H370" s="87" t="s">
        <v>1156</v>
      </c>
      <c r="I370" s="87" t="s">
        <v>962</v>
      </c>
      <c r="J370" s="101"/>
      <c r="K370" s="90">
        <v>4.7800000000051357</v>
      </c>
      <c r="L370" s="88" t="s">
        <v>131</v>
      </c>
      <c r="M370" s="89">
        <v>5.1249999999999997E-2</v>
      </c>
      <c r="N370" s="89">
        <v>6.5700000000073311E-2</v>
      </c>
      <c r="O370" s="90">
        <v>81837.360828000004</v>
      </c>
      <c r="P370" s="102">
        <v>93.320539999999994</v>
      </c>
      <c r="Q370" s="90"/>
      <c r="R370" s="90">
        <v>268.74978977899997</v>
      </c>
      <c r="S370" s="91">
        <v>1.4879520150545456E-4</v>
      </c>
      <c r="T370" s="91">
        <f t="shared" si="8"/>
        <v>2.6934047204050749E-3</v>
      </c>
      <c r="U370" s="91">
        <f>R370/'סכום נכסי הקרן'!$C$42</f>
        <v>5.0219948250553894E-4</v>
      </c>
    </row>
    <row r="371" spans="2:21">
      <c r="B371" s="86" t="s">
        <v>1171</v>
      </c>
      <c r="C371" s="87" t="s">
        <v>1172</v>
      </c>
      <c r="D371" s="88" t="s">
        <v>29</v>
      </c>
      <c r="E371" s="88" t="s">
        <v>913</v>
      </c>
      <c r="F371" s="87"/>
      <c r="G371" s="88" t="s">
        <v>1021</v>
      </c>
      <c r="H371" s="87" t="s">
        <v>1156</v>
      </c>
      <c r="I371" s="87" t="s">
        <v>962</v>
      </c>
      <c r="J371" s="101"/>
      <c r="K371" s="90">
        <v>6.9700000000050713</v>
      </c>
      <c r="L371" s="88" t="s">
        <v>131</v>
      </c>
      <c r="M371" s="89">
        <v>0.04</v>
      </c>
      <c r="N371" s="89">
        <v>6.5400000000026284E-2</v>
      </c>
      <c r="O371" s="90">
        <v>72276.245999999999</v>
      </c>
      <c r="P371" s="102">
        <v>83.735560000000007</v>
      </c>
      <c r="Q371" s="90"/>
      <c r="R371" s="90">
        <v>212.97310383600001</v>
      </c>
      <c r="S371" s="91">
        <v>6.570567818181818E-5</v>
      </c>
      <c r="T371" s="91">
        <f t="shared" si="8"/>
        <v>2.1344119512164373E-3</v>
      </c>
      <c r="U371" s="91">
        <f>R371/'סכום נכסי הקרן'!$C$42</f>
        <v>3.9797233933462617E-4</v>
      </c>
    </row>
    <row r="372" spans="2:21">
      <c r="B372" s="86" t="s">
        <v>1173</v>
      </c>
      <c r="C372" s="87" t="s">
        <v>1174</v>
      </c>
      <c r="D372" s="88" t="s">
        <v>29</v>
      </c>
      <c r="E372" s="88" t="s">
        <v>913</v>
      </c>
      <c r="F372" s="87"/>
      <c r="G372" s="88" t="s">
        <v>1016</v>
      </c>
      <c r="H372" s="87" t="s">
        <v>1156</v>
      </c>
      <c r="I372" s="87" t="s">
        <v>962</v>
      </c>
      <c r="J372" s="101"/>
      <c r="K372" s="90">
        <v>5.5899999999894883</v>
      </c>
      <c r="L372" s="88" t="s">
        <v>131</v>
      </c>
      <c r="M372" s="89">
        <v>4.0910000000000002E-2</v>
      </c>
      <c r="N372" s="89">
        <v>7.3599999999820268E-2</v>
      </c>
      <c r="O372" s="90">
        <v>42654.457560000003</v>
      </c>
      <c r="P372" s="102">
        <v>83.028549999999996</v>
      </c>
      <c r="Q372" s="90"/>
      <c r="R372" s="90">
        <v>124.626718009</v>
      </c>
      <c r="S372" s="91">
        <v>8.5308915120000005E-5</v>
      </c>
      <c r="T372" s="91">
        <f t="shared" si="8"/>
        <v>1.2490063372703035E-3</v>
      </c>
      <c r="U372" s="91">
        <f>R372/'סכום נכסי הקרן'!$C$42</f>
        <v>2.3288380371181262E-4</v>
      </c>
    </row>
    <row r="373" spans="2:21">
      <c r="B373" s="86" t="s">
        <v>1175</v>
      </c>
      <c r="C373" s="87" t="s">
        <v>1176</v>
      </c>
      <c r="D373" s="88" t="s">
        <v>29</v>
      </c>
      <c r="E373" s="88" t="s">
        <v>913</v>
      </c>
      <c r="F373" s="87"/>
      <c r="G373" s="88" t="s">
        <v>983</v>
      </c>
      <c r="H373" s="87" t="s">
        <v>1156</v>
      </c>
      <c r="I373" s="87" t="s">
        <v>962</v>
      </c>
      <c r="J373" s="101"/>
      <c r="K373" s="90">
        <v>4.8100000000022254</v>
      </c>
      <c r="L373" s="88" t="s">
        <v>133</v>
      </c>
      <c r="M373" s="89">
        <v>7.1249999999999994E-2</v>
      </c>
      <c r="N373" s="89">
        <v>6.6200000000006781E-2</v>
      </c>
      <c r="O373" s="90">
        <v>68834.52</v>
      </c>
      <c r="P373" s="102">
        <v>102.60978</v>
      </c>
      <c r="Q373" s="90"/>
      <c r="R373" s="90">
        <v>265.077955761</v>
      </c>
      <c r="S373" s="91">
        <v>9.1779360000000001E-5</v>
      </c>
      <c r="T373" s="91">
        <f t="shared" si="8"/>
        <v>2.6566056773816085E-3</v>
      </c>
      <c r="U373" s="91">
        <f>R373/'סכום נכסי הקרן'!$C$42</f>
        <v>4.9533810730147956E-4</v>
      </c>
    </row>
    <row r="374" spans="2:21">
      <c r="B374" s="86" t="s">
        <v>1177</v>
      </c>
      <c r="C374" s="87" t="s">
        <v>1178</v>
      </c>
      <c r="D374" s="88" t="s">
        <v>29</v>
      </c>
      <c r="E374" s="88" t="s">
        <v>913</v>
      </c>
      <c r="F374" s="87"/>
      <c r="G374" s="88" t="s">
        <v>1006</v>
      </c>
      <c r="H374" s="87" t="s">
        <v>1156</v>
      </c>
      <c r="I374" s="87" t="s">
        <v>962</v>
      </c>
      <c r="J374" s="101"/>
      <c r="K374" s="90">
        <v>6.3500000000037007</v>
      </c>
      <c r="L374" s="88" t="s">
        <v>131</v>
      </c>
      <c r="M374" s="89">
        <v>0.04</v>
      </c>
      <c r="N374" s="89">
        <v>6.3300000000060919E-2</v>
      </c>
      <c r="O374" s="90">
        <v>57362.1</v>
      </c>
      <c r="P374" s="102">
        <v>87.019329999999997</v>
      </c>
      <c r="Q374" s="90"/>
      <c r="R374" s="90">
        <v>175.65481572100001</v>
      </c>
      <c r="S374" s="91">
        <v>7.6482799999999992E-5</v>
      </c>
      <c r="T374" s="91">
        <f t="shared" si="8"/>
        <v>1.7604088554408746E-3</v>
      </c>
      <c r="U374" s="91">
        <f>R374/'סכום נכסי הקרן'!$C$42</f>
        <v>3.2823749416597691E-4</v>
      </c>
    </row>
    <row r="375" spans="2:21">
      <c r="B375" s="86" t="s">
        <v>1179</v>
      </c>
      <c r="C375" s="87" t="s">
        <v>1180</v>
      </c>
      <c r="D375" s="88" t="s">
        <v>29</v>
      </c>
      <c r="E375" s="88" t="s">
        <v>913</v>
      </c>
      <c r="F375" s="87"/>
      <c r="G375" s="88" t="s">
        <v>1181</v>
      </c>
      <c r="H375" s="87" t="s">
        <v>931</v>
      </c>
      <c r="I375" s="87" t="s">
        <v>915</v>
      </c>
      <c r="J375" s="101"/>
      <c r="K375" s="90">
        <v>4.7500000000067928</v>
      </c>
      <c r="L375" s="88" t="s">
        <v>131</v>
      </c>
      <c r="M375" s="89">
        <v>4.6249999999999999E-2</v>
      </c>
      <c r="N375" s="89">
        <v>6.6100000000099454E-2</v>
      </c>
      <c r="O375" s="90">
        <v>57368.983452</v>
      </c>
      <c r="P375" s="102">
        <v>91.143129999999999</v>
      </c>
      <c r="Q375" s="90"/>
      <c r="R375" s="90">
        <v>184.00106489699999</v>
      </c>
      <c r="S375" s="91">
        <v>1.0430724264E-4</v>
      </c>
      <c r="T375" s="91">
        <f t="shared" si="8"/>
        <v>1.844054788510445E-3</v>
      </c>
      <c r="U375" s="91">
        <f>R375/'סכום נכסי הקרן'!$C$42</f>
        <v>3.4383371852208237E-4</v>
      </c>
    </row>
    <row r="376" spans="2:21">
      <c r="B376" s="86" t="s">
        <v>1182</v>
      </c>
      <c r="C376" s="87" t="s">
        <v>1183</v>
      </c>
      <c r="D376" s="88" t="s">
        <v>29</v>
      </c>
      <c r="E376" s="88" t="s">
        <v>913</v>
      </c>
      <c r="F376" s="87"/>
      <c r="G376" s="88" t="s">
        <v>1181</v>
      </c>
      <c r="H376" s="87" t="s">
        <v>931</v>
      </c>
      <c r="I376" s="87" t="s">
        <v>915</v>
      </c>
      <c r="J376" s="101"/>
      <c r="K376" s="90">
        <v>5.7200000000032718</v>
      </c>
      <c r="L376" s="88" t="s">
        <v>131</v>
      </c>
      <c r="M376" s="89">
        <v>0.04</v>
      </c>
      <c r="N376" s="89">
        <v>6.2100000000031227E-2</v>
      </c>
      <c r="O376" s="90">
        <v>85469.52900000001</v>
      </c>
      <c r="P376" s="102">
        <v>89.431889999999996</v>
      </c>
      <c r="Q376" s="90"/>
      <c r="R376" s="90">
        <v>268.98185299599999</v>
      </c>
      <c r="S376" s="91">
        <v>1.7093905800000001E-4</v>
      </c>
      <c r="T376" s="91">
        <f t="shared" si="8"/>
        <v>2.695730453067468E-3</v>
      </c>
      <c r="U376" s="91">
        <f>R376/'סכום נכסי הקרן'!$C$42</f>
        <v>5.0263312759818001E-4</v>
      </c>
    </row>
    <row r="377" spans="2:21">
      <c r="B377" s="86" t="s">
        <v>1184</v>
      </c>
      <c r="C377" s="87" t="s">
        <v>1185</v>
      </c>
      <c r="D377" s="88" t="s">
        <v>29</v>
      </c>
      <c r="E377" s="88" t="s">
        <v>913</v>
      </c>
      <c r="F377" s="87"/>
      <c r="G377" s="88" t="s">
        <v>972</v>
      </c>
      <c r="H377" s="87" t="s">
        <v>931</v>
      </c>
      <c r="I377" s="87" t="s">
        <v>915</v>
      </c>
      <c r="J377" s="101"/>
      <c r="K377" s="90">
        <v>4.2700000000071201</v>
      </c>
      <c r="L377" s="88" t="s">
        <v>134</v>
      </c>
      <c r="M377" s="89">
        <v>8.5000000000000006E-2</v>
      </c>
      <c r="N377" s="89">
        <v>8.3100000000187996E-2</v>
      </c>
      <c r="O377" s="90">
        <v>45889.68</v>
      </c>
      <c r="P377" s="102">
        <v>100.37944</v>
      </c>
      <c r="Q377" s="90"/>
      <c r="R377" s="90">
        <v>195.19998364300002</v>
      </c>
      <c r="S377" s="91">
        <v>6.1186239999999996E-5</v>
      </c>
      <c r="T377" s="91">
        <f t="shared" si="8"/>
        <v>1.9562901157965181E-3</v>
      </c>
      <c r="U377" s="91">
        <f>R377/'סכום נכסי הקרן'!$C$42</f>
        <v>3.6476058586396064E-4</v>
      </c>
    </row>
    <row r="378" spans="2:21">
      <c r="B378" s="86" t="s">
        <v>1186</v>
      </c>
      <c r="C378" s="87" t="s">
        <v>1187</v>
      </c>
      <c r="D378" s="88" t="s">
        <v>29</v>
      </c>
      <c r="E378" s="88" t="s">
        <v>913</v>
      </c>
      <c r="F378" s="87"/>
      <c r="G378" s="88" t="s">
        <v>1107</v>
      </c>
      <c r="H378" s="87" t="s">
        <v>1188</v>
      </c>
      <c r="I378" s="87" t="s">
        <v>962</v>
      </c>
      <c r="J378" s="101"/>
      <c r="K378" s="90">
        <v>6.3199999999987018</v>
      </c>
      <c r="L378" s="88" t="s">
        <v>131</v>
      </c>
      <c r="M378" s="89">
        <v>4.1250000000000002E-2</v>
      </c>
      <c r="N378" s="89">
        <v>7.1799999999966599E-2</v>
      </c>
      <c r="O378" s="90">
        <v>73483.144583999994</v>
      </c>
      <c r="P378" s="102">
        <v>83.384289999999993</v>
      </c>
      <c r="Q378" s="90"/>
      <c r="R378" s="90">
        <v>215.621093204</v>
      </c>
      <c r="S378" s="91">
        <v>1.4696628916799999E-4</v>
      </c>
      <c r="T378" s="91">
        <f t="shared" si="8"/>
        <v>2.160950044768877E-3</v>
      </c>
      <c r="U378" s="91">
        <f>R378/'סכום נכסי הקרן'!$C$42</f>
        <v>4.0292050651787612E-4</v>
      </c>
    </row>
    <row r="379" spans="2:21">
      <c r="B379" s="86" t="s">
        <v>1189</v>
      </c>
      <c r="C379" s="87" t="s">
        <v>1190</v>
      </c>
      <c r="D379" s="88" t="s">
        <v>29</v>
      </c>
      <c r="E379" s="88" t="s">
        <v>913</v>
      </c>
      <c r="F379" s="87"/>
      <c r="G379" s="88" t="s">
        <v>1107</v>
      </c>
      <c r="H379" s="87" t="s">
        <v>1188</v>
      </c>
      <c r="I379" s="87" t="s">
        <v>962</v>
      </c>
      <c r="J379" s="101"/>
      <c r="K379" s="90">
        <v>4.8699999999851737</v>
      </c>
      <c r="L379" s="88" t="s">
        <v>131</v>
      </c>
      <c r="M379" s="89">
        <v>0.04</v>
      </c>
      <c r="N379" s="89">
        <v>6.7899999999810709E-2</v>
      </c>
      <c r="O379" s="90">
        <v>34417.26</v>
      </c>
      <c r="P379" s="102">
        <v>88.543329999999997</v>
      </c>
      <c r="Q379" s="90"/>
      <c r="R379" s="90">
        <v>107.23867195699998</v>
      </c>
      <c r="S379" s="91">
        <v>1.7208630000000002E-5</v>
      </c>
      <c r="T379" s="91">
        <f t="shared" si="8"/>
        <v>1.0747437067633559E-3</v>
      </c>
      <c r="U379" s="91">
        <f>R379/'סכום נכסי הקרן'!$C$42</f>
        <v>2.0039161930386328E-4</v>
      </c>
    </row>
    <row r="380" spans="2:21">
      <c r="B380" s="86" t="s">
        <v>1191</v>
      </c>
      <c r="C380" s="87" t="s">
        <v>1192</v>
      </c>
      <c r="D380" s="88" t="s">
        <v>29</v>
      </c>
      <c r="E380" s="88" t="s">
        <v>913</v>
      </c>
      <c r="F380" s="87"/>
      <c r="G380" s="88" t="s">
        <v>978</v>
      </c>
      <c r="H380" s="87" t="s">
        <v>931</v>
      </c>
      <c r="I380" s="87" t="s">
        <v>915</v>
      </c>
      <c r="J380" s="101"/>
      <c r="K380" s="90">
        <v>3.0500000000088261</v>
      </c>
      <c r="L380" s="88" t="s">
        <v>131</v>
      </c>
      <c r="M380" s="89">
        <v>4.3749999999999997E-2</v>
      </c>
      <c r="N380" s="89">
        <v>6.7400000000176541E-2</v>
      </c>
      <c r="O380" s="90">
        <v>34417.26</v>
      </c>
      <c r="P380" s="102">
        <v>93.542460000000005</v>
      </c>
      <c r="Q380" s="90"/>
      <c r="R380" s="90">
        <v>113.29332910000001</v>
      </c>
      <c r="S380" s="91">
        <v>1.7208630000000002E-5</v>
      </c>
      <c r="T380" s="91">
        <f t="shared" si="8"/>
        <v>1.1354233528490358E-3</v>
      </c>
      <c r="U380" s="91">
        <f>R380/'סכום נכסי הקרן'!$C$42</f>
        <v>2.1170565860586043E-4</v>
      </c>
    </row>
    <row r="381" spans="2:21">
      <c r="B381" s="86" t="s">
        <v>1193</v>
      </c>
      <c r="C381" s="87" t="s">
        <v>1194</v>
      </c>
      <c r="D381" s="88" t="s">
        <v>29</v>
      </c>
      <c r="E381" s="88" t="s">
        <v>913</v>
      </c>
      <c r="F381" s="87"/>
      <c r="G381" s="88" t="s">
        <v>996</v>
      </c>
      <c r="H381" s="87" t="s">
        <v>1195</v>
      </c>
      <c r="I381" s="87" t="s">
        <v>962</v>
      </c>
      <c r="J381" s="101"/>
      <c r="K381" s="90">
        <v>3.4799999999969407</v>
      </c>
      <c r="L381" s="88" t="s">
        <v>133</v>
      </c>
      <c r="M381" s="89">
        <v>3.6249999999999998E-2</v>
      </c>
      <c r="N381" s="89">
        <v>0.33839999999927722</v>
      </c>
      <c r="O381" s="90">
        <v>71129.004000000001</v>
      </c>
      <c r="P381" s="102">
        <v>39.178100000000001</v>
      </c>
      <c r="Q381" s="90"/>
      <c r="R381" s="90">
        <v>104.584811234</v>
      </c>
      <c r="S381" s="91">
        <v>2.0322572571428572E-4</v>
      </c>
      <c r="T381" s="91">
        <f t="shared" si="8"/>
        <v>1.0481467706150386E-3</v>
      </c>
      <c r="U381" s="91">
        <f>R381/'סכום נכסי הקרן'!$C$42</f>
        <v>1.9543248060898899E-4</v>
      </c>
    </row>
    <row r="382" spans="2:21">
      <c r="B382" s="86" t="s">
        <v>1196</v>
      </c>
      <c r="C382" s="87" t="s">
        <v>1197</v>
      </c>
      <c r="D382" s="88" t="s">
        <v>29</v>
      </c>
      <c r="E382" s="88" t="s">
        <v>913</v>
      </c>
      <c r="F382" s="87"/>
      <c r="G382" s="88" t="s">
        <v>972</v>
      </c>
      <c r="H382" s="87" t="s">
        <v>1198</v>
      </c>
      <c r="I382" s="87" t="s">
        <v>915</v>
      </c>
      <c r="J382" s="101"/>
      <c r="K382" s="90">
        <v>4.190000000001854</v>
      </c>
      <c r="L382" s="88" t="s">
        <v>134</v>
      </c>
      <c r="M382" s="89">
        <v>8.8749999999999996E-2</v>
      </c>
      <c r="N382" s="89">
        <v>9.160000000007415E-2</v>
      </c>
      <c r="O382" s="90">
        <v>58050.445200000002</v>
      </c>
      <c r="P382" s="102">
        <v>98.671440000000004</v>
      </c>
      <c r="Q382" s="90"/>
      <c r="R382" s="90">
        <v>242.72639204499998</v>
      </c>
      <c r="S382" s="91">
        <v>4.644035616E-5</v>
      </c>
      <c r="T382" s="91">
        <f t="shared" si="8"/>
        <v>2.4325987776157897E-3</v>
      </c>
      <c r="U382" s="91">
        <f>R382/'סכום נכסי הקרן'!$C$42</f>
        <v>4.535708421415873E-4</v>
      </c>
    </row>
    <row r="383" spans="2:21">
      <c r="B383" s="86" t="s">
        <v>1199</v>
      </c>
      <c r="C383" s="87" t="s">
        <v>1200</v>
      </c>
      <c r="D383" s="88" t="s">
        <v>29</v>
      </c>
      <c r="E383" s="88" t="s">
        <v>913</v>
      </c>
      <c r="F383" s="87"/>
      <c r="G383" s="88" t="s">
        <v>1107</v>
      </c>
      <c r="H383" s="87" t="s">
        <v>1195</v>
      </c>
      <c r="I383" s="87" t="s">
        <v>962</v>
      </c>
      <c r="J383" s="101"/>
      <c r="K383" s="90">
        <v>6.2700000000477765</v>
      </c>
      <c r="L383" s="88" t="s">
        <v>131</v>
      </c>
      <c r="M383" s="89">
        <v>4.4999999999999998E-2</v>
      </c>
      <c r="N383" s="89">
        <v>7.4200000000719801E-2</v>
      </c>
      <c r="O383" s="90">
        <v>16061.388000000001</v>
      </c>
      <c r="P383" s="102">
        <v>84.063500000000005</v>
      </c>
      <c r="Q383" s="90"/>
      <c r="R383" s="90">
        <v>47.512710699000003</v>
      </c>
      <c r="S383" s="91">
        <v>5.8405047272727278E-6</v>
      </c>
      <c r="T383" s="91">
        <f t="shared" si="8"/>
        <v>4.7617138372893692E-4</v>
      </c>
      <c r="U383" s="91">
        <f>R383/'סכום נכסי הקרן'!$C$42</f>
        <v>8.8784660055342179E-5</v>
      </c>
    </row>
    <row r="384" spans="2:21">
      <c r="B384" s="86" t="s">
        <v>1201</v>
      </c>
      <c r="C384" s="87" t="s">
        <v>1202</v>
      </c>
      <c r="D384" s="88" t="s">
        <v>29</v>
      </c>
      <c r="E384" s="88" t="s">
        <v>913</v>
      </c>
      <c r="F384" s="87"/>
      <c r="G384" s="88" t="s">
        <v>1107</v>
      </c>
      <c r="H384" s="87" t="s">
        <v>1195</v>
      </c>
      <c r="I384" s="87" t="s">
        <v>962</v>
      </c>
      <c r="J384" s="101"/>
      <c r="K384" s="90">
        <v>5.9400000000091353</v>
      </c>
      <c r="L384" s="88" t="s">
        <v>131</v>
      </c>
      <c r="M384" s="89">
        <v>4.7500000000000001E-2</v>
      </c>
      <c r="N384" s="89">
        <v>7.4900000000120759E-2</v>
      </c>
      <c r="O384" s="90">
        <v>73423.487999999998</v>
      </c>
      <c r="P384" s="102">
        <v>85.58014</v>
      </c>
      <c r="Q384" s="90"/>
      <c r="R384" s="90">
        <v>221.11961301700001</v>
      </c>
      <c r="S384" s="91">
        <v>2.407327475409836E-5</v>
      </c>
      <c r="T384" s="91">
        <f t="shared" si="8"/>
        <v>2.2160560942722216E-3</v>
      </c>
      <c r="U384" s="91">
        <f>R384/'סכום נכסי הקרן'!$C$42</f>
        <v>4.1319531940947239E-4</v>
      </c>
    </row>
    <row r="385" spans="2:21">
      <c r="B385" s="86" t="s">
        <v>1203</v>
      </c>
      <c r="C385" s="87" t="s">
        <v>1204</v>
      </c>
      <c r="D385" s="88" t="s">
        <v>29</v>
      </c>
      <c r="E385" s="88" t="s">
        <v>913</v>
      </c>
      <c r="F385" s="87"/>
      <c r="G385" s="88" t="s">
        <v>1001</v>
      </c>
      <c r="H385" s="87" t="s">
        <v>1195</v>
      </c>
      <c r="I385" s="87" t="s">
        <v>962</v>
      </c>
      <c r="J385" s="101"/>
      <c r="K385" s="90">
        <v>5.7799999999480463</v>
      </c>
      <c r="L385" s="88" t="s">
        <v>133</v>
      </c>
      <c r="M385" s="89">
        <v>0.03</v>
      </c>
      <c r="N385" s="89">
        <v>7.4899999999356967E-2</v>
      </c>
      <c r="O385" s="90">
        <v>16061.388000000001</v>
      </c>
      <c r="P385" s="102">
        <v>77.914720000000003</v>
      </c>
      <c r="Q385" s="90"/>
      <c r="R385" s="90">
        <v>46.965736598000007</v>
      </c>
      <c r="S385" s="91">
        <v>4.9419655384615389E-5</v>
      </c>
      <c r="T385" s="91">
        <f t="shared" si="8"/>
        <v>4.7068962083422289E-4</v>
      </c>
      <c r="U385" s="91">
        <f>R385/'סכום נכסי הקרן'!$C$42</f>
        <v>8.7762556519216565E-5</v>
      </c>
    </row>
    <row r="386" spans="2:21">
      <c r="B386" s="86" t="s">
        <v>1205</v>
      </c>
      <c r="C386" s="87" t="s">
        <v>1206</v>
      </c>
      <c r="D386" s="88" t="s">
        <v>29</v>
      </c>
      <c r="E386" s="88" t="s">
        <v>913</v>
      </c>
      <c r="F386" s="87"/>
      <c r="G386" s="88" t="s">
        <v>1001</v>
      </c>
      <c r="H386" s="87" t="s">
        <v>1195</v>
      </c>
      <c r="I386" s="87" t="s">
        <v>962</v>
      </c>
      <c r="J386" s="101"/>
      <c r="K386" s="90">
        <v>6.3700000000008314</v>
      </c>
      <c r="L386" s="88" t="s">
        <v>131</v>
      </c>
      <c r="M386" s="89">
        <v>4.2500000000000003E-2</v>
      </c>
      <c r="N386" s="89">
        <v>7.4999999999962222E-2</v>
      </c>
      <c r="O386" s="90">
        <v>45889.68</v>
      </c>
      <c r="P386" s="102">
        <v>81.966859999999997</v>
      </c>
      <c r="Q386" s="90"/>
      <c r="R386" s="90">
        <v>132.36482819700001</v>
      </c>
      <c r="S386" s="91">
        <v>1.147242E-4</v>
      </c>
      <c r="T386" s="91">
        <f t="shared" si="8"/>
        <v>1.3265575142387121E-3</v>
      </c>
      <c r="U386" s="91">
        <f>R386/'סכום נכסי הקרן'!$C$42</f>
        <v>2.4734362872295057E-4</v>
      </c>
    </row>
    <row r="387" spans="2:21">
      <c r="B387" s="86" t="s">
        <v>1207</v>
      </c>
      <c r="C387" s="87" t="s">
        <v>1208</v>
      </c>
      <c r="D387" s="88" t="s">
        <v>29</v>
      </c>
      <c r="E387" s="88" t="s">
        <v>913</v>
      </c>
      <c r="F387" s="87"/>
      <c r="G387" s="88" t="s">
        <v>1094</v>
      </c>
      <c r="H387" s="87" t="s">
        <v>1198</v>
      </c>
      <c r="I387" s="87" t="s">
        <v>915</v>
      </c>
      <c r="J387" s="101"/>
      <c r="K387" s="90">
        <v>2.7599999999964084</v>
      </c>
      <c r="L387" s="88" t="s">
        <v>134</v>
      </c>
      <c r="M387" s="89">
        <v>0.06</v>
      </c>
      <c r="N387" s="89">
        <v>9.7199999999824177E-2</v>
      </c>
      <c r="O387" s="90">
        <v>54379.270799999998</v>
      </c>
      <c r="P387" s="102">
        <v>91.829329999999999</v>
      </c>
      <c r="Q387" s="90"/>
      <c r="R387" s="90">
        <v>211.609309951</v>
      </c>
      <c r="S387" s="91">
        <v>4.350341664E-5</v>
      </c>
      <c r="T387" s="91">
        <f t="shared" si="8"/>
        <v>2.1207440376878753E-3</v>
      </c>
      <c r="U387" s="91">
        <f>R387/'סכום נכסי הקרן'!$C$42</f>
        <v>3.9542388493823602E-4</v>
      </c>
    </row>
    <row r="388" spans="2:21">
      <c r="B388" s="86" t="s">
        <v>1209</v>
      </c>
      <c r="C388" s="87" t="s">
        <v>1210</v>
      </c>
      <c r="D388" s="88" t="s">
        <v>29</v>
      </c>
      <c r="E388" s="88" t="s">
        <v>913</v>
      </c>
      <c r="F388" s="87"/>
      <c r="G388" s="88" t="s">
        <v>1094</v>
      </c>
      <c r="H388" s="87" t="s">
        <v>1198</v>
      </c>
      <c r="I388" s="87" t="s">
        <v>915</v>
      </c>
      <c r="J388" s="101"/>
      <c r="K388" s="90">
        <v>2.7600000000102178</v>
      </c>
      <c r="L388" s="88" t="s">
        <v>133</v>
      </c>
      <c r="M388" s="89">
        <v>0.05</v>
      </c>
      <c r="N388" s="89">
        <v>8.2700000000478044E-2</v>
      </c>
      <c r="O388" s="90">
        <v>22944.84</v>
      </c>
      <c r="P388" s="102">
        <v>95.466629999999995</v>
      </c>
      <c r="Q388" s="90"/>
      <c r="R388" s="90">
        <v>82.208209741000005</v>
      </c>
      <c r="S388" s="91">
        <v>2.294484E-5</v>
      </c>
      <c r="T388" s="91">
        <f t="shared" si="8"/>
        <v>8.2388894277662266E-4</v>
      </c>
      <c r="U388" s="91">
        <f>R388/'סכום נכסי הקרן'!$C$42</f>
        <v>1.536184285896063E-4</v>
      </c>
    </row>
    <row r="389" spans="2:21">
      <c r="B389" s="86" t="s">
        <v>1211</v>
      </c>
      <c r="C389" s="87" t="s">
        <v>1212</v>
      </c>
      <c r="D389" s="88" t="s">
        <v>29</v>
      </c>
      <c r="E389" s="88" t="s">
        <v>913</v>
      </c>
      <c r="F389" s="87"/>
      <c r="G389" s="88" t="s">
        <v>1116</v>
      </c>
      <c r="H389" s="87" t="s">
        <v>1195</v>
      </c>
      <c r="I389" s="87" t="s">
        <v>962</v>
      </c>
      <c r="J389" s="101"/>
      <c r="K389" s="90">
        <v>6.6900000000079203</v>
      </c>
      <c r="L389" s="88" t="s">
        <v>131</v>
      </c>
      <c r="M389" s="89">
        <v>5.1249999999999997E-2</v>
      </c>
      <c r="N389" s="89">
        <v>7.220000000008675E-2</v>
      </c>
      <c r="O389" s="90">
        <v>68834.52</v>
      </c>
      <c r="P389" s="102">
        <v>87.559169999999995</v>
      </c>
      <c r="Q389" s="90"/>
      <c r="R389" s="90">
        <v>212.09341002800002</v>
      </c>
      <c r="S389" s="91">
        <v>3.4417260000000004E-5</v>
      </c>
      <c r="T389" s="91">
        <f t="shared" si="8"/>
        <v>2.1255956784412039E-3</v>
      </c>
      <c r="U389" s="91">
        <f>R389/'סכום נכסי הקרן'!$C$42</f>
        <v>3.9632849888547009E-4</v>
      </c>
    </row>
    <row r="390" spans="2:21">
      <c r="B390" s="86" t="s">
        <v>1213</v>
      </c>
      <c r="C390" s="87" t="s">
        <v>1214</v>
      </c>
      <c r="D390" s="88" t="s">
        <v>29</v>
      </c>
      <c r="E390" s="88" t="s">
        <v>913</v>
      </c>
      <c r="F390" s="87"/>
      <c r="G390" s="88" t="s">
        <v>700</v>
      </c>
      <c r="H390" s="87" t="s">
        <v>683</v>
      </c>
      <c r="I390" s="87"/>
      <c r="J390" s="101"/>
      <c r="K390" s="90">
        <v>4.2799999999945282</v>
      </c>
      <c r="L390" s="88" t="s">
        <v>131</v>
      </c>
      <c r="M390" s="89">
        <v>2.5000000000000001E-2</v>
      </c>
      <c r="N390" s="89">
        <v>-1.089999999998884E-2</v>
      </c>
      <c r="O390" s="90">
        <v>67243.497749999995</v>
      </c>
      <c r="P390" s="102">
        <v>117.39283</v>
      </c>
      <c r="Q390" s="90"/>
      <c r="R390" s="90">
        <v>277.78650725899996</v>
      </c>
      <c r="S390" s="91">
        <v>1.5592695130434782E-4</v>
      </c>
      <c r="T390" s="91">
        <f t="shared" si="8"/>
        <v>2.7839705122429557E-3</v>
      </c>
      <c r="U390" s="91">
        <f>R390/'סכום נכסי הקרן'!$C$42</f>
        <v>5.1908595094049721E-4</v>
      </c>
    </row>
    <row r="391" spans="2:21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</row>
    <row r="392" spans="2:21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  <c r="T392" s="94"/>
      <c r="U392" s="94"/>
    </row>
    <row r="393" spans="2:21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  <c r="T393" s="94"/>
      <c r="U393" s="94"/>
    </row>
    <row r="394" spans="2:21">
      <c r="B394" s="95" t="s">
        <v>220</v>
      </c>
      <c r="C394" s="105"/>
      <c r="D394" s="105"/>
      <c r="E394" s="105"/>
      <c r="F394" s="105"/>
      <c r="G394" s="105"/>
      <c r="H394" s="105"/>
      <c r="I394" s="105"/>
      <c r="J394" s="105"/>
      <c r="K394" s="105"/>
      <c r="L394" s="94"/>
      <c r="M394" s="94"/>
      <c r="N394" s="94"/>
      <c r="O394" s="94"/>
      <c r="P394" s="94"/>
      <c r="Q394" s="94"/>
      <c r="R394" s="94"/>
      <c r="S394" s="94"/>
      <c r="T394" s="94"/>
      <c r="U394" s="94"/>
    </row>
    <row r="395" spans="2:21">
      <c r="B395" s="95" t="s">
        <v>112</v>
      </c>
      <c r="C395" s="105"/>
      <c r="D395" s="105"/>
      <c r="E395" s="105"/>
      <c r="F395" s="105"/>
      <c r="G395" s="105"/>
      <c r="H395" s="105"/>
      <c r="I395" s="105"/>
      <c r="J395" s="105"/>
      <c r="K395" s="105"/>
      <c r="L395" s="94"/>
      <c r="M395" s="94"/>
      <c r="N395" s="94"/>
      <c r="O395" s="94"/>
      <c r="P395" s="94"/>
      <c r="Q395" s="94"/>
      <c r="R395" s="94"/>
      <c r="S395" s="94"/>
      <c r="T395" s="94"/>
      <c r="U395" s="94"/>
    </row>
    <row r="396" spans="2:21">
      <c r="B396" s="95" t="s">
        <v>203</v>
      </c>
      <c r="C396" s="105"/>
      <c r="D396" s="105"/>
      <c r="E396" s="105"/>
      <c r="F396" s="105"/>
      <c r="G396" s="105"/>
      <c r="H396" s="105"/>
      <c r="I396" s="105"/>
      <c r="J396" s="105"/>
      <c r="K396" s="105"/>
      <c r="L396" s="94"/>
      <c r="M396" s="94"/>
      <c r="N396" s="94"/>
      <c r="O396" s="94"/>
      <c r="P396" s="94"/>
      <c r="Q396" s="94"/>
      <c r="R396" s="94"/>
      <c r="S396" s="94"/>
      <c r="T396" s="94"/>
      <c r="U396" s="94"/>
    </row>
    <row r="397" spans="2:21">
      <c r="B397" s="95" t="s">
        <v>211</v>
      </c>
      <c r="C397" s="105"/>
      <c r="D397" s="105"/>
      <c r="E397" s="105"/>
      <c r="F397" s="105"/>
      <c r="G397" s="105"/>
      <c r="H397" s="105"/>
      <c r="I397" s="105"/>
      <c r="J397" s="105"/>
      <c r="K397" s="105"/>
      <c r="L397" s="94"/>
      <c r="M397" s="94"/>
      <c r="N397" s="94"/>
      <c r="O397" s="94"/>
      <c r="P397" s="94"/>
      <c r="Q397" s="94"/>
      <c r="R397" s="94"/>
      <c r="S397" s="94"/>
      <c r="T397" s="94"/>
      <c r="U397" s="94"/>
    </row>
    <row r="398" spans="2:21">
      <c r="B398" s="152" t="s">
        <v>216</v>
      </c>
      <c r="C398" s="152"/>
      <c r="D398" s="152"/>
      <c r="E398" s="152"/>
      <c r="F398" s="152"/>
      <c r="G398" s="152"/>
      <c r="H398" s="152"/>
      <c r="I398" s="152"/>
      <c r="J398" s="152"/>
      <c r="K398" s="152"/>
      <c r="L398" s="94"/>
      <c r="M398" s="94"/>
      <c r="N398" s="94"/>
      <c r="O398" s="94"/>
      <c r="P398" s="94"/>
      <c r="Q398" s="94"/>
      <c r="R398" s="94"/>
      <c r="S398" s="94"/>
      <c r="T398" s="94"/>
      <c r="U398" s="94"/>
    </row>
    <row r="399" spans="2:21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</row>
    <row r="400" spans="2:21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</row>
    <row r="401" spans="2:21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</row>
    <row r="402" spans="2:21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</row>
    <row r="403" spans="2:21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</row>
    <row r="404" spans="2:21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</row>
    <row r="405" spans="2:21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</row>
    <row r="406" spans="2:21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</row>
    <row r="407" spans="2:21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</row>
    <row r="408" spans="2:21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</row>
    <row r="409" spans="2:21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</row>
    <row r="410" spans="2:21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</row>
    <row r="411" spans="2:21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</row>
    <row r="412" spans="2:21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</row>
    <row r="413" spans="2:21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</row>
    <row r="414" spans="2:21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</row>
    <row r="415" spans="2:21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</row>
    <row r="416" spans="2:21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</row>
    <row r="417" spans="2:21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</row>
    <row r="418" spans="2:21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</row>
    <row r="419" spans="2:21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</row>
    <row r="420" spans="2:21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</row>
    <row r="421" spans="2:21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</row>
    <row r="422" spans="2:21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</row>
    <row r="423" spans="2:21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</row>
    <row r="424" spans="2:21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</row>
    <row r="425" spans="2:21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</row>
    <row r="426" spans="2:21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</row>
    <row r="427" spans="2:21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</row>
    <row r="428" spans="2:21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</row>
    <row r="429" spans="2:21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</row>
    <row r="430" spans="2:21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</row>
    <row r="431" spans="2:21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</row>
    <row r="432" spans="2:21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</row>
    <row r="433" spans="2:21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</row>
    <row r="434" spans="2:21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</row>
    <row r="435" spans="2:21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</row>
    <row r="436" spans="2:21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</row>
    <row r="437" spans="2:21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</row>
    <row r="438" spans="2:21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</row>
    <row r="439" spans="2:21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</row>
    <row r="440" spans="2:21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</row>
    <row r="441" spans="2:21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</row>
    <row r="442" spans="2:21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</row>
    <row r="443" spans="2:21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</row>
    <row r="444" spans="2:21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</row>
    <row r="445" spans="2:21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</row>
    <row r="446" spans="2:21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</row>
    <row r="447" spans="2:21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</row>
    <row r="448" spans="2:21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</row>
    <row r="449" spans="2:21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</row>
    <row r="450" spans="2:21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</row>
    <row r="451" spans="2:21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</row>
    <row r="452" spans="2:21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</row>
    <row r="453" spans="2:21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</row>
    <row r="454" spans="2:21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</row>
    <row r="455" spans="2:21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</row>
    <row r="456" spans="2:21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</row>
    <row r="457" spans="2:21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</row>
    <row r="458" spans="2:21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</row>
    <row r="459" spans="2:21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</row>
    <row r="460" spans="2:21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</row>
    <row r="461" spans="2:21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</row>
    <row r="462" spans="2:21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</row>
    <row r="463" spans="2:21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</row>
    <row r="464" spans="2:21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</row>
    <row r="465" spans="2:21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</row>
    <row r="466" spans="2:21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</row>
    <row r="467" spans="2:21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</row>
    <row r="468" spans="2:21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</row>
    <row r="469" spans="2:21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</row>
    <row r="470" spans="2:21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</row>
    <row r="471" spans="2:21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</row>
    <row r="472" spans="2:21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</row>
    <row r="473" spans="2:21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</row>
    <row r="474" spans="2:21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</row>
    <row r="475" spans="2:21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</row>
    <row r="476" spans="2:21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</row>
    <row r="477" spans="2:21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</row>
    <row r="478" spans="2:21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</row>
    <row r="479" spans="2:21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</row>
    <row r="480" spans="2:21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</row>
    <row r="481" spans="2:21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</row>
    <row r="482" spans="2:21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</row>
    <row r="483" spans="2:21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</row>
    <row r="484" spans="2:21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</row>
    <row r="485" spans="2:21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</row>
    <row r="486" spans="2:21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</row>
    <row r="487" spans="2:21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</row>
    <row r="488" spans="2:21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</row>
    <row r="489" spans="2:21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</row>
    <row r="490" spans="2:21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</row>
    <row r="491" spans="2:21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</row>
    <row r="492" spans="2:21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</row>
    <row r="493" spans="2:21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</row>
    <row r="494" spans="2:21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</row>
    <row r="495" spans="2:21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</row>
    <row r="496" spans="2:21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</row>
    <row r="497" spans="2:21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</row>
    <row r="498" spans="2:21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</row>
    <row r="499" spans="2:21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</row>
    <row r="500" spans="2:21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</row>
    <row r="501" spans="2:21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</row>
    <row r="502" spans="2:21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</row>
    <row r="503" spans="2:21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</row>
    <row r="504" spans="2:21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</row>
    <row r="505" spans="2:21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</row>
    <row r="506" spans="2:21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</row>
    <row r="507" spans="2:21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</row>
    <row r="508" spans="2:21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</row>
    <row r="509" spans="2:21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</row>
    <row r="510" spans="2:21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</row>
    <row r="511" spans="2:21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</row>
    <row r="512" spans="2:21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</row>
    <row r="513" spans="2:21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</row>
    <row r="514" spans="2:21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</row>
    <row r="515" spans="2:21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</row>
    <row r="516" spans="2:21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</row>
    <row r="517" spans="2:21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</row>
    <row r="518" spans="2:21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</row>
    <row r="519" spans="2:21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</row>
    <row r="520" spans="2:21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</row>
    <row r="521" spans="2:21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</row>
    <row r="522" spans="2:21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</row>
    <row r="523" spans="2:21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</row>
    <row r="524" spans="2:21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</row>
    <row r="525" spans="2:21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</row>
    <row r="526" spans="2:21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</row>
    <row r="527" spans="2:21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</row>
    <row r="528" spans="2:21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</row>
    <row r="529" spans="2:21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</row>
    <row r="530" spans="2:21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</row>
    <row r="531" spans="2:21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</row>
    <row r="532" spans="2:21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</row>
    <row r="533" spans="2:21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</row>
    <row r="534" spans="2:21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</row>
    <row r="535" spans="2:21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</row>
    <row r="536" spans="2:21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</row>
    <row r="537" spans="2:21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</row>
    <row r="538" spans="2:21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</row>
    <row r="539" spans="2:21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</row>
    <row r="540" spans="2:21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</row>
    <row r="541" spans="2:21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</row>
    <row r="542" spans="2:21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</row>
    <row r="543" spans="2:21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</row>
    <row r="544" spans="2:21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</row>
    <row r="545" spans="2:21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</row>
    <row r="546" spans="2:21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</row>
    <row r="547" spans="2:21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</row>
    <row r="548" spans="2:21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</row>
    <row r="549" spans="2:21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</row>
    <row r="550" spans="2:21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</row>
    <row r="551" spans="2:21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</row>
    <row r="552" spans="2:21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</row>
    <row r="553" spans="2:21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</row>
    <row r="554" spans="2:21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</row>
    <row r="555" spans="2:21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</row>
    <row r="556" spans="2:21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</row>
    <row r="557" spans="2:21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</row>
    <row r="558" spans="2:21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</row>
    <row r="559" spans="2:21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</row>
    <row r="560" spans="2:21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</row>
    <row r="561" spans="2:21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</row>
    <row r="562" spans="2:21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</row>
    <row r="563" spans="2:21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</row>
    <row r="564" spans="2:21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</row>
    <row r="565" spans="2:21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</row>
    <row r="566" spans="2:21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</row>
    <row r="567" spans="2:21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</row>
    <row r="568" spans="2:21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</row>
    <row r="569" spans="2:21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</row>
    <row r="570" spans="2:21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</row>
    <row r="571" spans="2:21">
      <c r="B571" s="93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</row>
    <row r="572" spans="2:21">
      <c r="B572" s="93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</row>
    <row r="573" spans="2:21">
      <c r="B573" s="93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</row>
    <row r="574" spans="2:21">
      <c r="B574" s="93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</row>
    <row r="575" spans="2:21">
      <c r="B575" s="93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</row>
    <row r="576" spans="2:21">
      <c r="B576" s="93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</row>
    <row r="577" spans="2:21">
      <c r="B577" s="93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</row>
    <row r="578" spans="2:21">
      <c r="B578" s="93"/>
      <c r="C578" s="94"/>
      <c r="D578" s="94"/>
      <c r="E578" s="94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</row>
    <row r="579" spans="2:21">
      <c r="B579" s="93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</row>
    <row r="580" spans="2:21">
      <c r="B580" s="93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</row>
    <row r="581" spans="2:21">
      <c r="B581" s="93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</row>
    <row r="582" spans="2:21">
      <c r="B582" s="93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</row>
    <row r="583" spans="2:21">
      <c r="B583" s="93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</row>
    <row r="584" spans="2:21">
      <c r="B584" s="93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</row>
    <row r="585" spans="2:21">
      <c r="B585" s="93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</row>
    <row r="586" spans="2:21">
      <c r="B586" s="93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</row>
    <row r="587" spans="2:21">
      <c r="B587" s="93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</row>
    <row r="588" spans="2:21">
      <c r="B588" s="93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</row>
    <row r="589" spans="2:21">
      <c r="B589" s="93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</row>
    <row r="590" spans="2:21">
      <c r="B590" s="93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</row>
    <row r="591" spans="2:21">
      <c r="B591" s="93"/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</row>
    <row r="592" spans="2:21">
      <c r="B592" s="93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</row>
    <row r="593" spans="2:21">
      <c r="B593" s="93"/>
      <c r="C593" s="94"/>
      <c r="D593" s="94"/>
      <c r="E593" s="94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</row>
    <row r="594" spans="2:21">
      <c r="B594" s="93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</row>
    <row r="595" spans="2:21">
      <c r="B595" s="93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</row>
    <row r="596" spans="2:21">
      <c r="B596" s="93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</row>
    <row r="597" spans="2:21">
      <c r="B597" s="93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</row>
    <row r="598" spans="2:21">
      <c r="B598" s="93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</row>
    <row r="599" spans="2:21">
      <c r="B599" s="93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</row>
    <row r="600" spans="2:21">
      <c r="B600" s="93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</row>
    <row r="601" spans="2:21">
      <c r="B601" s="93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</row>
    <row r="602" spans="2:21">
      <c r="B602" s="93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</row>
    <row r="603" spans="2:21">
      <c r="B603" s="93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</row>
    <row r="604" spans="2:21">
      <c r="B604" s="93"/>
      <c r="C604" s="94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</row>
    <row r="605" spans="2:21">
      <c r="B605" s="93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</row>
    <row r="606" spans="2:21">
      <c r="B606" s="93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</row>
    <row r="607" spans="2:21">
      <c r="B607" s="93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</row>
    <row r="608" spans="2:21">
      <c r="B608" s="93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</row>
    <row r="609" spans="2:21">
      <c r="B609" s="93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</row>
    <row r="610" spans="2:21">
      <c r="B610" s="93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</row>
    <row r="611" spans="2:21">
      <c r="B611" s="93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</row>
    <row r="612" spans="2:21">
      <c r="B612" s="93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</row>
    <row r="613" spans="2:21">
      <c r="B613" s="93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</row>
    <row r="614" spans="2:21">
      <c r="B614" s="93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</row>
    <row r="615" spans="2:21">
      <c r="B615" s="93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</row>
    <row r="616" spans="2:21">
      <c r="B616" s="93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</row>
    <row r="617" spans="2:21">
      <c r="B617" s="93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</row>
    <row r="618" spans="2:21">
      <c r="B618" s="93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</row>
    <row r="619" spans="2:21">
      <c r="B619" s="93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</row>
    <row r="620" spans="2:21">
      <c r="B620" s="93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</row>
    <row r="621" spans="2:21">
      <c r="B621" s="93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</row>
    <row r="622" spans="2:21">
      <c r="B622" s="93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</row>
    <row r="623" spans="2:21">
      <c r="B623" s="93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</row>
    <row r="624" spans="2:21">
      <c r="B624" s="93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</row>
    <row r="625" spans="2:21">
      <c r="B625" s="93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</row>
    <row r="626" spans="2:21">
      <c r="B626" s="93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</row>
    <row r="627" spans="2:21">
      <c r="B627" s="93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</row>
    <row r="628" spans="2:21">
      <c r="B628" s="93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</row>
    <row r="629" spans="2:21">
      <c r="B629" s="93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</row>
    <row r="630" spans="2:21">
      <c r="B630" s="93"/>
      <c r="C630" s="94"/>
      <c r="D630" s="94"/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</row>
    <row r="631" spans="2:21">
      <c r="B631" s="93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</row>
    <row r="632" spans="2:21">
      <c r="B632" s="93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</row>
    <row r="633" spans="2:21">
      <c r="B633" s="93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</row>
    <row r="634" spans="2:21">
      <c r="B634" s="93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</row>
    <row r="635" spans="2:21">
      <c r="B635" s="93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</row>
    <row r="636" spans="2:21">
      <c r="B636" s="93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</row>
    <row r="637" spans="2:21">
      <c r="B637" s="93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</row>
    <row r="638" spans="2:21">
      <c r="B638" s="93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</row>
    <row r="639" spans="2:21">
      <c r="B639" s="93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</row>
    <row r="640" spans="2:21">
      <c r="B640" s="93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</row>
    <row r="641" spans="2:21">
      <c r="B641" s="93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</row>
    <row r="642" spans="2:21">
      <c r="B642" s="93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</row>
    <row r="643" spans="2:21">
      <c r="B643" s="93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</row>
    <row r="644" spans="2:21">
      <c r="B644" s="93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</row>
    <row r="645" spans="2:21">
      <c r="B645" s="93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</row>
    <row r="646" spans="2:21">
      <c r="B646" s="93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</row>
    <row r="647" spans="2:21">
      <c r="B647" s="93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</row>
    <row r="648" spans="2:21">
      <c r="B648" s="93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</row>
    <row r="649" spans="2:21">
      <c r="B649" s="93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</row>
    <row r="650" spans="2:21">
      <c r="B650" s="93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</row>
    <row r="651" spans="2:21">
      <c r="B651" s="93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</row>
    <row r="652" spans="2:21">
      <c r="B652" s="93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</row>
    <row r="653" spans="2:21">
      <c r="B653" s="93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</row>
    <row r="654" spans="2:21">
      <c r="B654" s="93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</row>
    <row r="655" spans="2:21">
      <c r="B655" s="93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</row>
    <row r="656" spans="2:21">
      <c r="B656" s="93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</row>
    <row r="657" spans="2:21">
      <c r="B657" s="93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</row>
    <row r="658" spans="2:21">
      <c r="B658" s="93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</row>
    <row r="659" spans="2:21">
      <c r="B659" s="93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</row>
    <row r="660" spans="2:21">
      <c r="B660" s="93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</row>
    <row r="661" spans="2:21">
      <c r="B661" s="93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</row>
    <row r="662" spans="2:21">
      <c r="B662" s="93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</row>
    <row r="663" spans="2:21">
      <c r="B663" s="93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</row>
    <row r="664" spans="2:21">
      <c r="B664" s="93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</row>
    <row r="665" spans="2:21">
      <c r="B665" s="93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</row>
    <row r="666" spans="2:21">
      <c r="B666" s="93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</row>
    <row r="667" spans="2:21">
      <c r="B667" s="93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</row>
    <row r="668" spans="2:21">
      <c r="B668" s="93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</row>
    <row r="669" spans="2:21">
      <c r="B669" s="93"/>
      <c r="C669" s="94"/>
      <c r="D669" s="94"/>
      <c r="E669" s="94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</row>
    <row r="670" spans="2:21">
      <c r="B670" s="93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</row>
    <row r="671" spans="2:21">
      <c r="B671" s="93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</row>
    <row r="672" spans="2:21">
      <c r="B672" s="93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</row>
    <row r="673" spans="2:21">
      <c r="B673" s="93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</row>
    <row r="674" spans="2:21">
      <c r="B674" s="93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</row>
    <row r="675" spans="2:21">
      <c r="B675" s="93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</row>
    <row r="676" spans="2:21">
      <c r="B676" s="93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</row>
    <row r="677" spans="2:21">
      <c r="B677" s="93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</row>
    <row r="678" spans="2:21">
      <c r="B678" s="93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</row>
    <row r="679" spans="2:21">
      <c r="B679" s="93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</row>
    <row r="680" spans="2:21">
      <c r="B680" s="93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</row>
    <row r="681" spans="2:21">
      <c r="B681" s="93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</row>
    <row r="682" spans="2:21">
      <c r="B682" s="93"/>
      <c r="C682" s="94"/>
      <c r="D682" s="94"/>
      <c r="E682" s="94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</row>
    <row r="683" spans="2:21">
      <c r="B683" s="93"/>
      <c r="C683" s="94"/>
      <c r="D683" s="94"/>
      <c r="E683" s="94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</row>
    <row r="684" spans="2:21">
      <c r="B684" s="93"/>
      <c r="C684" s="94"/>
      <c r="D684" s="94"/>
      <c r="E684" s="94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</row>
    <row r="685" spans="2:21">
      <c r="B685" s="93"/>
      <c r="C685" s="94"/>
      <c r="D685" s="94"/>
      <c r="E685" s="94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</row>
    <row r="686" spans="2:21">
      <c r="B686" s="93"/>
      <c r="C686" s="94"/>
      <c r="D686" s="94"/>
      <c r="E686" s="94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</row>
    <row r="687" spans="2:21">
      <c r="B687" s="93"/>
      <c r="C687" s="94"/>
      <c r="D687" s="94"/>
      <c r="E687" s="94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</row>
    <row r="688" spans="2:21">
      <c r="B688" s="93"/>
      <c r="C688" s="94"/>
      <c r="D688" s="94"/>
      <c r="E688" s="94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</row>
    <row r="689" spans="2:21">
      <c r="B689" s="93"/>
      <c r="C689" s="94"/>
      <c r="D689" s="94"/>
      <c r="E689" s="94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</row>
    <row r="690" spans="2:21">
      <c r="B690" s="93"/>
      <c r="C690" s="94"/>
      <c r="D690" s="94"/>
      <c r="E690" s="94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</row>
    <row r="691" spans="2:21">
      <c r="B691" s="93"/>
      <c r="C691" s="94"/>
      <c r="D691" s="94"/>
      <c r="E691" s="94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</row>
    <row r="692" spans="2:21">
      <c r="B692" s="93"/>
      <c r="C692" s="94"/>
      <c r="D692" s="94"/>
      <c r="E692" s="94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</row>
    <row r="693" spans="2:21">
      <c r="B693" s="93"/>
      <c r="C693" s="94"/>
      <c r="D693" s="94"/>
      <c r="E693" s="94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</row>
    <row r="694" spans="2:21">
      <c r="B694" s="93"/>
      <c r="C694" s="94"/>
      <c r="D694" s="94"/>
      <c r="E694" s="94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</row>
    <row r="695" spans="2:21">
      <c r="B695" s="93"/>
      <c r="C695" s="94"/>
      <c r="D695" s="94"/>
      <c r="E695" s="94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</row>
    <row r="696" spans="2:21">
      <c r="B696" s="93"/>
      <c r="C696" s="94"/>
      <c r="D696" s="94"/>
      <c r="E696" s="94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</row>
    <row r="697" spans="2:21">
      <c r="B697" s="93"/>
      <c r="C697" s="94"/>
      <c r="D697" s="94"/>
      <c r="E697" s="94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</row>
    <row r="698" spans="2:21">
      <c r="B698" s="93"/>
      <c r="C698" s="94"/>
      <c r="D698" s="94"/>
      <c r="E698" s="94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</row>
    <row r="699" spans="2:21">
      <c r="B699" s="93"/>
      <c r="C699" s="94"/>
      <c r="D699" s="94"/>
      <c r="E699" s="94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</row>
    <row r="700" spans="2:21">
      <c r="B700" s="93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</row>
    <row r="701" spans="2:21">
      <c r="B701" s="93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</row>
    <row r="702" spans="2:21">
      <c r="B702" s="93"/>
      <c r="C702" s="94"/>
      <c r="D702" s="94"/>
      <c r="E702" s="94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</row>
    <row r="703" spans="2:21">
      <c r="B703" s="93"/>
      <c r="C703" s="94"/>
      <c r="D703" s="94"/>
      <c r="E703" s="94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</row>
    <row r="704" spans="2:21">
      <c r="B704" s="93"/>
      <c r="C704" s="94"/>
      <c r="D704" s="94"/>
      <c r="E704" s="94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</row>
    <row r="705" spans="2:21">
      <c r="B705" s="93"/>
      <c r="C705" s="94"/>
      <c r="D705" s="94"/>
      <c r="E705" s="94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</row>
    <row r="706" spans="2:21">
      <c r="B706" s="93"/>
      <c r="C706" s="94"/>
      <c r="D706" s="94"/>
      <c r="E706" s="94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</row>
    <row r="707" spans="2:21">
      <c r="B707" s="93"/>
      <c r="C707" s="94"/>
      <c r="D707" s="94"/>
      <c r="E707" s="94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</row>
    <row r="708" spans="2:21">
      <c r="B708" s="93"/>
      <c r="C708" s="94"/>
      <c r="D708" s="94"/>
      <c r="E708" s="94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</row>
    <row r="709" spans="2:21">
      <c r="B709" s="93"/>
      <c r="C709" s="94"/>
      <c r="D709" s="94"/>
      <c r="E709" s="94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</row>
    <row r="710" spans="2:21">
      <c r="B710" s="93"/>
      <c r="C710" s="94"/>
      <c r="D710" s="94"/>
      <c r="E710" s="94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</row>
    <row r="711" spans="2:21">
      <c r="B711" s="93"/>
      <c r="C711" s="94"/>
      <c r="D711" s="94"/>
      <c r="E711" s="94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</row>
    <row r="712" spans="2:21">
      <c r="B712" s="93"/>
      <c r="C712" s="94"/>
      <c r="D712" s="94"/>
      <c r="E712" s="94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</row>
    <row r="713" spans="2:21">
      <c r="B713" s="93"/>
      <c r="C713" s="94"/>
      <c r="D713" s="94"/>
      <c r="E713" s="94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</row>
    <row r="714" spans="2:21">
      <c r="B714" s="93"/>
      <c r="C714" s="94"/>
      <c r="D714" s="94"/>
      <c r="E714" s="94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</row>
    <row r="715" spans="2:21">
      <c r="B715" s="93"/>
      <c r="C715" s="94"/>
      <c r="D715" s="94"/>
      <c r="E715" s="94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</row>
    <row r="716" spans="2:21">
      <c r="B716" s="93"/>
      <c r="C716" s="94"/>
      <c r="D716" s="94"/>
      <c r="E716" s="94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</row>
    <row r="717" spans="2:21">
      <c r="B717" s="93"/>
      <c r="C717" s="94"/>
      <c r="D717" s="94"/>
      <c r="E717" s="94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</row>
    <row r="718" spans="2:21">
      <c r="B718" s="93"/>
      <c r="C718" s="94"/>
      <c r="D718" s="94"/>
      <c r="E718" s="94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</row>
    <row r="719" spans="2:21">
      <c r="B719" s="93"/>
      <c r="C719" s="94"/>
      <c r="D719" s="94"/>
      <c r="E719" s="94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</row>
    <row r="720" spans="2:21">
      <c r="B720" s="93"/>
      <c r="C720" s="94"/>
      <c r="D720" s="94"/>
      <c r="E720" s="94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</row>
    <row r="721" spans="2:21">
      <c r="B721" s="93"/>
      <c r="C721" s="94"/>
      <c r="D721" s="94"/>
      <c r="E721" s="94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</row>
    <row r="722" spans="2:21">
      <c r="B722" s="93"/>
      <c r="C722" s="94"/>
      <c r="D722" s="94"/>
      <c r="E722" s="94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</row>
    <row r="723" spans="2:21">
      <c r="B723" s="93"/>
      <c r="C723" s="94"/>
      <c r="D723" s="94"/>
      <c r="E723" s="94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</row>
    <row r="724" spans="2:21">
      <c r="B724" s="93"/>
      <c r="C724" s="94"/>
      <c r="D724" s="94"/>
      <c r="E724" s="94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</row>
    <row r="725" spans="2:21">
      <c r="B725" s="93"/>
      <c r="C725" s="94"/>
      <c r="D725" s="94"/>
      <c r="E725" s="94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</row>
    <row r="726" spans="2:21">
      <c r="B726" s="93"/>
      <c r="C726" s="94"/>
      <c r="D726" s="94"/>
      <c r="E726" s="94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</row>
    <row r="727" spans="2:21">
      <c r="B727" s="93"/>
      <c r="C727" s="94"/>
      <c r="D727" s="94"/>
      <c r="E727" s="94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</row>
    <row r="728" spans="2:21">
      <c r="B728" s="93"/>
      <c r="C728" s="94"/>
      <c r="D728" s="94"/>
      <c r="E728" s="94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</row>
    <row r="729" spans="2:21">
      <c r="B729" s="93"/>
      <c r="C729" s="94"/>
      <c r="D729" s="94"/>
      <c r="E729" s="94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</row>
    <row r="730" spans="2:21">
      <c r="B730" s="93"/>
      <c r="C730" s="94"/>
      <c r="D730" s="94"/>
      <c r="E730" s="94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</row>
    <row r="731" spans="2:21">
      <c r="B731" s="93"/>
      <c r="C731" s="94"/>
      <c r="D731" s="94"/>
      <c r="E731" s="94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</row>
    <row r="732" spans="2:21">
      <c r="B732" s="93"/>
      <c r="C732" s="94"/>
      <c r="D732" s="94"/>
      <c r="E732" s="94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</row>
    <row r="733" spans="2:21">
      <c r="B733" s="93"/>
      <c r="C733" s="94"/>
      <c r="D733" s="94"/>
      <c r="E733" s="94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98:K398"/>
  </mergeCells>
  <phoneticPr fontId="4" type="noConversion"/>
  <conditionalFormatting sqref="B12:B390">
    <cfRule type="cellIs" dxfId="10" priority="2" operator="equal">
      <formula>"NR3"</formula>
    </cfRule>
  </conditionalFormatting>
  <conditionalFormatting sqref="B12:B368">
    <cfRule type="containsText" dxfId="9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96 B398"/>
    <dataValidation type="list" allowBlank="1" showInputMessage="1" showErrorMessage="1" sqref="I12:I35 I37:I827">
      <formula1>#REF!</formula1>
    </dataValidation>
    <dataValidation type="list" allowBlank="1" showInputMessage="1" showErrorMessage="1" sqref="G12:G35 G37:G827 L12:L827 E12:E35 E37:E821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O500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40.85546875" style="2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4.42578125" style="1" bestFit="1" customWidth="1"/>
    <col min="10" max="10" width="11.7109375" style="1" bestFit="1" customWidth="1"/>
    <col min="11" max="11" width="9.7109375" style="1" bestFit="1" customWidth="1"/>
    <col min="12" max="12" width="13.28515625" style="1" customWidth="1"/>
    <col min="13" max="13" width="9.7109375" style="1" bestFit="1" customWidth="1"/>
    <col min="14" max="14" width="11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145</v>
      </c>
      <c r="C1" s="46" t="s" vm="1">
        <v>229</v>
      </c>
    </row>
    <row r="2" spans="2:15">
      <c r="B2" s="46" t="s">
        <v>144</v>
      </c>
      <c r="C2" s="46" t="s">
        <v>230</v>
      </c>
    </row>
    <row r="3" spans="2:15">
      <c r="B3" s="46" t="s">
        <v>146</v>
      </c>
      <c r="C3" s="46" t="s">
        <v>231</v>
      </c>
    </row>
    <row r="4" spans="2:15">
      <c r="B4" s="46" t="s">
        <v>147</v>
      </c>
      <c r="C4" s="46">
        <v>9453</v>
      </c>
    </row>
    <row r="6" spans="2:15" ht="26.25" customHeight="1">
      <c r="B6" s="143" t="s">
        <v>173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5"/>
    </row>
    <row r="7" spans="2:15" ht="26.25" customHeight="1">
      <c r="B7" s="143" t="s">
        <v>92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5"/>
    </row>
    <row r="8" spans="2:15" s="3" customFormat="1" ht="63">
      <c r="B8" s="21" t="s">
        <v>115</v>
      </c>
      <c r="C8" s="29" t="s">
        <v>47</v>
      </c>
      <c r="D8" s="29" t="s">
        <v>119</v>
      </c>
      <c r="E8" s="29" t="s">
        <v>189</v>
      </c>
      <c r="F8" s="29" t="s">
        <v>117</v>
      </c>
      <c r="G8" s="29" t="s">
        <v>67</v>
      </c>
      <c r="H8" s="29" t="s">
        <v>103</v>
      </c>
      <c r="I8" s="12" t="s">
        <v>205</v>
      </c>
      <c r="J8" s="12" t="s">
        <v>204</v>
      </c>
      <c r="K8" s="29" t="s">
        <v>219</v>
      </c>
      <c r="L8" s="12" t="s">
        <v>63</v>
      </c>
      <c r="M8" s="12" t="s">
        <v>60</v>
      </c>
      <c r="N8" s="12" t="s">
        <v>148</v>
      </c>
      <c r="O8" s="13" t="s">
        <v>150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212</v>
      </c>
      <c r="J9" s="15"/>
      <c r="K9" s="15" t="s">
        <v>208</v>
      </c>
      <c r="L9" s="15" t="s">
        <v>208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4" t="s">
        <v>31</v>
      </c>
      <c r="C11" s="74"/>
      <c r="D11" s="75"/>
      <c r="E11" s="75"/>
      <c r="F11" s="74"/>
      <c r="G11" s="75"/>
      <c r="H11" s="75"/>
      <c r="I11" s="77"/>
      <c r="J11" s="98"/>
      <c r="K11" s="77">
        <v>33.683159223000004</v>
      </c>
      <c r="L11" s="77">
        <f>L12+L180</f>
        <v>104774.731568035</v>
      </c>
      <c r="M11" s="78"/>
      <c r="N11" s="78">
        <f t="shared" ref="N11:N44" si="0">IFERROR(L11/$L$11,0)</f>
        <v>1</v>
      </c>
      <c r="O11" s="78">
        <f>L11/'סכום נכסי הקרן'!$C$42</f>
        <v>0.19578737537392291</v>
      </c>
    </row>
    <row r="12" spans="2:15">
      <c r="B12" s="79" t="s">
        <v>198</v>
      </c>
      <c r="C12" s="80"/>
      <c r="D12" s="81"/>
      <c r="E12" s="81"/>
      <c r="F12" s="80"/>
      <c r="G12" s="81"/>
      <c r="H12" s="81"/>
      <c r="I12" s="83"/>
      <c r="J12" s="100"/>
      <c r="K12" s="83">
        <v>31.691949957000006</v>
      </c>
      <c r="L12" s="83">
        <f>L13+L46+L110</f>
        <v>84022.889529712003</v>
      </c>
      <c r="M12" s="84"/>
      <c r="N12" s="84">
        <f t="shared" si="0"/>
        <v>0.80193848528404121</v>
      </c>
      <c r="O12" s="84">
        <f>L12/'סכום נכסי הקרן'!$C$42</f>
        <v>0.15700943124510172</v>
      </c>
    </row>
    <row r="13" spans="2:15">
      <c r="B13" s="85" t="s">
        <v>1216</v>
      </c>
      <c r="C13" s="80"/>
      <c r="D13" s="81"/>
      <c r="E13" s="81"/>
      <c r="F13" s="80"/>
      <c r="G13" s="81"/>
      <c r="H13" s="81"/>
      <c r="I13" s="83"/>
      <c r="J13" s="100"/>
      <c r="K13" s="83">
        <v>25.548301444</v>
      </c>
      <c r="L13" s="83">
        <v>51370.923242535006</v>
      </c>
      <c r="M13" s="84"/>
      <c r="N13" s="84">
        <f t="shared" si="0"/>
        <v>0.49029878171701663</v>
      </c>
      <c r="O13" s="84">
        <f>L13/'סכום נכסי הקרן'!$C$42</f>
        <v>9.5994311621406619E-2</v>
      </c>
    </row>
    <row r="14" spans="2:15">
      <c r="B14" s="86" t="s">
        <v>1217</v>
      </c>
      <c r="C14" s="87" t="s">
        <v>1218</v>
      </c>
      <c r="D14" s="88" t="s">
        <v>120</v>
      </c>
      <c r="E14" s="88" t="s">
        <v>309</v>
      </c>
      <c r="F14" s="87" t="s">
        <v>658</v>
      </c>
      <c r="G14" s="88" t="s">
        <v>361</v>
      </c>
      <c r="H14" s="88" t="s">
        <v>132</v>
      </c>
      <c r="I14" s="90">
        <v>52851.041849000001</v>
      </c>
      <c r="J14" s="102">
        <v>3920</v>
      </c>
      <c r="K14" s="90"/>
      <c r="L14" s="90">
        <v>2071.7608404870002</v>
      </c>
      <c r="M14" s="91">
        <v>2.3550502749653034E-4</v>
      </c>
      <c r="N14" s="91">
        <f t="shared" si="0"/>
        <v>1.9773477912865964E-2</v>
      </c>
      <c r="O14" s="91">
        <f>L14/'סכום נכסי הקרן'!$C$42</f>
        <v>3.8713973425742619E-3</v>
      </c>
    </row>
    <row r="15" spans="2:15">
      <c r="B15" s="86" t="s">
        <v>1219</v>
      </c>
      <c r="C15" s="87" t="s">
        <v>1220</v>
      </c>
      <c r="D15" s="88" t="s">
        <v>120</v>
      </c>
      <c r="E15" s="88" t="s">
        <v>309</v>
      </c>
      <c r="F15" s="87" t="s">
        <v>1215</v>
      </c>
      <c r="G15" s="88" t="s">
        <v>700</v>
      </c>
      <c r="H15" s="88" t="s">
        <v>132</v>
      </c>
      <c r="I15" s="90">
        <v>5857.1959399999996</v>
      </c>
      <c r="J15" s="102">
        <v>30960</v>
      </c>
      <c r="K15" s="90"/>
      <c r="L15" s="90">
        <v>1813.3878650450001</v>
      </c>
      <c r="M15" s="91">
        <v>1.0450371015904799E-4</v>
      </c>
      <c r="N15" s="91">
        <f t="shared" si="0"/>
        <v>1.7307492349598479E-2</v>
      </c>
      <c r="O15" s="91">
        <f>L15/'סכום נכסי הקרן'!$C$42</f>
        <v>3.3885885014321364E-3</v>
      </c>
    </row>
    <row r="16" spans="2:15">
      <c r="B16" s="86" t="s">
        <v>1221</v>
      </c>
      <c r="C16" s="87" t="s">
        <v>1222</v>
      </c>
      <c r="D16" s="88" t="s">
        <v>120</v>
      </c>
      <c r="E16" s="88" t="s">
        <v>309</v>
      </c>
      <c r="F16" s="87" t="s">
        <v>723</v>
      </c>
      <c r="G16" s="88" t="s">
        <v>505</v>
      </c>
      <c r="H16" s="88" t="s">
        <v>132</v>
      </c>
      <c r="I16" s="90">
        <v>180710.36060300001</v>
      </c>
      <c r="J16" s="102">
        <v>2545</v>
      </c>
      <c r="K16" s="90"/>
      <c r="L16" s="90">
        <v>4599.0786773499995</v>
      </c>
      <c r="M16" s="91">
        <v>1.4017833619975391E-4</v>
      </c>
      <c r="N16" s="91">
        <f t="shared" si="0"/>
        <v>4.3894922072538152E-2</v>
      </c>
      <c r="O16" s="91">
        <f>L16/'סכום נכסי הקרן'!$C$42</f>
        <v>8.5940715848251206E-3</v>
      </c>
    </row>
    <row r="17" spans="2:15">
      <c r="B17" s="86" t="s">
        <v>1223</v>
      </c>
      <c r="C17" s="87" t="s">
        <v>1224</v>
      </c>
      <c r="D17" s="88" t="s">
        <v>120</v>
      </c>
      <c r="E17" s="88" t="s">
        <v>309</v>
      </c>
      <c r="F17" s="87" t="s">
        <v>895</v>
      </c>
      <c r="G17" s="88" t="s">
        <v>720</v>
      </c>
      <c r="H17" s="88" t="s">
        <v>132</v>
      </c>
      <c r="I17" s="90">
        <v>4133.234504</v>
      </c>
      <c r="J17" s="102">
        <v>57240</v>
      </c>
      <c r="K17" s="90">
        <v>7.2724261490000011</v>
      </c>
      <c r="L17" s="90">
        <v>2373.1358561950001</v>
      </c>
      <c r="M17" s="91">
        <v>9.320799438826348E-5</v>
      </c>
      <c r="N17" s="91">
        <f t="shared" si="0"/>
        <v>2.2649887245514106E-2</v>
      </c>
      <c r="O17" s="91">
        <f>L17/'סכום נכסי הקרן'!$C$42</f>
        <v>4.4345619763144989E-3</v>
      </c>
    </row>
    <row r="18" spans="2:15">
      <c r="B18" s="86" t="s">
        <v>1225</v>
      </c>
      <c r="C18" s="87" t="s">
        <v>1226</v>
      </c>
      <c r="D18" s="88" t="s">
        <v>120</v>
      </c>
      <c r="E18" s="88" t="s">
        <v>309</v>
      </c>
      <c r="F18" s="87" t="s">
        <v>799</v>
      </c>
      <c r="G18" s="88" t="s">
        <v>601</v>
      </c>
      <c r="H18" s="88" t="s">
        <v>132</v>
      </c>
      <c r="I18" s="90">
        <v>1094.686107</v>
      </c>
      <c r="J18" s="102">
        <v>190000</v>
      </c>
      <c r="K18" s="90"/>
      <c r="L18" s="90">
        <v>2079.9036026240001</v>
      </c>
      <c r="M18" s="91">
        <v>2.8525323601193874E-4</v>
      </c>
      <c r="N18" s="91">
        <f t="shared" si="0"/>
        <v>1.9851194763247128E-2</v>
      </c>
      <c r="O18" s="91">
        <f>L18/'סכום נכסי הקרן'!$C$42</f>
        <v>3.8866133207327183E-3</v>
      </c>
    </row>
    <row r="19" spans="2:15">
      <c r="B19" s="86" t="s">
        <v>1227</v>
      </c>
      <c r="C19" s="87" t="s">
        <v>1228</v>
      </c>
      <c r="D19" s="88" t="s">
        <v>120</v>
      </c>
      <c r="E19" s="88" t="s">
        <v>309</v>
      </c>
      <c r="F19" s="87" t="s">
        <v>392</v>
      </c>
      <c r="G19" s="88" t="s">
        <v>343</v>
      </c>
      <c r="H19" s="88" t="s">
        <v>132</v>
      </c>
      <c r="I19" s="90">
        <v>48557.950668999998</v>
      </c>
      <c r="J19" s="102">
        <v>2065</v>
      </c>
      <c r="K19" s="90"/>
      <c r="L19" s="90">
        <v>1002.7216813079999</v>
      </c>
      <c r="M19" s="91">
        <v>1.0334999868263629E-4</v>
      </c>
      <c r="N19" s="91">
        <f t="shared" si="0"/>
        <v>9.5702624697910788E-3</v>
      </c>
      <c r="O19" s="91">
        <f>L19/'סכום נכסי הקרן'!$C$42</f>
        <v>1.8737365705999525E-3</v>
      </c>
    </row>
    <row r="20" spans="2:15">
      <c r="B20" s="86" t="s">
        <v>1229</v>
      </c>
      <c r="C20" s="87" t="s">
        <v>1230</v>
      </c>
      <c r="D20" s="88" t="s">
        <v>120</v>
      </c>
      <c r="E20" s="88" t="s">
        <v>309</v>
      </c>
      <c r="F20" s="87" t="s">
        <v>1231</v>
      </c>
      <c r="G20" s="88" t="s">
        <v>126</v>
      </c>
      <c r="H20" s="88" t="s">
        <v>132</v>
      </c>
      <c r="I20" s="90">
        <v>3567.5949430000001</v>
      </c>
      <c r="J20" s="102">
        <v>5612</v>
      </c>
      <c r="K20" s="90"/>
      <c r="L20" s="90">
        <v>200.21342821099998</v>
      </c>
      <c r="M20" s="91">
        <v>2.0145727650133969E-5</v>
      </c>
      <c r="N20" s="91">
        <f t="shared" si="0"/>
        <v>1.9108942128951416E-3</v>
      </c>
      <c r="O20" s="91">
        <f>L20/'סכום נכסי הקרן'!$C$42</f>
        <v>3.74128962559958E-4</v>
      </c>
    </row>
    <row r="21" spans="2:15">
      <c r="B21" s="86" t="s">
        <v>1232</v>
      </c>
      <c r="C21" s="87" t="s">
        <v>1233</v>
      </c>
      <c r="D21" s="88" t="s">
        <v>120</v>
      </c>
      <c r="E21" s="88" t="s">
        <v>309</v>
      </c>
      <c r="F21" s="87" t="s">
        <v>845</v>
      </c>
      <c r="G21" s="88" t="s">
        <v>700</v>
      </c>
      <c r="H21" s="88" t="s">
        <v>132</v>
      </c>
      <c r="I21" s="90">
        <v>121170.43556300001</v>
      </c>
      <c r="J21" s="102">
        <v>1108</v>
      </c>
      <c r="K21" s="90"/>
      <c r="L21" s="90">
        <v>1342.5684260390001</v>
      </c>
      <c r="M21" s="91">
        <v>2.2119104684327977E-4</v>
      </c>
      <c r="N21" s="91">
        <f t="shared" si="0"/>
        <v>1.2813856985805869E-2</v>
      </c>
      <c r="O21" s="91">
        <f>L21/'סכום נכסי הקרן'!$C$42</f>
        <v>2.5087914276677383E-3</v>
      </c>
    </row>
    <row r="22" spans="2:15">
      <c r="B22" s="86" t="s">
        <v>1234</v>
      </c>
      <c r="C22" s="87" t="s">
        <v>1235</v>
      </c>
      <c r="D22" s="88" t="s">
        <v>120</v>
      </c>
      <c r="E22" s="88" t="s">
        <v>309</v>
      </c>
      <c r="F22" s="87" t="s">
        <v>400</v>
      </c>
      <c r="G22" s="88" t="s">
        <v>343</v>
      </c>
      <c r="H22" s="88" t="s">
        <v>132</v>
      </c>
      <c r="I22" s="90">
        <v>12840.804963</v>
      </c>
      <c r="J22" s="102">
        <v>5626</v>
      </c>
      <c r="K22" s="90"/>
      <c r="L22" s="90">
        <v>722.42368722499998</v>
      </c>
      <c r="M22" s="91">
        <v>1.0336001176974571E-4</v>
      </c>
      <c r="N22" s="91">
        <f t="shared" si="0"/>
        <v>6.8950182588241463E-3</v>
      </c>
      <c r="O22" s="91">
        <f>L22/'סכום נכסי הקרן'!$C$42</f>
        <v>1.3499575280504553E-3</v>
      </c>
    </row>
    <row r="23" spans="2:15">
      <c r="B23" s="86" t="s">
        <v>1236</v>
      </c>
      <c r="C23" s="87" t="s">
        <v>1237</v>
      </c>
      <c r="D23" s="88" t="s">
        <v>120</v>
      </c>
      <c r="E23" s="88" t="s">
        <v>309</v>
      </c>
      <c r="F23" s="87" t="s">
        <v>645</v>
      </c>
      <c r="G23" s="88" t="s">
        <v>646</v>
      </c>
      <c r="H23" s="88" t="s">
        <v>132</v>
      </c>
      <c r="I23" s="90">
        <v>2852.3170279999995</v>
      </c>
      <c r="J23" s="102">
        <v>6569</v>
      </c>
      <c r="K23" s="90"/>
      <c r="L23" s="90">
        <v>187.368705546</v>
      </c>
      <c r="M23" s="91">
        <v>2.8178080374177535E-5</v>
      </c>
      <c r="N23" s="91">
        <f t="shared" si="0"/>
        <v>1.7883005066382154E-3</v>
      </c>
      <c r="O23" s="91">
        <f>L23/'סכום נכסי הקרן'!$C$42</f>
        <v>3.5012666257455276E-4</v>
      </c>
    </row>
    <row r="24" spans="2:15">
      <c r="B24" s="86" t="s">
        <v>1238</v>
      </c>
      <c r="C24" s="87" t="s">
        <v>1239</v>
      </c>
      <c r="D24" s="88" t="s">
        <v>120</v>
      </c>
      <c r="E24" s="88" t="s">
        <v>309</v>
      </c>
      <c r="F24" s="87" t="s">
        <v>509</v>
      </c>
      <c r="G24" s="88" t="s">
        <v>156</v>
      </c>
      <c r="H24" s="88" t="s">
        <v>132</v>
      </c>
      <c r="I24" s="90">
        <v>293356.62453600002</v>
      </c>
      <c r="J24" s="102">
        <v>606.5</v>
      </c>
      <c r="K24" s="90"/>
      <c r="L24" s="90">
        <v>1779.207927814</v>
      </c>
      <c r="M24" s="91">
        <v>1.0607469195370243E-4</v>
      </c>
      <c r="N24" s="91">
        <f t="shared" si="0"/>
        <v>1.6981269254397271E-2</v>
      </c>
      <c r="O24" s="91">
        <f>L24/'סכום נכסי הקרן'!$C$42</f>
        <v>3.3247181378363343E-3</v>
      </c>
    </row>
    <row r="25" spans="2:15">
      <c r="B25" s="86" t="s">
        <v>1240</v>
      </c>
      <c r="C25" s="87" t="s">
        <v>1241</v>
      </c>
      <c r="D25" s="88" t="s">
        <v>120</v>
      </c>
      <c r="E25" s="88" t="s">
        <v>309</v>
      </c>
      <c r="F25" s="87" t="s">
        <v>406</v>
      </c>
      <c r="G25" s="88" t="s">
        <v>343</v>
      </c>
      <c r="H25" s="88" t="s">
        <v>132</v>
      </c>
      <c r="I25" s="90">
        <v>573.32757100000003</v>
      </c>
      <c r="J25" s="102">
        <v>36000</v>
      </c>
      <c r="K25" s="90"/>
      <c r="L25" s="90">
        <v>206.39792555899999</v>
      </c>
      <c r="M25" s="91">
        <v>2.3924367872900911E-5</v>
      </c>
      <c r="N25" s="91">
        <f t="shared" si="0"/>
        <v>1.9699208241347431E-3</v>
      </c>
      <c r="O25" s="91">
        <f>L25/'סכום נכסי הקרן'!$C$42</f>
        <v>3.8568562785177651E-4</v>
      </c>
    </row>
    <row r="26" spans="2:15">
      <c r="B26" s="86" t="s">
        <v>1242</v>
      </c>
      <c r="C26" s="87" t="s">
        <v>1243</v>
      </c>
      <c r="D26" s="88" t="s">
        <v>120</v>
      </c>
      <c r="E26" s="88" t="s">
        <v>309</v>
      </c>
      <c r="F26" s="87" t="s">
        <v>1244</v>
      </c>
      <c r="G26" s="88" t="s">
        <v>317</v>
      </c>
      <c r="H26" s="88" t="s">
        <v>132</v>
      </c>
      <c r="I26" s="90">
        <v>7320.3200659999993</v>
      </c>
      <c r="J26" s="102">
        <v>13900</v>
      </c>
      <c r="K26" s="90"/>
      <c r="L26" s="90">
        <v>1017.524489119</v>
      </c>
      <c r="M26" s="91">
        <v>7.2962395569661876E-5</v>
      </c>
      <c r="N26" s="91">
        <f t="shared" si="0"/>
        <v>9.7115447006254092E-3</v>
      </c>
      <c r="O26" s="91">
        <f>L26/'סכום נכסי הקרן'!$C$42</f>
        <v>1.9013978477619787E-3</v>
      </c>
    </row>
    <row r="27" spans="2:15">
      <c r="B27" s="86" t="s">
        <v>1245</v>
      </c>
      <c r="C27" s="87" t="s">
        <v>1246</v>
      </c>
      <c r="D27" s="88" t="s">
        <v>120</v>
      </c>
      <c r="E27" s="88" t="s">
        <v>309</v>
      </c>
      <c r="F27" s="87" t="s">
        <v>1247</v>
      </c>
      <c r="G27" s="88" t="s">
        <v>317</v>
      </c>
      <c r="H27" s="88" t="s">
        <v>132</v>
      </c>
      <c r="I27" s="90">
        <v>129117.815373</v>
      </c>
      <c r="J27" s="102">
        <v>1848</v>
      </c>
      <c r="K27" s="90"/>
      <c r="L27" s="90">
        <v>2386.097228097</v>
      </c>
      <c r="M27" s="91">
        <v>1.0437884933116776E-4</v>
      </c>
      <c r="N27" s="91">
        <f t="shared" si="0"/>
        <v>2.2773594285446567E-2</v>
      </c>
      <c r="O27" s="91">
        <f>L27/'סכום נכסי הקרן'!$C$42</f>
        <v>4.4587822529781529E-3</v>
      </c>
    </row>
    <row r="28" spans="2:15">
      <c r="B28" s="86" t="s">
        <v>1248</v>
      </c>
      <c r="C28" s="87" t="s">
        <v>1249</v>
      </c>
      <c r="D28" s="88" t="s">
        <v>120</v>
      </c>
      <c r="E28" s="88" t="s">
        <v>309</v>
      </c>
      <c r="F28" s="87" t="s">
        <v>543</v>
      </c>
      <c r="G28" s="88" t="s">
        <v>544</v>
      </c>
      <c r="H28" s="88" t="s">
        <v>132</v>
      </c>
      <c r="I28" s="90">
        <v>26330.310965000001</v>
      </c>
      <c r="J28" s="102">
        <v>3750</v>
      </c>
      <c r="K28" s="90"/>
      <c r="L28" s="90">
        <v>987.38666118199978</v>
      </c>
      <c r="M28" s="91">
        <v>1.0430208358598958E-4</v>
      </c>
      <c r="N28" s="91">
        <f t="shared" si="0"/>
        <v>9.4239006524282493E-3</v>
      </c>
      <c r="O28" s="91">
        <f>L28/'סכום נכסי הקרן'!$C$42</f>
        <v>1.8450807745235267E-3</v>
      </c>
    </row>
    <row r="29" spans="2:15">
      <c r="B29" s="86" t="s">
        <v>1250</v>
      </c>
      <c r="C29" s="87" t="s">
        <v>1251</v>
      </c>
      <c r="D29" s="88" t="s">
        <v>120</v>
      </c>
      <c r="E29" s="88" t="s">
        <v>309</v>
      </c>
      <c r="F29" s="87" t="s">
        <v>1252</v>
      </c>
      <c r="G29" s="88" t="s">
        <v>544</v>
      </c>
      <c r="H29" s="88" t="s">
        <v>132</v>
      </c>
      <c r="I29" s="90">
        <v>22429.665035999999</v>
      </c>
      <c r="J29" s="102">
        <v>3101</v>
      </c>
      <c r="K29" s="90"/>
      <c r="L29" s="90">
        <v>695.54391276800004</v>
      </c>
      <c r="M29" s="91">
        <v>1.0625563673608487E-4</v>
      </c>
      <c r="N29" s="91">
        <f t="shared" si="0"/>
        <v>6.6384700047296399E-3</v>
      </c>
      <c r="O29" s="91">
        <f>L29/'סכום נכסי הקרן'!$C$42</f>
        <v>1.2997286187245297E-3</v>
      </c>
    </row>
    <row r="30" spans="2:15">
      <c r="B30" s="86" t="s">
        <v>1253</v>
      </c>
      <c r="C30" s="87" t="s">
        <v>1254</v>
      </c>
      <c r="D30" s="88" t="s">
        <v>120</v>
      </c>
      <c r="E30" s="88" t="s">
        <v>309</v>
      </c>
      <c r="F30" s="87" t="s">
        <v>1255</v>
      </c>
      <c r="G30" s="88" t="s">
        <v>601</v>
      </c>
      <c r="H30" s="88" t="s">
        <v>132</v>
      </c>
      <c r="I30" s="90">
        <v>523.06475399999999</v>
      </c>
      <c r="J30" s="102">
        <v>124000</v>
      </c>
      <c r="K30" s="90"/>
      <c r="L30" s="90">
        <v>648.60029557799999</v>
      </c>
      <c r="M30" s="91">
        <v>6.7909409157417369E-5</v>
      </c>
      <c r="N30" s="91">
        <f t="shared" si="0"/>
        <v>6.1904266980329541E-3</v>
      </c>
      <c r="O30" s="91">
        <f>L30/'סכום נכסי הקרן'!$C$42</f>
        <v>1.212007395652532E-3</v>
      </c>
    </row>
    <row r="31" spans="2:15">
      <c r="B31" s="86" t="s">
        <v>1256</v>
      </c>
      <c r="C31" s="87" t="s">
        <v>1257</v>
      </c>
      <c r="D31" s="88" t="s">
        <v>120</v>
      </c>
      <c r="E31" s="88" t="s">
        <v>309</v>
      </c>
      <c r="F31" s="87" t="s">
        <v>1258</v>
      </c>
      <c r="G31" s="88" t="s">
        <v>937</v>
      </c>
      <c r="H31" s="88" t="s">
        <v>132</v>
      </c>
      <c r="I31" s="90">
        <v>6022.4743440000002</v>
      </c>
      <c r="J31" s="102">
        <v>15340</v>
      </c>
      <c r="K31" s="90"/>
      <c r="L31" s="90">
        <v>923.84756387200002</v>
      </c>
      <c r="M31" s="91">
        <v>5.4954994191079528E-5</v>
      </c>
      <c r="N31" s="91">
        <f t="shared" si="0"/>
        <v>8.8174653377384588E-3</v>
      </c>
      <c r="O31" s="91">
        <f>L31/'סכום נכסי הקרן'!$C$42</f>
        <v>1.7263483959263535E-3</v>
      </c>
    </row>
    <row r="32" spans="2:15">
      <c r="B32" s="86" t="s">
        <v>1259</v>
      </c>
      <c r="C32" s="87" t="s">
        <v>1260</v>
      </c>
      <c r="D32" s="88" t="s">
        <v>120</v>
      </c>
      <c r="E32" s="88" t="s">
        <v>309</v>
      </c>
      <c r="F32" s="87" t="s">
        <v>929</v>
      </c>
      <c r="G32" s="88" t="s">
        <v>930</v>
      </c>
      <c r="H32" s="88" t="s">
        <v>132</v>
      </c>
      <c r="I32" s="90">
        <v>23058.398531999999</v>
      </c>
      <c r="J32" s="102">
        <v>3299</v>
      </c>
      <c r="K32" s="90"/>
      <c r="L32" s="90">
        <v>760.69656758000008</v>
      </c>
      <c r="M32" s="91">
        <v>2.0762999201378517E-5</v>
      </c>
      <c r="N32" s="91">
        <f t="shared" si="0"/>
        <v>7.2603055736396253E-3</v>
      </c>
      <c r="O32" s="91">
        <f>L32/'סכום נכסי הקרן'!$C$42</f>
        <v>1.421476172675566E-3</v>
      </c>
    </row>
    <row r="33" spans="2:15">
      <c r="B33" s="86" t="s">
        <v>1261</v>
      </c>
      <c r="C33" s="87" t="s">
        <v>1262</v>
      </c>
      <c r="D33" s="88" t="s">
        <v>120</v>
      </c>
      <c r="E33" s="88" t="s">
        <v>309</v>
      </c>
      <c r="F33" s="87" t="s">
        <v>324</v>
      </c>
      <c r="G33" s="88" t="s">
        <v>317</v>
      </c>
      <c r="H33" s="88" t="s">
        <v>132</v>
      </c>
      <c r="I33" s="90">
        <v>179661.12023299999</v>
      </c>
      <c r="J33" s="102">
        <v>2931</v>
      </c>
      <c r="K33" s="90"/>
      <c r="L33" s="90">
        <v>5265.8674340399994</v>
      </c>
      <c r="M33" s="91">
        <v>1.1637551954072866E-4</v>
      </c>
      <c r="N33" s="91">
        <f t="shared" si="0"/>
        <v>5.0258944644688802E-2</v>
      </c>
      <c r="O33" s="91">
        <f>L33/'סכום נכסי הקרן'!$C$42</f>
        <v>9.8400668610468985E-3</v>
      </c>
    </row>
    <row r="34" spans="2:15">
      <c r="B34" s="86" t="s">
        <v>1263</v>
      </c>
      <c r="C34" s="87" t="s">
        <v>1264</v>
      </c>
      <c r="D34" s="88" t="s">
        <v>120</v>
      </c>
      <c r="E34" s="88" t="s">
        <v>309</v>
      </c>
      <c r="F34" s="87" t="s">
        <v>437</v>
      </c>
      <c r="G34" s="88" t="s">
        <v>343</v>
      </c>
      <c r="H34" s="88" t="s">
        <v>132</v>
      </c>
      <c r="I34" s="90">
        <v>138116.957089</v>
      </c>
      <c r="J34" s="102">
        <v>1120</v>
      </c>
      <c r="K34" s="90"/>
      <c r="L34" s="90">
        <v>1546.9099194</v>
      </c>
      <c r="M34" s="91">
        <v>1.7555234071970277E-4</v>
      </c>
      <c r="N34" s="91">
        <f t="shared" si="0"/>
        <v>1.47641506329751E-2</v>
      </c>
      <c r="O34" s="91">
        <f>L34/'סכום נכסי הקרן'!$C$42</f>
        <v>2.8906343020554371E-3</v>
      </c>
    </row>
    <row r="35" spans="2:15">
      <c r="B35" s="86" t="s">
        <v>1265</v>
      </c>
      <c r="C35" s="87" t="s">
        <v>1266</v>
      </c>
      <c r="D35" s="88" t="s">
        <v>120</v>
      </c>
      <c r="E35" s="88" t="s">
        <v>309</v>
      </c>
      <c r="F35" s="87" t="s">
        <v>926</v>
      </c>
      <c r="G35" s="88" t="s">
        <v>317</v>
      </c>
      <c r="H35" s="88" t="s">
        <v>132</v>
      </c>
      <c r="I35" s="90">
        <v>29743.934545</v>
      </c>
      <c r="J35" s="102">
        <v>11390</v>
      </c>
      <c r="K35" s="90"/>
      <c r="L35" s="90">
        <v>3387.8341447100001</v>
      </c>
      <c r="M35" s="91">
        <v>1.1566726933630921E-4</v>
      </c>
      <c r="N35" s="91">
        <f t="shared" si="0"/>
        <v>3.2334457879380253E-2</v>
      </c>
      <c r="O35" s="91">
        <f>L35/'סכום נכסי הקרן'!$C$42</f>
        <v>6.3306786423425205E-3</v>
      </c>
    </row>
    <row r="36" spans="2:15">
      <c r="B36" s="86" t="s">
        <v>1267</v>
      </c>
      <c r="C36" s="87" t="s">
        <v>1268</v>
      </c>
      <c r="D36" s="88" t="s">
        <v>120</v>
      </c>
      <c r="E36" s="88" t="s">
        <v>309</v>
      </c>
      <c r="F36" s="87" t="s">
        <v>450</v>
      </c>
      <c r="G36" s="88" t="s">
        <v>343</v>
      </c>
      <c r="H36" s="88" t="s">
        <v>132</v>
      </c>
      <c r="I36" s="90">
        <v>7552.2965749999994</v>
      </c>
      <c r="J36" s="102">
        <v>25160</v>
      </c>
      <c r="K36" s="90"/>
      <c r="L36" s="90">
        <v>1900.157818398</v>
      </c>
      <c r="M36" s="91">
        <v>1.5902517217820681E-4</v>
      </c>
      <c r="N36" s="91">
        <f t="shared" si="0"/>
        <v>1.8135649597576312E-2</v>
      </c>
      <c r="O36" s="91">
        <f>L36/'סכום נכסי הקרן'!$C$42</f>
        <v>3.5507312354106074E-3</v>
      </c>
    </row>
    <row r="37" spans="2:15">
      <c r="B37" s="86" t="s">
        <v>1269</v>
      </c>
      <c r="C37" s="87" t="s">
        <v>1270</v>
      </c>
      <c r="D37" s="88" t="s">
        <v>120</v>
      </c>
      <c r="E37" s="88" t="s">
        <v>309</v>
      </c>
      <c r="F37" s="87" t="s">
        <v>947</v>
      </c>
      <c r="G37" s="88" t="s">
        <v>937</v>
      </c>
      <c r="H37" s="88" t="s">
        <v>132</v>
      </c>
      <c r="I37" s="90">
        <v>1487.0566709999998</v>
      </c>
      <c r="J37" s="102">
        <v>28560</v>
      </c>
      <c r="K37" s="90"/>
      <c r="L37" s="90">
        <v>424.70338512499995</v>
      </c>
      <c r="M37" s="91">
        <v>5.1662283391462472E-5</v>
      </c>
      <c r="N37" s="91">
        <f t="shared" si="0"/>
        <v>4.053490557971229E-3</v>
      </c>
      <c r="O37" s="91">
        <f>L37/'סכום נכסי הקרן'!$C$42</f>
        <v>7.9362227744816526E-4</v>
      </c>
    </row>
    <row r="38" spans="2:15">
      <c r="B38" s="86" t="s">
        <v>1271</v>
      </c>
      <c r="C38" s="87" t="s">
        <v>1272</v>
      </c>
      <c r="D38" s="88" t="s">
        <v>120</v>
      </c>
      <c r="E38" s="88" t="s">
        <v>309</v>
      </c>
      <c r="F38" s="87" t="s">
        <v>1273</v>
      </c>
      <c r="G38" s="88" t="s">
        <v>126</v>
      </c>
      <c r="H38" s="88" t="s">
        <v>132</v>
      </c>
      <c r="I38" s="90">
        <v>123754.303126</v>
      </c>
      <c r="J38" s="102">
        <v>785</v>
      </c>
      <c r="K38" s="90">
        <v>18.275875295000002</v>
      </c>
      <c r="L38" s="90">
        <v>989.74715491999996</v>
      </c>
      <c r="M38" s="91">
        <v>1.0542916533151483E-4</v>
      </c>
      <c r="N38" s="91">
        <f t="shared" si="0"/>
        <v>9.4464298796825084E-3</v>
      </c>
      <c r="O38" s="91">
        <f>L38/'סכום נכסי הקרן'!$C$42</f>
        <v>1.8494917127968406E-3</v>
      </c>
    </row>
    <row r="39" spans="2:15">
      <c r="B39" s="86" t="s">
        <v>1274</v>
      </c>
      <c r="C39" s="87" t="s">
        <v>1275</v>
      </c>
      <c r="D39" s="88" t="s">
        <v>120</v>
      </c>
      <c r="E39" s="88" t="s">
        <v>309</v>
      </c>
      <c r="F39" s="87" t="s">
        <v>944</v>
      </c>
      <c r="G39" s="88" t="s">
        <v>157</v>
      </c>
      <c r="H39" s="88" t="s">
        <v>132</v>
      </c>
      <c r="I39" s="90">
        <v>1095.707664</v>
      </c>
      <c r="J39" s="102">
        <v>68000</v>
      </c>
      <c r="K39" s="90"/>
      <c r="L39" s="90">
        <v>745.081211811</v>
      </c>
      <c r="M39" s="91">
        <v>1.7246646442411777E-5</v>
      </c>
      <c r="N39" s="91">
        <f t="shared" si="0"/>
        <v>7.1112681527338E-3</v>
      </c>
      <c r="O39" s="91">
        <f>L39/'סכום נכסי הקרן'!$C$42</f>
        <v>1.3922965272039158E-3</v>
      </c>
    </row>
    <row r="40" spans="2:15">
      <c r="B40" s="86" t="s">
        <v>1276</v>
      </c>
      <c r="C40" s="87" t="s">
        <v>1277</v>
      </c>
      <c r="D40" s="88" t="s">
        <v>120</v>
      </c>
      <c r="E40" s="88" t="s">
        <v>309</v>
      </c>
      <c r="F40" s="87" t="s">
        <v>376</v>
      </c>
      <c r="G40" s="88" t="s">
        <v>343</v>
      </c>
      <c r="H40" s="88" t="s">
        <v>132</v>
      </c>
      <c r="I40" s="90">
        <v>12058.106733000001</v>
      </c>
      <c r="J40" s="102">
        <v>23360</v>
      </c>
      <c r="K40" s="90"/>
      <c r="L40" s="90">
        <v>2816.7737329310003</v>
      </c>
      <c r="M40" s="91">
        <v>9.9429638881806602E-5</v>
      </c>
      <c r="N40" s="91">
        <f t="shared" si="0"/>
        <v>2.6884094006024161E-2</v>
      </c>
      <c r="O40" s="91">
        <f>L40/'סכום נכסי הקרן'!$C$42</f>
        <v>5.2635662047452831E-3</v>
      </c>
    </row>
    <row r="41" spans="2:15">
      <c r="B41" s="86" t="s">
        <v>1278</v>
      </c>
      <c r="C41" s="87" t="s">
        <v>1279</v>
      </c>
      <c r="D41" s="88" t="s">
        <v>120</v>
      </c>
      <c r="E41" s="88" t="s">
        <v>309</v>
      </c>
      <c r="F41" s="87" t="s">
        <v>348</v>
      </c>
      <c r="G41" s="88" t="s">
        <v>317</v>
      </c>
      <c r="H41" s="88" t="s">
        <v>132</v>
      </c>
      <c r="I41" s="90">
        <v>153299.48580699999</v>
      </c>
      <c r="J41" s="102">
        <v>3172</v>
      </c>
      <c r="K41" s="90"/>
      <c r="L41" s="90">
        <v>4862.6596898130001</v>
      </c>
      <c r="M41" s="91">
        <v>1.1467328112474468E-4</v>
      </c>
      <c r="N41" s="91">
        <f t="shared" si="0"/>
        <v>4.6410614630450799E-2</v>
      </c>
      <c r="O41" s="91">
        <f>L41/'סכום נכסי הקרן'!$C$42</f>
        <v>9.0866124279865481E-3</v>
      </c>
    </row>
    <row r="42" spans="2:15">
      <c r="B42" s="86" t="s">
        <v>1280</v>
      </c>
      <c r="C42" s="87" t="s">
        <v>1281</v>
      </c>
      <c r="D42" s="88" t="s">
        <v>120</v>
      </c>
      <c r="E42" s="88" t="s">
        <v>309</v>
      </c>
      <c r="F42" s="87" t="s">
        <v>715</v>
      </c>
      <c r="G42" s="88" t="s">
        <v>716</v>
      </c>
      <c r="H42" s="88" t="s">
        <v>132</v>
      </c>
      <c r="I42" s="90">
        <v>13395.963530999999</v>
      </c>
      <c r="J42" s="102">
        <v>9329</v>
      </c>
      <c r="K42" s="90"/>
      <c r="L42" s="90">
        <v>1249.7094378210002</v>
      </c>
      <c r="M42" s="91">
        <v>1.1511258847832765E-4</v>
      </c>
      <c r="N42" s="91">
        <f t="shared" si="0"/>
        <v>1.1927584247825125E-2</v>
      </c>
      <c r="O42" s="91">
        <f>L42/'סכום נכסי הקרן'!$C$42</f>
        <v>2.3352704144330278E-3</v>
      </c>
    </row>
    <row r="43" spans="2:15">
      <c r="B43" s="86" t="s">
        <v>1282</v>
      </c>
      <c r="C43" s="87" t="s">
        <v>1283</v>
      </c>
      <c r="D43" s="88" t="s">
        <v>120</v>
      </c>
      <c r="E43" s="88" t="s">
        <v>309</v>
      </c>
      <c r="F43" s="87" t="s">
        <v>1284</v>
      </c>
      <c r="G43" s="88" t="s">
        <v>646</v>
      </c>
      <c r="H43" s="88" t="s">
        <v>132</v>
      </c>
      <c r="I43" s="90">
        <v>61545.786378999997</v>
      </c>
      <c r="J43" s="102">
        <v>985</v>
      </c>
      <c r="K43" s="90"/>
      <c r="L43" s="90">
        <v>606.22599583100009</v>
      </c>
      <c r="M43" s="91">
        <v>1.2815200424425187E-4</v>
      </c>
      <c r="N43" s="91">
        <f t="shared" si="0"/>
        <v>5.7859942636774974E-3</v>
      </c>
      <c r="O43" s="91">
        <f>L43/'סכום נכסי הקרן'!$C$42</f>
        <v>1.1328246308139908E-3</v>
      </c>
    </row>
    <row r="44" spans="2:15">
      <c r="B44" s="86" t="s">
        <v>1285</v>
      </c>
      <c r="C44" s="87" t="s">
        <v>1286</v>
      </c>
      <c r="D44" s="88" t="s">
        <v>120</v>
      </c>
      <c r="E44" s="88" t="s">
        <v>309</v>
      </c>
      <c r="F44" s="87" t="s">
        <v>824</v>
      </c>
      <c r="G44" s="88" t="s">
        <v>825</v>
      </c>
      <c r="H44" s="88" t="s">
        <v>132</v>
      </c>
      <c r="I44" s="90">
        <v>63980.848673</v>
      </c>
      <c r="J44" s="102">
        <v>2778</v>
      </c>
      <c r="K44" s="90"/>
      <c r="L44" s="90">
        <v>1777.3879761359999</v>
      </c>
      <c r="M44" s="91">
        <v>1.7910704623975903E-4</v>
      </c>
      <c r="N44" s="91">
        <f t="shared" si="0"/>
        <v>1.6963899115139808E-2</v>
      </c>
      <c r="O44" s="91">
        <f>L44/'סכום נכסי הקרן'!$C$42</f>
        <v>3.3213172838612364E-3</v>
      </c>
    </row>
    <row r="45" spans="2:15">
      <c r="B45" s="92"/>
      <c r="C45" s="87"/>
      <c r="D45" s="87"/>
      <c r="E45" s="87"/>
      <c r="F45" s="87"/>
      <c r="G45" s="87"/>
      <c r="H45" s="87"/>
      <c r="I45" s="90"/>
      <c r="J45" s="102"/>
      <c r="K45" s="87"/>
      <c r="L45" s="87"/>
      <c r="M45" s="87"/>
      <c r="N45" s="91"/>
      <c r="O45" s="87"/>
    </row>
    <row r="46" spans="2:15">
      <c r="B46" s="85" t="s">
        <v>1287</v>
      </c>
      <c r="C46" s="80"/>
      <c r="D46" s="81"/>
      <c r="E46" s="81"/>
      <c r="F46" s="80"/>
      <c r="G46" s="81"/>
      <c r="H46" s="81"/>
      <c r="I46" s="83"/>
      <c r="J46" s="100"/>
      <c r="K46" s="83">
        <v>6.1436485130000005</v>
      </c>
      <c r="L46" s="83">
        <v>27398.037982759</v>
      </c>
      <c r="M46" s="84"/>
      <c r="N46" s="84">
        <f t="shared" ref="N46:N77" si="1">IFERROR(L46/$L$11,0)</f>
        <v>0.26149470938962233</v>
      </c>
      <c r="O46" s="84">
        <f>L46/'סכום נכסי הקרן'!$C$42</f>
        <v>5.1197362825560866E-2</v>
      </c>
    </row>
    <row r="47" spans="2:15">
      <c r="B47" s="86" t="s">
        <v>1288</v>
      </c>
      <c r="C47" s="87" t="s">
        <v>1289</v>
      </c>
      <c r="D47" s="88" t="s">
        <v>120</v>
      </c>
      <c r="E47" s="88" t="s">
        <v>309</v>
      </c>
      <c r="F47" s="87" t="s">
        <v>830</v>
      </c>
      <c r="G47" s="88" t="s">
        <v>646</v>
      </c>
      <c r="H47" s="88" t="s">
        <v>132</v>
      </c>
      <c r="I47" s="90">
        <v>32890.233162999997</v>
      </c>
      <c r="J47" s="102">
        <v>1129</v>
      </c>
      <c r="K47" s="90"/>
      <c r="L47" s="90">
        <v>371.33073239399999</v>
      </c>
      <c r="M47" s="91">
        <v>1.5606995410517703E-4</v>
      </c>
      <c r="N47" s="91">
        <f t="shared" si="1"/>
        <v>3.5440866975915662E-3</v>
      </c>
      <c r="O47" s="91">
        <f>L47/'סכום נכסי הקרן'!$C$42</f>
        <v>6.9388743261908673E-4</v>
      </c>
    </row>
    <row r="48" spans="2:15">
      <c r="B48" s="86" t="s">
        <v>1290</v>
      </c>
      <c r="C48" s="87" t="s">
        <v>1291</v>
      </c>
      <c r="D48" s="88" t="s">
        <v>120</v>
      </c>
      <c r="E48" s="88" t="s">
        <v>309</v>
      </c>
      <c r="F48" s="87" t="s">
        <v>1292</v>
      </c>
      <c r="G48" s="88" t="s">
        <v>544</v>
      </c>
      <c r="H48" s="88" t="s">
        <v>132</v>
      </c>
      <c r="I48" s="90">
        <v>1384.5476940000001</v>
      </c>
      <c r="J48" s="102">
        <v>7600</v>
      </c>
      <c r="K48" s="90"/>
      <c r="L48" s="90">
        <v>105.225624747</v>
      </c>
      <c r="M48" s="91">
        <v>9.434793201159012E-5</v>
      </c>
      <c r="N48" s="91">
        <f t="shared" si="1"/>
        <v>1.0043034534397467E-3</v>
      </c>
      <c r="O48" s="91">
        <f>L48/'סכום נכסי הקרן'!$C$42</f>
        <v>1.9662993722793478E-4</v>
      </c>
    </row>
    <row r="49" spans="2:15">
      <c r="B49" s="86" t="s">
        <v>1293</v>
      </c>
      <c r="C49" s="87" t="s">
        <v>1294</v>
      </c>
      <c r="D49" s="88" t="s">
        <v>120</v>
      </c>
      <c r="E49" s="88" t="s">
        <v>309</v>
      </c>
      <c r="F49" s="87" t="s">
        <v>1295</v>
      </c>
      <c r="G49" s="88" t="s">
        <v>127</v>
      </c>
      <c r="H49" s="88" t="s">
        <v>132</v>
      </c>
      <c r="I49" s="90">
        <v>1037.145886</v>
      </c>
      <c r="J49" s="102">
        <v>9582</v>
      </c>
      <c r="K49" s="90"/>
      <c r="L49" s="90">
        <v>99.379319780999992</v>
      </c>
      <c r="M49" s="91">
        <v>9.2192113962936162E-5</v>
      </c>
      <c r="N49" s="91">
        <f t="shared" si="1"/>
        <v>9.4850464700516534E-4</v>
      </c>
      <c r="O49" s="91">
        <f>L49/'סכום נכסי הקרן'!$C$42</f>
        <v>1.8570523536711055E-4</v>
      </c>
    </row>
    <row r="50" spans="2:15">
      <c r="B50" s="86" t="s">
        <v>1296</v>
      </c>
      <c r="C50" s="87" t="s">
        <v>1297</v>
      </c>
      <c r="D50" s="88" t="s">
        <v>120</v>
      </c>
      <c r="E50" s="88" t="s">
        <v>309</v>
      </c>
      <c r="F50" s="87" t="s">
        <v>1298</v>
      </c>
      <c r="G50" s="88" t="s">
        <v>825</v>
      </c>
      <c r="H50" s="88" t="s">
        <v>132</v>
      </c>
      <c r="I50" s="90">
        <v>39557.051221000002</v>
      </c>
      <c r="J50" s="102">
        <v>1336</v>
      </c>
      <c r="K50" s="90"/>
      <c r="L50" s="90">
        <v>528.48220431699997</v>
      </c>
      <c r="M50" s="91">
        <v>3.1620339898589465E-4</v>
      </c>
      <c r="N50" s="91">
        <f t="shared" si="1"/>
        <v>5.0439852854581874E-3</v>
      </c>
      <c r="O50" s="91">
        <f>L50/'סכום נכסי הקרן'!$C$42</f>
        <v>9.8754864046454575E-4</v>
      </c>
    </row>
    <row r="51" spans="2:15">
      <c r="B51" s="86" t="s">
        <v>1299</v>
      </c>
      <c r="C51" s="87" t="s">
        <v>1300</v>
      </c>
      <c r="D51" s="88" t="s">
        <v>120</v>
      </c>
      <c r="E51" s="88" t="s">
        <v>309</v>
      </c>
      <c r="F51" s="87" t="s">
        <v>1301</v>
      </c>
      <c r="G51" s="88" t="s">
        <v>129</v>
      </c>
      <c r="H51" s="88" t="s">
        <v>132</v>
      </c>
      <c r="I51" s="90">
        <v>5771.1494210000001</v>
      </c>
      <c r="J51" s="102">
        <v>688.3</v>
      </c>
      <c r="K51" s="90"/>
      <c r="L51" s="90">
        <v>39.722821467999999</v>
      </c>
      <c r="M51" s="91">
        <v>2.9260344815540332E-5</v>
      </c>
      <c r="N51" s="91">
        <f t="shared" si="1"/>
        <v>3.7912596743047884E-4</v>
      </c>
      <c r="O51" s="91">
        <f>L51/'סכום נכסי הקרן'!$C$42</f>
        <v>7.4228078099312832E-5</v>
      </c>
    </row>
    <row r="52" spans="2:15">
      <c r="B52" s="86" t="s">
        <v>1302</v>
      </c>
      <c r="C52" s="87" t="s">
        <v>1303</v>
      </c>
      <c r="D52" s="88" t="s">
        <v>120</v>
      </c>
      <c r="E52" s="88" t="s">
        <v>309</v>
      </c>
      <c r="F52" s="87" t="s">
        <v>1304</v>
      </c>
      <c r="G52" s="88" t="s">
        <v>496</v>
      </c>
      <c r="H52" s="88" t="s">
        <v>132</v>
      </c>
      <c r="I52" s="90">
        <v>2177.643317</v>
      </c>
      <c r="J52" s="102">
        <v>10150</v>
      </c>
      <c r="K52" s="90"/>
      <c r="L52" s="90">
        <v>221.030796689</v>
      </c>
      <c r="M52" s="91">
        <v>1.0058923708258214E-4</v>
      </c>
      <c r="N52" s="91">
        <f t="shared" si="1"/>
        <v>2.1095811306896515E-3</v>
      </c>
      <c r="O52" s="91">
        <f>L52/'סכום נכסי הקרן'!$C$42</f>
        <v>4.1302935271607952E-4</v>
      </c>
    </row>
    <row r="53" spans="2:15">
      <c r="B53" s="86" t="s">
        <v>1305</v>
      </c>
      <c r="C53" s="87" t="s">
        <v>1306</v>
      </c>
      <c r="D53" s="88" t="s">
        <v>120</v>
      </c>
      <c r="E53" s="88" t="s">
        <v>309</v>
      </c>
      <c r="F53" s="87" t="s">
        <v>840</v>
      </c>
      <c r="G53" s="88" t="s">
        <v>700</v>
      </c>
      <c r="H53" s="88" t="s">
        <v>132</v>
      </c>
      <c r="I53" s="90">
        <v>238382.82913699999</v>
      </c>
      <c r="J53" s="102">
        <v>720</v>
      </c>
      <c r="K53" s="90"/>
      <c r="L53" s="90">
        <v>1716.3563697840004</v>
      </c>
      <c r="M53" s="91">
        <v>2.3466826008540636E-4</v>
      </c>
      <c r="N53" s="91">
        <f t="shared" si="1"/>
        <v>1.6381396011208027E-2</v>
      </c>
      <c r="O53" s="91">
        <f>L53/'סכום נכסי הקרן'!$C$42</f>
        <v>3.2072705299952698E-3</v>
      </c>
    </row>
    <row r="54" spans="2:15">
      <c r="B54" s="86" t="s">
        <v>1307</v>
      </c>
      <c r="C54" s="87" t="s">
        <v>1308</v>
      </c>
      <c r="D54" s="88" t="s">
        <v>120</v>
      </c>
      <c r="E54" s="88" t="s">
        <v>309</v>
      </c>
      <c r="F54" s="87" t="s">
        <v>848</v>
      </c>
      <c r="G54" s="88" t="s">
        <v>646</v>
      </c>
      <c r="H54" s="88" t="s">
        <v>132</v>
      </c>
      <c r="I54" s="90">
        <v>3085.4495550000006</v>
      </c>
      <c r="J54" s="102">
        <v>15550</v>
      </c>
      <c r="K54" s="90"/>
      <c r="L54" s="90">
        <v>479.78740582199998</v>
      </c>
      <c r="M54" s="91">
        <v>2.4403375408588236E-4</v>
      </c>
      <c r="N54" s="91">
        <f t="shared" si="1"/>
        <v>4.5792282036098766E-3</v>
      </c>
      <c r="O54" s="91">
        <f>L54/'סכום נכסי הקרן'!$C$42</f>
        <v>8.9655507122302167E-4</v>
      </c>
    </row>
    <row r="55" spans="2:15">
      <c r="B55" s="86" t="s">
        <v>1309</v>
      </c>
      <c r="C55" s="87" t="s">
        <v>1310</v>
      </c>
      <c r="D55" s="88" t="s">
        <v>120</v>
      </c>
      <c r="E55" s="88" t="s">
        <v>309</v>
      </c>
      <c r="F55" s="87" t="s">
        <v>1311</v>
      </c>
      <c r="G55" s="88" t="s">
        <v>601</v>
      </c>
      <c r="H55" s="88" t="s">
        <v>132</v>
      </c>
      <c r="I55" s="90">
        <v>2589.3785680000001</v>
      </c>
      <c r="J55" s="102">
        <v>10470</v>
      </c>
      <c r="K55" s="90"/>
      <c r="L55" s="90">
        <v>271.107936123</v>
      </c>
      <c r="M55" s="91">
        <v>7.127180454551848E-5</v>
      </c>
      <c r="N55" s="91">
        <f t="shared" si="1"/>
        <v>2.5875316697610176E-3</v>
      </c>
      <c r="O55" s="91">
        <f>L55/'סכום נכסי הקרן'!$C$42</f>
        <v>5.066060343194139E-4</v>
      </c>
    </row>
    <row r="56" spans="2:15">
      <c r="B56" s="86" t="s">
        <v>1312</v>
      </c>
      <c r="C56" s="87" t="s">
        <v>1313</v>
      </c>
      <c r="D56" s="88" t="s">
        <v>120</v>
      </c>
      <c r="E56" s="88" t="s">
        <v>309</v>
      </c>
      <c r="F56" s="87" t="s">
        <v>872</v>
      </c>
      <c r="G56" s="88" t="s">
        <v>646</v>
      </c>
      <c r="H56" s="88" t="s">
        <v>132</v>
      </c>
      <c r="I56" s="90">
        <v>662.41773400000011</v>
      </c>
      <c r="J56" s="102">
        <v>4084</v>
      </c>
      <c r="K56" s="90"/>
      <c r="L56" s="90">
        <v>27.053140257000003</v>
      </c>
      <c r="M56" s="91">
        <v>1.1578907759268649E-5</v>
      </c>
      <c r="N56" s="91">
        <f t="shared" si="1"/>
        <v>2.5820290686627215E-4</v>
      </c>
      <c r="O56" s="91">
        <f>L56/'סכום נכסי הקרן'!$C$42</f>
        <v>5.0552869449264876E-5</v>
      </c>
    </row>
    <row r="57" spans="2:15">
      <c r="B57" s="86" t="s">
        <v>1314</v>
      </c>
      <c r="C57" s="87" t="s">
        <v>1315</v>
      </c>
      <c r="D57" s="88" t="s">
        <v>120</v>
      </c>
      <c r="E57" s="88" t="s">
        <v>309</v>
      </c>
      <c r="F57" s="87" t="s">
        <v>1316</v>
      </c>
      <c r="G57" s="88" t="s">
        <v>630</v>
      </c>
      <c r="H57" s="88" t="s">
        <v>132</v>
      </c>
      <c r="I57" s="90">
        <v>971.00154099999997</v>
      </c>
      <c r="J57" s="102">
        <v>7250</v>
      </c>
      <c r="K57" s="90"/>
      <c r="L57" s="90">
        <v>70.397611745999995</v>
      </c>
      <c r="M57" s="91">
        <v>5.3641947748737756E-5</v>
      </c>
      <c r="N57" s="91">
        <f t="shared" si="1"/>
        <v>6.7189493776261911E-4</v>
      </c>
      <c r="O57" s="91">
        <f>L57/'סכום נכסי הקרן'!$C$42</f>
        <v>1.3154854639156846E-4</v>
      </c>
    </row>
    <row r="58" spans="2:15">
      <c r="B58" s="86" t="s">
        <v>1317</v>
      </c>
      <c r="C58" s="87" t="s">
        <v>1318</v>
      </c>
      <c r="D58" s="88" t="s">
        <v>120</v>
      </c>
      <c r="E58" s="88" t="s">
        <v>309</v>
      </c>
      <c r="F58" s="87" t="s">
        <v>851</v>
      </c>
      <c r="G58" s="88" t="s">
        <v>361</v>
      </c>
      <c r="H58" s="88" t="s">
        <v>132</v>
      </c>
      <c r="I58" s="90">
        <v>105592.67227900001</v>
      </c>
      <c r="J58" s="102">
        <v>123.1</v>
      </c>
      <c r="K58" s="90"/>
      <c r="L58" s="90">
        <v>129.98457957600002</v>
      </c>
      <c r="M58" s="91">
        <v>3.2930667241527158E-5</v>
      </c>
      <c r="N58" s="91">
        <f t="shared" si="1"/>
        <v>1.2406099985242636E-3</v>
      </c>
      <c r="O58" s="91">
        <f>L58/'סכום נכסי הקרן'!$C$42</f>
        <v>2.4289577547371194E-4</v>
      </c>
    </row>
    <row r="59" spans="2:15">
      <c r="B59" s="86" t="s">
        <v>1319</v>
      </c>
      <c r="C59" s="87" t="s">
        <v>1320</v>
      </c>
      <c r="D59" s="88" t="s">
        <v>120</v>
      </c>
      <c r="E59" s="88" t="s">
        <v>309</v>
      </c>
      <c r="F59" s="87" t="s">
        <v>649</v>
      </c>
      <c r="G59" s="88" t="s">
        <v>630</v>
      </c>
      <c r="H59" s="88" t="s">
        <v>132</v>
      </c>
      <c r="I59" s="90">
        <v>9972.6861750000007</v>
      </c>
      <c r="J59" s="102">
        <v>1070</v>
      </c>
      <c r="K59" s="90">
        <v>3.1912595759999993</v>
      </c>
      <c r="L59" s="90">
        <v>109.899001653</v>
      </c>
      <c r="M59" s="91">
        <v>5.986948746413969E-5</v>
      </c>
      <c r="N59" s="91">
        <f t="shared" si="1"/>
        <v>1.0489074990532195E-3</v>
      </c>
      <c r="O59" s="91">
        <f>L59/'סכום נכסי הקרן'!$C$42</f>
        <v>2.0536284624965537E-4</v>
      </c>
    </row>
    <row r="60" spans="2:15">
      <c r="B60" s="86" t="s">
        <v>1321</v>
      </c>
      <c r="C60" s="87" t="s">
        <v>1322</v>
      </c>
      <c r="D60" s="88" t="s">
        <v>120</v>
      </c>
      <c r="E60" s="88" t="s">
        <v>309</v>
      </c>
      <c r="F60" s="87" t="s">
        <v>600</v>
      </c>
      <c r="G60" s="88" t="s">
        <v>601</v>
      </c>
      <c r="H60" s="88" t="s">
        <v>132</v>
      </c>
      <c r="I60" s="90">
        <v>426553.91422899999</v>
      </c>
      <c r="J60" s="102">
        <v>114</v>
      </c>
      <c r="K60" s="90"/>
      <c r="L60" s="90">
        <v>486.27146222099998</v>
      </c>
      <c r="M60" s="91">
        <v>3.3720860309793794E-4</v>
      </c>
      <c r="N60" s="91">
        <f t="shared" si="1"/>
        <v>4.6411138920956505E-3</v>
      </c>
      <c r="O60" s="91">
        <f>L60/'סכום נכסי הקרן'!$C$42</f>
        <v>9.086715077448595E-4</v>
      </c>
    </row>
    <row r="61" spans="2:15">
      <c r="B61" s="86" t="s">
        <v>1323</v>
      </c>
      <c r="C61" s="87" t="s">
        <v>1324</v>
      </c>
      <c r="D61" s="88" t="s">
        <v>120</v>
      </c>
      <c r="E61" s="88" t="s">
        <v>309</v>
      </c>
      <c r="F61" s="87" t="s">
        <v>1325</v>
      </c>
      <c r="G61" s="88" t="s">
        <v>700</v>
      </c>
      <c r="H61" s="88" t="s">
        <v>132</v>
      </c>
      <c r="I61" s="90">
        <v>24440.582514999998</v>
      </c>
      <c r="J61" s="102">
        <v>832.4</v>
      </c>
      <c r="K61" s="90"/>
      <c r="L61" s="90">
        <v>203.44340884799999</v>
      </c>
      <c r="M61" s="91">
        <v>1.3752075311164095E-4</v>
      </c>
      <c r="N61" s="91">
        <f t="shared" si="1"/>
        <v>1.9417220717563464E-3</v>
      </c>
      <c r="O61" s="91">
        <f>L61/'סכום נכסי הקרן'!$C$42</f>
        <v>3.8016466813479104E-4</v>
      </c>
    </row>
    <row r="62" spans="2:15">
      <c r="B62" s="86" t="s">
        <v>1326</v>
      </c>
      <c r="C62" s="87" t="s">
        <v>1327</v>
      </c>
      <c r="D62" s="88" t="s">
        <v>120</v>
      </c>
      <c r="E62" s="88" t="s">
        <v>309</v>
      </c>
      <c r="F62" s="87" t="s">
        <v>1328</v>
      </c>
      <c r="G62" s="88" t="s">
        <v>127</v>
      </c>
      <c r="H62" s="88" t="s">
        <v>132</v>
      </c>
      <c r="I62" s="90">
        <v>2047.794085</v>
      </c>
      <c r="J62" s="102">
        <v>4269</v>
      </c>
      <c r="K62" s="90"/>
      <c r="L62" s="90">
        <v>87.420329501000012</v>
      </c>
      <c r="M62" s="91">
        <v>7.4823248291278784E-5</v>
      </c>
      <c r="N62" s="91">
        <f t="shared" si="1"/>
        <v>8.3436462391921293E-4</v>
      </c>
      <c r="O62" s="91">
        <f>L62/'סכום נכסי הקרן'!$C$42</f>
        <v>1.6335805982199296E-4</v>
      </c>
    </row>
    <row r="63" spans="2:15">
      <c r="B63" s="86" t="s">
        <v>1329</v>
      </c>
      <c r="C63" s="87" t="s">
        <v>1330</v>
      </c>
      <c r="D63" s="88" t="s">
        <v>120</v>
      </c>
      <c r="E63" s="88" t="s">
        <v>309</v>
      </c>
      <c r="F63" s="87" t="s">
        <v>1331</v>
      </c>
      <c r="G63" s="88" t="s">
        <v>153</v>
      </c>
      <c r="H63" s="88" t="s">
        <v>132</v>
      </c>
      <c r="I63" s="90">
        <v>1941.329289</v>
      </c>
      <c r="J63" s="102">
        <v>14730</v>
      </c>
      <c r="K63" s="90"/>
      <c r="L63" s="90">
        <v>285.95780430299999</v>
      </c>
      <c r="M63" s="91">
        <v>7.5576536916769071E-5</v>
      </c>
      <c r="N63" s="91">
        <f t="shared" si="1"/>
        <v>2.7292630582147048E-3</v>
      </c>
      <c r="O63" s="91">
        <f>L63/'סכום נכסי הקרן'!$C$42</f>
        <v>5.343552508728632E-4</v>
      </c>
    </row>
    <row r="64" spans="2:15">
      <c r="B64" s="86" t="s">
        <v>1332</v>
      </c>
      <c r="C64" s="87" t="s">
        <v>1333</v>
      </c>
      <c r="D64" s="88" t="s">
        <v>120</v>
      </c>
      <c r="E64" s="88" t="s">
        <v>309</v>
      </c>
      <c r="F64" s="87" t="s">
        <v>804</v>
      </c>
      <c r="G64" s="88" t="s">
        <v>646</v>
      </c>
      <c r="H64" s="88" t="s">
        <v>132</v>
      </c>
      <c r="I64" s="90">
        <v>2649.8475349999999</v>
      </c>
      <c r="J64" s="102">
        <v>21860</v>
      </c>
      <c r="K64" s="90"/>
      <c r="L64" s="90">
        <v>579.25667118399997</v>
      </c>
      <c r="M64" s="91">
        <v>1.4164345771894621E-4</v>
      </c>
      <c r="N64" s="91">
        <f t="shared" si="1"/>
        <v>5.5285913169614018E-3</v>
      </c>
      <c r="O64" s="91">
        <f>L64/'סכום נכסי הקרן'!$C$42</f>
        <v>1.0824283834629327E-3</v>
      </c>
    </row>
    <row r="65" spans="2:15">
      <c r="B65" s="86" t="s">
        <v>1334</v>
      </c>
      <c r="C65" s="87" t="s">
        <v>1335</v>
      </c>
      <c r="D65" s="88" t="s">
        <v>120</v>
      </c>
      <c r="E65" s="88" t="s">
        <v>309</v>
      </c>
      <c r="F65" s="87" t="s">
        <v>1336</v>
      </c>
      <c r="G65" s="88" t="s">
        <v>128</v>
      </c>
      <c r="H65" s="88" t="s">
        <v>132</v>
      </c>
      <c r="I65" s="90">
        <v>2071.5724730000002</v>
      </c>
      <c r="J65" s="102">
        <v>27500</v>
      </c>
      <c r="K65" s="90"/>
      <c r="L65" s="90">
        <v>569.68243003800001</v>
      </c>
      <c r="M65" s="91">
        <v>3.5656617750332888E-4</v>
      </c>
      <c r="N65" s="91">
        <f t="shared" si="1"/>
        <v>5.4372120215653262E-3</v>
      </c>
      <c r="O65" s="91">
        <f>L65/'סכום נכסי הקרן'!$C$42</f>
        <v>1.0645374710538168E-3</v>
      </c>
    </row>
    <row r="66" spans="2:15">
      <c r="B66" s="86" t="s">
        <v>1337</v>
      </c>
      <c r="C66" s="87" t="s">
        <v>1338</v>
      </c>
      <c r="D66" s="88" t="s">
        <v>120</v>
      </c>
      <c r="E66" s="88" t="s">
        <v>309</v>
      </c>
      <c r="F66" s="87" t="s">
        <v>1339</v>
      </c>
      <c r="G66" s="88" t="s">
        <v>1340</v>
      </c>
      <c r="H66" s="88" t="s">
        <v>132</v>
      </c>
      <c r="I66" s="90">
        <v>24308.785260000001</v>
      </c>
      <c r="J66" s="102">
        <v>4892</v>
      </c>
      <c r="K66" s="90"/>
      <c r="L66" s="90">
        <v>1189.1857749139999</v>
      </c>
      <c r="M66" s="91">
        <v>3.3990171944891503E-4</v>
      </c>
      <c r="N66" s="91">
        <f t="shared" si="1"/>
        <v>1.1349929101386507E-2</v>
      </c>
      <c r="O66" s="91">
        <f>L66/'סכום נכסי הקרן'!$C$42</f>
        <v>2.2221728294405715E-3</v>
      </c>
    </row>
    <row r="67" spans="2:15">
      <c r="B67" s="86" t="s">
        <v>1341</v>
      </c>
      <c r="C67" s="87" t="s">
        <v>1342</v>
      </c>
      <c r="D67" s="88" t="s">
        <v>120</v>
      </c>
      <c r="E67" s="88" t="s">
        <v>309</v>
      </c>
      <c r="F67" s="87" t="s">
        <v>1343</v>
      </c>
      <c r="G67" s="88" t="s">
        <v>155</v>
      </c>
      <c r="H67" s="88" t="s">
        <v>132</v>
      </c>
      <c r="I67" s="90">
        <v>11192.200666000001</v>
      </c>
      <c r="J67" s="102">
        <v>3055</v>
      </c>
      <c r="K67" s="90"/>
      <c r="L67" s="90">
        <v>341.92173034800004</v>
      </c>
      <c r="M67" s="91">
        <v>1.0558679873584906E-4</v>
      </c>
      <c r="N67" s="91">
        <f t="shared" si="1"/>
        <v>3.2633987721168698E-3</v>
      </c>
      <c r="O67" s="91">
        <f>L67/'סכום נכסי הקרן'!$C$42</f>
        <v>6.3893228039124466E-4</v>
      </c>
    </row>
    <row r="68" spans="2:15">
      <c r="B68" s="86" t="s">
        <v>1344</v>
      </c>
      <c r="C68" s="87" t="s">
        <v>1345</v>
      </c>
      <c r="D68" s="88" t="s">
        <v>120</v>
      </c>
      <c r="E68" s="88" t="s">
        <v>309</v>
      </c>
      <c r="F68" s="87" t="s">
        <v>1346</v>
      </c>
      <c r="G68" s="88" t="s">
        <v>1340</v>
      </c>
      <c r="H68" s="88" t="s">
        <v>132</v>
      </c>
      <c r="I68" s="90">
        <v>6213.3643979999997</v>
      </c>
      <c r="J68" s="102">
        <v>17440</v>
      </c>
      <c r="K68" s="90"/>
      <c r="L68" s="90">
        <v>1083.610750997</v>
      </c>
      <c r="M68" s="91">
        <v>2.7117583851070739E-4</v>
      </c>
      <c r="N68" s="91">
        <f t="shared" si="1"/>
        <v>1.0342290882352318E-2</v>
      </c>
      <c r="O68" s="91">
        <f>L68/'סכום נכסי הקרן'!$C$42</f>
        <v>2.0248899872094138E-3</v>
      </c>
    </row>
    <row r="69" spans="2:15">
      <c r="B69" s="86" t="s">
        <v>1347</v>
      </c>
      <c r="C69" s="87" t="s">
        <v>1348</v>
      </c>
      <c r="D69" s="88" t="s">
        <v>120</v>
      </c>
      <c r="E69" s="88" t="s">
        <v>309</v>
      </c>
      <c r="F69" s="87" t="s">
        <v>1349</v>
      </c>
      <c r="G69" s="88" t="s">
        <v>496</v>
      </c>
      <c r="H69" s="88" t="s">
        <v>132</v>
      </c>
      <c r="I69" s="90">
        <v>2125.638962</v>
      </c>
      <c r="J69" s="102">
        <v>18950</v>
      </c>
      <c r="K69" s="90"/>
      <c r="L69" s="90">
        <v>402.80858329300003</v>
      </c>
      <c r="M69" s="91">
        <v>1.4671862939039996E-4</v>
      </c>
      <c r="N69" s="91">
        <f t="shared" si="1"/>
        <v>3.844520308137827E-3</v>
      </c>
      <c r="O69" s="91">
        <f>L69/'סכום נכסי הקרן'!$C$42</f>
        <v>7.5270854070205045E-4</v>
      </c>
    </row>
    <row r="70" spans="2:15">
      <c r="B70" s="86" t="s">
        <v>1350</v>
      </c>
      <c r="C70" s="87" t="s">
        <v>1351</v>
      </c>
      <c r="D70" s="88" t="s">
        <v>120</v>
      </c>
      <c r="E70" s="88" t="s">
        <v>309</v>
      </c>
      <c r="F70" s="87" t="s">
        <v>1352</v>
      </c>
      <c r="G70" s="88" t="s">
        <v>129</v>
      </c>
      <c r="H70" s="88" t="s">
        <v>132</v>
      </c>
      <c r="I70" s="90">
        <v>17789.421813000001</v>
      </c>
      <c r="J70" s="102">
        <v>1022</v>
      </c>
      <c r="K70" s="90"/>
      <c r="L70" s="90">
        <v>181.80789093299998</v>
      </c>
      <c r="M70" s="91">
        <v>8.8839149065880673E-5</v>
      </c>
      <c r="N70" s="91">
        <f t="shared" si="1"/>
        <v>1.735226501772938E-3</v>
      </c>
      <c r="O70" s="91">
        <f>L70/'סכום נכסי הקרן'!$C$42</f>
        <v>3.397354424613973E-4</v>
      </c>
    </row>
    <row r="71" spans="2:15">
      <c r="B71" s="86" t="s">
        <v>1353</v>
      </c>
      <c r="C71" s="87" t="s">
        <v>1354</v>
      </c>
      <c r="D71" s="88" t="s">
        <v>120</v>
      </c>
      <c r="E71" s="88" t="s">
        <v>309</v>
      </c>
      <c r="F71" s="87" t="s">
        <v>1355</v>
      </c>
      <c r="G71" s="88" t="s">
        <v>646</v>
      </c>
      <c r="H71" s="88" t="s">
        <v>132</v>
      </c>
      <c r="I71" s="90">
        <v>40856.489024000002</v>
      </c>
      <c r="J71" s="102">
        <v>765</v>
      </c>
      <c r="K71" s="90"/>
      <c r="L71" s="90">
        <v>312.55214103399999</v>
      </c>
      <c r="M71" s="91">
        <v>1.3502518128349583E-4</v>
      </c>
      <c r="N71" s="91">
        <f t="shared" si="1"/>
        <v>2.9830870130270453E-3</v>
      </c>
      <c r="O71" s="91">
        <f>L71/'סכום נכסי הקרן'!$C$42</f>
        <v>5.8405077679260053E-4</v>
      </c>
    </row>
    <row r="72" spans="2:15">
      <c r="B72" s="86" t="s">
        <v>1356</v>
      </c>
      <c r="C72" s="87" t="s">
        <v>1357</v>
      </c>
      <c r="D72" s="88" t="s">
        <v>120</v>
      </c>
      <c r="E72" s="88" t="s">
        <v>309</v>
      </c>
      <c r="F72" s="87" t="s">
        <v>737</v>
      </c>
      <c r="G72" s="88" t="s">
        <v>126</v>
      </c>
      <c r="H72" s="88" t="s">
        <v>132</v>
      </c>
      <c r="I72" s="90">
        <v>1114422.954653</v>
      </c>
      <c r="J72" s="102">
        <v>118.6</v>
      </c>
      <c r="K72" s="90"/>
      <c r="L72" s="90">
        <v>1321.705624213</v>
      </c>
      <c r="M72" s="91">
        <v>4.3020321980913274E-4</v>
      </c>
      <c r="N72" s="91">
        <f t="shared" si="1"/>
        <v>1.2614736439145695E-2</v>
      </c>
      <c r="O72" s="91">
        <f>L72/'סכום נכסי הקרן'!$C$42</f>
        <v>2.469806138454122E-3</v>
      </c>
    </row>
    <row r="73" spans="2:15">
      <c r="B73" s="86" t="s">
        <v>1358</v>
      </c>
      <c r="C73" s="87" t="s">
        <v>1359</v>
      </c>
      <c r="D73" s="88" t="s">
        <v>120</v>
      </c>
      <c r="E73" s="88" t="s">
        <v>309</v>
      </c>
      <c r="F73" s="87" t="s">
        <v>422</v>
      </c>
      <c r="G73" s="88" t="s">
        <v>343</v>
      </c>
      <c r="H73" s="88" t="s">
        <v>132</v>
      </c>
      <c r="I73" s="90">
        <v>593.921741</v>
      </c>
      <c r="J73" s="102">
        <v>67500</v>
      </c>
      <c r="K73" s="90"/>
      <c r="L73" s="90">
        <v>400.89717532200001</v>
      </c>
      <c r="M73" s="91">
        <v>1.0990621229572146E-4</v>
      </c>
      <c r="N73" s="91">
        <f t="shared" si="1"/>
        <v>3.8262772838666662E-3</v>
      </c>
      <c r="O73" s="91">
        <f>L73/'סכום נכסי הקרן'!$C$42</f>
        <v>7.4913678686111713E-4</v>
      </c>
    </row>
    <row r="74" spans="2:15">
      <c r="B74" s="86" t="s">
        <v>1360</v>
      </c>
      <c r="C74" s="87" t="s">
        <v>1361</v>
      </c>
      <c r="D74" s="88" t="s">
        <v>120</v>
      </c>
      <c r="E74" s="88" t="s">
        <v>309</v>
      </c>
      <c r="F74" s="87" t="s">
        <v>1362</v>
      </c>
      <c r="G74" s="88" t="s">
        <v>544</v>
      </c>
      <c r="H74" s="88" t="s">
        <v>132</v>
      </c>
      <c r="I74" s="90">
        <v>7266.7670179999996</v>
      </c>
      <c r="J74" s="102">
        <v>5918</v>
      </c>
      <c r="K74" s="90"/>
      <c r="L74" s="90">
        <v>430.04727213300004</v>
      </c>
      <c r="M74" s="91">
        <v>9.8119211899910108E-5</v>
      </c>
      <c r="N74" s="91">
        <f t="shared" si="1"/>
        <v>4.1044941437406671E-3</v>
      </c>
      <c r="O74" s="91">
        <f>L74/'סכום נכסי הקרן'!$C$42</f>
        <v>8.0360813564062225E-4</v>
      </c>
    </row>
    <row r="75" spans="2:15">
      <c r="B75" s="86" t="s">
        <v>1363</v>
      </c>
      <c r="C75" s="87" t="s">
        <v>1364</v>
      </c>
      <c r="D75" s="88" t="s">
        <v>120</v>
      </c>
      <c r="E75" s="88" t="s">
        <v>309</v>
      </c>
      <c r="F75" s="87" t="s">
        <v>561</v>
      </c>
      <c r="G75" s="88" t="s">
        <v>343</v>
      </c>
      <c r="H75" s="88" t="s">
        <v>132</v>
      </c>
      <c r="I75" s="90">
        <v>4954.2563920000002</v>
      </c>
      <c r="J75" s="102">
        <v>9700</v>
      </c>
      <c r="K75" s="90"/>
      <c r="L75" s="90">
        <v>480.56287006400004</v>
      </c>
      <c r="M75" s="91">
        <v>1.3590489519789517E-4</v>
      </c>
      <c r="N75" s="91">
        <f t="shared" si="1"/>
        <v>4.5866294560912204E-3</v>
      </c>
      <c r="O75" s="91">
        <f>L75/'סכום נכסי הקרן'!$C$42</f>
        <v>8.9800414302082369E-4</v>
      </c>
    </row>
    <row r="76" spans="2:15">
      <c r="B76" s="86" t="s">
        <v>1365</v>
      </c>
      <c r="C76" s="87" t="s">
        <v>1366</v>
      </c>
      <c r="D76" s="88" t="s">
        <v>120</v>
      </c>
      <c r="E76" s="88" t="s">
        <v>309</v>
      </c>
      <c r="F76" s="87" t="s">
        <v>1367</v>
      </c>
      <c r="G76" s="88" t="s">
        <v>1340</v>
      </c>
      <c r="H76" s="88" t="s">
        <v>132</v>
      </c>
      <c r="I76" s="90">
        <v>16008.514155000001</v>
      </c>
      <c r="J76" s="102">
        <v>7364</v>
      </c>
      <c r="K76" s="90"/>
      <c r="L76" s="90">
        <v>1178.8669823529999</v>
      </c>
      <c r="M76" s="91">
        <v>2.5453049742021877E-4</v>
      </c>
      <c r="N76" s="91">
        <f t="shared" si="1"/>
        <v>1.1251443594369965E-2</v>
      </c>
      <c r="O76" s="91">
        <f>L76/'סכום נכסי הקרן'!$C$42</f>
        <v>2.2028906105094324E-3</v>
      </c>
    </row>
    <row r="77" spans="2:15">
      <c r="B77" s="86" t="s">
        <v>1368</v>
      </c>
      <c r="C77" s="87" t="s">
        <v>1369</v>
      </c>
      <c r="D77" s="88" t="s">
        <v>120</v>
      </c>
      <c r="E77" s="88" t="s">
        <v>309</v>
      </c>
      <c r="F77" s="87" t="s">
        <v>1370</v>
      </c>
      <c r="G77" s="88" t="s">
        <v>1371</v>
      </c>
      <c r="H77" s="88" t="s">
        <v>132</v>
      </c>
      <c r="I77" s="90">
        <v>23379.019958000001</v>
      </c>
      <c r="J77" s="102">
        <v>3500</v>
      </c>
      <c r="K77" s="90"/>
      <c r="L77" s="90">
        <v>818.26569853399997</v>
      </c>
      <c r="M77" s="91">
        <v>2.1371603219718543E-4</v>
      </c>
      <c r="N77" s="91">
        <f t="shared" si="1"/>
        <v>7.809761822225837E-3</v>
      </c>
      <c r="O77" s="91">
        <f>L77/'סכום נכסי הקרן'!$C$42</f>
        <v>1.5290527694690622E-3</v>
      </c>
    </row>
    <row r="78" spans="2:15">
      <c r="B78" s="86" t="s">
        <v>1372</v>
      </c>
      <c r="C78" s="87" t="s">
        <v>1373</v>
      </c>
      <c r="D78" s="88" t="s">
        <v>120</v>
      </c>
      <c r="E78" s="88" t="s">
        <v>309</v>
      </c>
      <c r="F78" s="87" t="s">
        <v>1374</v>
      </c>
      <c r="G78" s="88" t="s">
        <v>544</v>
      </c>
      <c r="H78" s="88" t="s">
        <v>132</v>
      </c>
      <c r="I78" s="90">
        <v>6657.1932180000003</v>
      </c>
      <c r="J78" s="102">
        <v>6853</v>
      </c>
      <c r="K78" s="90"/>
      <c r="L78" s="90">
        <v>456.21745125299992</v>
      </c>
      <c r="M78" s="91">
        <v>1.0757707516166392E-4</v>
      </c>
      <c r="N78" s="91">
        <f t="shared" ref="N78:N108" si="2">IFERROR(L78/$L$11,0)</f>
        <v>4.3542698170193558E-3</v>
      </c>
      <c r="O78" s="91">
        <f>L78/'סכום נכסי הקרן'!$C$42</f>
        <v>8.5251105914411129E-4</v>
      </c>
    </row>
    <row r="79" spans="2:15">
      <c r="B79" s="86" t="s">
        <v>1375</v>
      </c>
      <c r="C79" s="87" t="s">
        <v>1376</v>
      </c>
      <c r="D79" s="88" t="s">
        <v>120</v>
      </c>
      <c r="E79" s="88" t="s">
        <v>309</v>
      </c>
      <c r="F79" s="87" t="s">
        <v>689</v>
      </c>
      <c r="G79" s="88" t="s">
        <v>343</v>
      </c>
      <c r="H79" s="88" t="s">
        <v>132</v>
      </c>
      <c r="I79" s="90">
        <v>148808.52923499999</v>
      </c>
      <c r="J79" s="102">
        <v>166</v>
      </c>
      <c r="K79" s="90"/>
      <c r="L79" s="90">
        <v>247.022158531</v>
      </c>
      <c r="M79" s="91">
        <v>2.1566955365993269E-4</v>
      </c>
      <c r="N79" s="91">
        <f t="shared" si="2"/>
        <v>2.3576501207316124E-3</v>
      </c>
      <c r="O79" s="91">
        <f>L79/'סכום נכסי הקרן'!$C$42</f>
        <v>4.6159812918805486E-4</v>
      </c>
    </row>
    <row r="80" spans="2:15">
      <c r="B80" s="86" t="s">
        <v>1377</v>
      </c>
      <c r="C80" s="87" t="s">
        <v>1378</v>
      </c>
      <c r="D80" s="88" t="s">
        <v>120</v>
      </c>
      <c r="E80" s="88" t="s">
        <v>309</v>
      </c>
      <c r="F80" s="87" t="s">
        <v>1379</v>
      </c>
      <c r="G80" s="88" t="s">
        <v>601</v>
      </c>
      <c r="H80" s="88" t="s">
        <v>132</v>
      </c>
      <c r="I80" s="90">
        <v>3526.031669</v>
      </c>
      <c r="J80" s="102">
        <v>8082</v>
      </c>
      <c r="K80" s="90"/>
      <c r="L80" s="90">
        <v>284.973879512</v>
      </c>
      <c r="M80" s="91">
        <v>1.4104126676E-4</v>
      </c>
      <c r="N80" s="91">
        <f t="shared" si="2"/>
        <v>2.7198721986412678E-3</v>
      </c>
      <c r="O80" s="91">
        <f>L80/'סכום נכסי הקרן'!$C$42</f>
        <v>5.3251663912447494E-4</v>
      </c>
    </row>
    <row r="81" spans="2:15">
      <c r="B81" s="86" t="s">
        <v>1380</v>
      </c>
      <c r="C81" s="87" t="s">
        <v>1381</v>
      </c>
      <c r="D81" s="88" t="s">
        <v>120</v>
      </c>
      <c r="E81" s="88" t="s">
        <v>309</v>
      </c>
      <c r="F81" s="87" t="s">
        <v>1382</v>
      </c>
      <c r="G81" s="88" t="s">
        <v>126</v>
      </c>
      <c r="H81" s="88" t="s">
        <v>132</v>
      </c>
      <c r="I81" s="90">
        <v>3303.761344</v>
      </c>
      <c r="J81" s="102">
        <v>1781</v>
      </c>
      <c r="K81" s="90"/>
      <c r="L81" s="90">
        <v>58.839989537000001</v>
      </c>
      <c r="M81" s="91">
        <v>3.5271637857101754E-5</v>
      </c>
      <c r="N81" s="91">
        <f t="shared" si="2"/>
        <v>5.6158568632354376E-4</v>
      </c>
      <c r="O81" s="91">
        <f>L81/'סכום נכסי הקרן'!$C$42</f>
        <v>1.0995138757284978E-4</v>
      </c>
    </row>
    <row r="82" spans="2:15">
      <c r="B82" s="86" t="s">
        <v>1383</v>
      </c>
      <c r="C82" s="87" t="s">
        <v>1384</v>
      </c>
      <c r="D82" s="88" t="s">
        <v>120</v>
      </c>
      <c r="E82" s="88" t="s">
        <v>309</v>
      </c>
      <c r="F82" s="87" t="s">
        <v>1385</v>
      </c>
      <c r="G82" s="88" t="s">
        <v>157</v>
      </c>
      <c r="H82" s="88" t="s">
        <v>132</v>
      </c>
      <c r="I82" s="90">
        <v>2411.3955719999999</v>
      </c>
      <c r="J82" s="102">
        <v>6670</v>
      </c>
      <c r="K82" s="90"/>
      <c r="L82" s="90">
        <v>160.84008462200001</v>
      </c>
      <c r="M82" s="91">
        <v>7.3199114432974003E-5</v>
      </c>
      <c r="N82" s="91">
        <f t="shared" si="2"/>
        <v>1.5351037622803091E-3</v>
      </c>
      <c r="O82" s="91">
        <f>L82/'סכום נכסי הקרן'!$C$42</f>
        <v>3.0055393654349619E-4</v>
      </c>
    </row>
    <row r="83" spans="2:15">
      <c r="B83" s="86" t="s">
        <v>1386</v>
      </c>
      <c r="C83" s="87" t="s">
        <v>1387</v>
      </c>
      <c r="D83" s="88" t="s">
        <v>120</v>
      </c>
      <c r="E83" s="88" t="s">
        <v>309</v>
      </c>
      <c r="F83" s="87" t="s">
        <v>1388</v>
      </c>
      <c r="G83" s="88" t="s">
        <v>128</v>
      </c>
      <c r="H83" s="88" t="s">
        <v>132</v>
      </c>
      <c r="I83" s="90">
        <v>172794.68155099999</v>
      </c>
      <c r="J83" s="102">
        <v>277</v>
      </c>
      <c r="K83" s="90"/>
      <c r="L83" s="90">
        <v>478.64126789800002</v>
      </c>
      <c r="M83" s="91">
        <v>3.3967678592139493E-4</v>
      </c>
      <c r="N83" s="91">
        <f t="shared" si="2"/>
        <v>4.5682891355077965E-3</v>
      </c>
      <c r="O83" s="91">
        <f>L83/'סכום נכסי הקרן'!$C$42</f>
        <v>8.9441333979027864E-4</v>
      </c>
    </row>
    <row r="84" spans="2:15">
      <c r="B84" s="86" t="s">
        <v>1389</v>
      </c>
      <c r="C84" s="87" t="s">
        <v>1390</v>
      </c>
      <c r="D84" s="88" t="s">
        <v>120</v>
      </c>
      <c r="E84" s="88" t="s">
        <v>309</v>
      </c>
      <c r="F84" s="87" t="s">
        <v>699</v>
      </c>
      <c r="G84" s="88" t="s">
        <v>700</v>
      </c>
      <c r="H84" s="88" t="s">
        <v>132</v>
      </c>
      <c r="I84" s="90">
        <v>5682.254876</v>
      </c>
      <c r="J84" s="102">
        <v>9351</v>
      </c>
      <c r="K84" s="90"/>
      <c r="L84" s="90">
        <v>531.34765344300001</v>
      </c>
      <c r="M84" s="91">
        <v>1.688741983181871E-4</v>
      </c>
      <c r="N84" s="91">
        <f t="shared" si="2"/>
        <v>5.0713339513351252E-3</v>
      </c>
      <c r="O84" s="91">
        <f>L84/'סכום נכסי הקרן'!$C$42</f>
        <v>9.9290316397656979E-4</v>
      </c>
    </row>
    <row r="85" spans="2:15">
      <c r="B85" s="86" t="s">
        <v>1391</v>
      </c>
      <c r="C85" s="87" t="s">
        <v>1392</v>
      </c>
      <c r="D85" s="88" t="s">
        <v>120</v>
      </c>
      <c r="E85" s="88" t="s">
        <v>309</v>
      </c>
      <c r="F85" s="87" t="s">
        <v>1393</v>
      </c>
      <c r="G85" s="88" t="s">
        <v>126</v>
      </c>
      <c r="H85" s="88" t="s">
        <v>132</v>
      </c>
      <c r="I85" s="90">
        <v>17503.113182000001</v>
      </c>
      <c r="J85" s="102">
        <v>1623</v>
      </c>
      <c r="K85" s="90"/>
      <c r="L85" s="90">
        <v>284.07552694899999</v>
      </c>
      <c r="M85" s="91">
        <v>1.8587322088311586E-4</v>
      </c>
      <c r="N85" s="91">
        <f t="shared" si="2"/>
        <v>2.7112980648825316E-3</v>
      </c>
      <c r="O85" s="91">
        <f>L85/'סכום נכסי הקרן'!$C$42</f>
        <v>5.30837931979747E-4</v>
      </c>
    </row>
    <row r="86" spans="2:15">
      <c r="B86" s="86" t="s">
        <v>1394</v>
      </c>
      <c r="C86" s="87" t="s">
        <v>1395</v>
      </c>
      <c r="D86" s="88" t="s">
        <v>120</v>
      </c>
      <c r="E86" s="88" t="s">
        <v>309</v>
      </c>
      <c r="F86" s="87" t="s">
        <v>1396</v>
      </c>
      <c r="G86" s="88" t="s">
        <v>157</v>
      </c>
      <c r="H86" s="88" t="s">
        <v>132</v>
      </c>
      <c r="I86" s="90">
        <v>193.24830299999996</v>
      </c>
      <c r="J86" s="102">
        <v>6433</v>
      </c>
      <c r="K86" s="90"/>
      <c r="L86" s="90">
        <v>12.431663355000001</v>
      </c>
      <c r="M86" s="91">
        <v>3.5046711465190277E-6</v>
      </c>
      <c r="N86" s="91">
        <f t="shared" si="2"/>
        <v>1.1865135008174711E-4</v>
      </c>
      <c r="O86" s="91">
        <f>L86/'סכום נכסי הקרן'!$C$42</f>
        <v>2.3230436417077758E-5</v>
      </c>
    </row>
    <row r="87" spans="2:15">
      <c r="B87" s="86" t="s">
        <v>1397</v>
      </c>
      <c r="C87" s="87" t="s">
        <v>1398</v>
      </c>
      <c r="D87" s="88" t="s">
        <v>120</v>
      </c>
      <c r="E87" s="88" t="s">
        <v>309</v>
      </c>
      <c r="F87" s="87" t="s">
        <v>655</v>
      </c>
      <c r="G87" s="88" t="s">
        <v>156</v>
      </c>
      <c r="H87" s="88" t="s">
        <v>132</v>
      </c>
      <c r="I87" s="90">
        <v>35757.866954999998</v>
      </c>
      <c r="J87" s="102">
        <v>1846</v>
      </c>
      <c r="K87" s="90"/>
      <c r="L87" s="90">
        <v>660.09022398899992</v>
      </c>
      <c r="M87" s="91">
        <v>2.168785893091255E-4</v>
      </c>
      <c r="N87" s="91">
        <f t="shared" si="2"/>
        <v>6.3000898605058541E-3</v>
      </c>
      <c r="O87" s="91">
        <f>L87/'סכום נכסי הקרן'!$C$42</f>
        <v>1.2334780584083052E-3</v>
      </c>
    </row>
    <row r="88" spans="2:15">
      <c r="B88" s="86" t="s">
        <v>1399</v>
      </c>
      <c r="C88" s="87" t="s">
        <v>1400</v>
      </c>
      <c r="D88" s="88" t="s">
        <v>120</v>
      </c>
      <c r="E88" s="88" t="s">
        <v>309</v>
      </c>
      <c r="F88" s="87" t="s">
        <v>1401</v>
      </c>
      <c r="G88" s="88" t="s">
        <v>127</v>
      </c>
      <c r="H88" s="88" t="s">
        <v>132</v>
      </c>
      <c r="I88" s="90">
        <v>2400.8210899999999</v>
      </c>
      <c r="J88" s="102">
        <v>13110</v>
      </c>
      <c r="K88" s="90"/>
      <c r="L88" s="90">
        <v>314.74764490299998</v>
      </c>
      <c r="M88" s="91">
        <v>1.9595544991002191E-4</v>
      </c>
      <c r="N88" s="91">
        <f t="shared" si="2"/>
        <v>3.0040415297902245E-3</v>
      </c>
      <c r="O88" s="91">
        <f>L88/'סכום נכסי הקרן'!$C$42</f>
        <v>5.8815340663189223E-4</v>
      </c>
    </row>
    <row r="89" spans="2:15">
      <c r="B89" s="86" t="s">
        <v>1402</v>
      </c>
      <c r="C89" s="87" t="s">
        <v>1403</v>
      </c>
      <c r="D89" s="88" t="s">
        <v>120</v>
      </c>
      <c r="E89" s="88" t="s">
        <v>309</v>
      </c>
      <c r="F89" s="87" t="s">
        <v>1404</v>
      </c>
      <c r="G89" s="88" t="s">
        <v>601</v>
      </c>
      <c r="H89" s="88" t="s">
        <v>132</v>
      </c>
      <c r="I89" s="90">
        <v>984.12964599999987</v>
      </c>
      <c r="J89" s="102">
        <v>43690</v>
      </c>
      <c r="K89" s="90">
        <v>2.9523889370000003</v>
      </c>
      <c r="L89" s="90">
        <v>432.91863110600002</v>
      </c>
      <c r="M89" s="91">
        <v>1.4469596619030126E-4</v>
      </c>
      <c r="N89" s="91">
        <f t="shared" si="2"/>
        <v>4.1318992148873818E-3</v>
      </c>
      <c r="O89" s="91">
        <f>L89/'סכום נכסי הקרן'!$C$42</f>
        <v>8.0897370259237322E-4</v>
      </c>
    </row>
    <row r="90" spans="2:15">
      <c r="B90" s="86" t="s">
        <v>1405</v>
      </c>
      <c r="C90" s="87" t="s">
        <v>1406</v>
      </c>
      <c r="D90" s="88" t="s">
        <v>120</v>
      </c>
      <c r="E90" s="88" t="s">
        <v>309</v>
      </c>
      <c r="F90" s="87" t="s">
        <v>1407</v>
      </c>
      <c r="G90" s="88" t="s">
        <v>505</v>
      </c>
      <c r="H90" s="88" t="s">
        <v>132</v>
      </c>
      <c r="I90" s="90">
        <v>35022.032906</v>
      </c>
      <c r="J90" s="102">
        <v>881.2</v>
      </c>
      <c r="K90" s="90"/>
      <c r="L90" s="90">
        <v>308.61415396199999</v>
      </c>
      <c r="M90" s="91">
        <v>3.281464336577444E-4</v>
      </c>
      <c r="N90" s="91">
        <f t="shared" si="2"/>
        <v>2.9455017382850825E-3</v>
      </c>
      <c r="O90" s="91">
        <f>L90/'סכום נכסי הקרן'!$C$42</f>
        <v>5.7669205449816386E-4</v>
      </c>
    </row>
    <row r="91" spans="2:15">
      <c r="B91" s="86" t="s">
        <v>1408</v>
      </c>
      <c r="C91" s="87" t="s">
        <v>1409</v>
      </c>
      <c r="D91" s="88" t="s">
        <v>120</v>
      </c>
      <c r="E91" s="88" t="s">
        <v>309</v>
      </c>
      <c r="F91" s="87" t="s">
        <v>1410</v>
      </c>
      <c r="G91" s="88" t="s">
        <v>496</v>
      </c>
      <c r="H91" s="88" t="s">
        <v>132</v>
      </c>
      <c r="I91" s="90">
        <v>1218.9357890000001</v>
      </c>
      <c r="J91" s="102">
        <v>32200</v>
      </c>
      <c r="K91" s="90"/>
      <c r="L91" s="90">
        <v>392.49732406800001</v>
      </c>
      <c r="M91" s="91">
        <v>8.9292417304566037E-5</v>
      </c>
      <c r="N91" s="91">
        <f t="shared" si="2"/>
        <v>3.7461067014343402E-3</v>
      </c>
      <c r="O91" s="91">
        <f>L91/'סכום נכסי הקרן'!$C$42</f>
        <v>7.3344039894449324E-4</v>
      </c>
    </row>
    <row r="92" spans="2:15">
      <c r="B92" s="86" t="s">
        <v>1411</v>
      </c>
      <c r="C92" s="87" t="s">
        <v>1412</v>
      </c>
      <c r="D92" s="88" t="s">
        <v>120</v>
      </c>
      <c r="E92" s="88" t="s">
        <v>309</v>
      </c>
      <c r="F92" s="87" t="s">
        <v>624</v>
      </c>
      <c r="G92" s="88" t="s">
        <v>361</v>
      </c>
      <c r="H92" s="88" t="s">
        <v>132</v>
      </c>
      <c r="I92" s="90">
        <v>2253.369005</v>
      </c>
      <c r="J92" s="102">
        <v>43790</v>
      </c>
      <c r="K92" s="90"/>
      <c r="L92" s="90">
        <v>986.75028719400007</v>
      </c>
      <c r="M92" s="91">
        <v>2.1193777075718899E-4</v>
      </c>
      <c r="N92" s="91">
        <f t="shared" si="2"/>
        <v>9.4178269171060411E-3</v>
      </c>
      <c r="O92" s="91">
        <f>L92/'סכום נכסי הקרן'!$C$42</f>
        <v>1.8438916138260755E-3</v>
      </c>
    </row>
    <row r="93" spans="2:15">
      <c r="B93" s="86" t="s">
        <v>1413</v>
      </c>
      <c r="C93" s="87" t="s">
        <v>1414</v>
      </c>
      <c r="D93" s="88" t="s">
        <v>120</v>
      </c>
      <c r="E93" s="88" t="s">
        <v>309</v>
      </c>
      <c r="F93" s="87" t="s">
        <v>1415</v>
      </c>
      <c r="G93" s="88" t="s">
        <v>317</v>
      </c>
      <c r="H93" s="88" t="s">
        <v>132</v>
      </c>
      <c r="I93" s="90">
        <v>73.628234000000006</v>
      </c>
      <c r="J93" s="102">
        <v>14660</v>
      </c>
      <c r="K93" s="90"/>
      <c r="L93" s="90">
        <v>10.793899089999998</v>
      </c>
      <c r="M93" s="91">
        <v>2.076805394464277E-6</v>
      </c>
      <c r="N93" s="91">
        <f t="shared" si="2"/>
        <v>1.0302005959319522E-4</v>
      </c>
      <c r="O93" s="91">
        <f>L93/'סכום נכסי הקרן'!$C$42</f>
        <v>2.017002707861682E-5</v>
      </c>
    </row>
    <row r="94" spans="2:15">
      <c r="B94" s="86" t="s">
        <v>1416</v>
      </c>
      <c r="C94" s="87" t="s">
        <v>1417</v>
      </c>
      <c r="D94" s="88" t="s">
        <v>120</v>
      </c>
      <c r="E94" s="88" t="s">
        <v>309</v>
      </c>
      <c r="F94" s="87" t="s">
        <v>1418</v>
      </c>
      <c r="G94" s="88" t="s">
        <v>505</v>
      </c>
      <c r="H94" s="88" t="s">
        <v>132</v>
      </c>
      <c r="I94" s="90">
        <v>1430.2325190000001</v>
      </c>
      <c r="J94" s="102">
        <v>15650</v>
      </c>
      <c r="K94" s="90"/>
      <c r="L94" s="90">
        <v>223.83138920299999</v>
      </c>
      <c r="M94" s="91">
        <v>1.4979464387923907E-4</v>
      </c>
      <c r="N94" s="91">
        <f t="shared" si="2"/>
        <v>2.1363107865149345E-3</v>
      </c>
      <c r="O94" s="91">
        <f>L94/'סכום נכסי הקרן'!$C$42</f>
        <v>4.1826268187475997E-4</v>
      </c>
    </row>
    <row r="95" spans="2:15">
      <c r="B95" s="86" t="s">
        <v>1419</v>
      </c>
      <c r="C95" s="87" t="s">
        <v>1420</v>
      </c>
      <c r="D95" s="88" t="s">
        <v>120</v>
      </c>
      <c r="E95" s="88" t="s">
        <v>309</v>
      </c>
      <c r="F95" s="87" t="s">
        <v>819</v>
      </c>
      <c r="G95" s="88" t="s">
        <v>156</v>
      </c>
      <c r="H95" s="88" t="s">
        <v>132</v>
      </c>
      <c r="I95" s="90">
        <v>37601.732567999999</v>
      </c>
      <c r="J95" s="102">
        <v>2549</v>
      </c>
      <c r="K95" s="90"/>
      <c r="L95" s="90">
        <v>958.46816314899991</v>
      </c>
      <c r="M95" s="91">
        <v>2.0189894805776228E-4</v>
      </c>
      <c r="N95" s="91">
        <f t="shared" si="2"/>
        <v>9.1478942375206457E-3</v>
      </c>
      <c r="O95" s="91">
        <f>L95/'סכום נכסי הקרן'!$C$42</f>
        <v>1.7910422029624011E-3</v>
      </c>
    </row>
    <row r="96" spans="2:15">
      <c r="B96" s="86" t="s">
        <v>1421</v>
      </c>
      <c r="C96" s="87" t="s">
        <v>1422</v>
      </c>
      <c r="D96" s="88" t="s">
        <v>120</v>
      </c>
      <c r="E96" s="88" t="s">
        <v>309</v>
      </c>
      <c r="F96" s="87" t="s">
        <v>1423</v>
      </c>
      <c r="G96" s="88" t="s">
        <v>157</v>
      </c>
      <c r="H96" s="88" t="s">
        <v>132</v>
      </c>
      <c r="I96" s="90">
        <v>67.922725</v>
      </c>
      <c r="J96" s="102">
        <v>8798</v>
      </c>
      <c r="K96" s="90"/>
      <c r="L96" s="90">
        <v>5.9758413460000002</v>
      </c>
      <c r="M96" s="91">
        <v>1.5207839523786239E-6</v>
      </c>
      <c r="N96" s="91">
        <f t="shared" si="2"/>
        <v>5.7035138688182797E-5</v>
      </c>
      <c r="O96" s="91">
        <f>L96/'סכום נכסי הקרן'!$C$42</f>
        <v>1.1166760107846998E-5</v>
      </c>
    </row>
    <row r="97" spans="2:15">
      <c r="B97" s="86" t="s">
        <v>1424</v>
      </c>
      <c r="C97" s="87" t="s">
        <v>1425</v>
      </c>
      <c r="D97" s="88" t="s">
        <v>120</v>
      </c>
      <c r="E97" s="88" t="s">
        <v>309</v>
      </c>
      <c r="F97" s="87" t="s">
        <v>678</v>
      </c>
      <c r="G97" s="88" t="s">
        <v>679</v>
      </c>
      <c r="H97" s="88" t="s">
        <v>132</v>
      </c>
      <c r="I97" s="90">
        <v>4505.5045330000003</v>
      </c>
      <c r="J97" s="102">
        <v>29690</v>
      </c>
      <c r="K97" s="90"/>
      <c r="L97" s="90">
        <v>1337.6842958120001</v>
      </c>
      <c r="M97" s="91">
        <v>2.7882952569941707E-4</v>
      </c>
      <c r="N97" s="91">
        <f t="shared" si="2"/>
        <v>1.2767241450228683E-2</v>
      </c>
      <c r="O97" s="91">
        <f>L97/'סכום נכסי הקרן'!$C$42</f>
        <v>2.4996646943054308E-3</v>
      </c>
    </row>
    <row r="98" spans="2:15">
      <c r="B98" s="86" t="s">
        <v>1426</v>
      </c>
      <c r="C98" s="87" t="s">
        <v>1427</v>
      </c>
      <c r="D98" s="88" t="s">
        <v>120</v>
      </c>
      <c r="E98" s="88" t="s">
        <v>309</v>
      </c>
      <c r="F98" s="87" t="s">
        <v>936</v>
      </c>
      <c r="G98" s="88" t="s">
        <v>937</v>
      </c>
      <c r="H98" s="88" t="s">
        <v>132</v>
      </c>
      <c r="I98" s="90">
        <v>3128.7815369999998</v>
      </c>
      <c r="J98" s="102">
        <v>7615</v>
      </c>
      <c r="K98" s="90"/>
      <c r="L98" s="90">
        <v>238.25671402500001</v>
      </c>
      <c r="M98" s="91">
        <v>7.0685389511711044E-5</v>
      </c>
      <c r="N98" s="91">
        <f t="shared" si="2"/>
        <v>2.2739902117552939E-3</v>
      </c>
      <c r="O98" s="91">
        <f>L98/'סכום נכסי הקרן'!$C$42</f>
        <v>4.452185751855602E-4</v>
      </c>
    </row>
    <row r="99" spans="2:15">
      <c r="B99" s="86" t="s">
        <v>1428</v>
      </c>
      <c r="C99" s="87" t="s">
        <v>1429</v>
      </c>
      <c r="D99" s="88" t="s">
        <v>120</v>
      </c>
      <c r="E99" s="88" t="s">
        <v>309</v>
      </c>
      <c r="F99" s="87" t="s">
        <v>869</v>
      </c>
      <c r="G99" s="88" t="s">
        <v>646</v>
      </c>
      <c r="H99" s="88" t="s">
        <v>132</v>
      </c>
      <c r="I99" s="90">
        <v>7061.2030199999999</v>
      </c>
      <c r="J99" s="102">
        <v>3382</v>
      </c>
      <c r="K99" s="90"/>
      <c r="L99" s="90">
        <v>238.80988615199999</v>
      </c>
      <c r="M99" s="91">
        <v>1.303802899621548E-4</v>
      </c>
      <c r="N99" s="91">
        <f t="shared" si="2"/>
        <v>2.2792698447232944E-3</v>
      </c>
      <c r="O99" s="91">
        <f>L99/'סכום נכסי הקרן'!$C$42</f>
        <v>4.4625226066730264E-4</v>
      </c>
    </row>
    <row r="100" spans="2:15">
      <c r="B100" s="86" t="s">
        <v>1430</v>
      </c>
      <c r="C100" s="87" t="s">
        <v>1431</v>
      </c>
      <c r="D100" s="88" t="s">
        <v>120</v>
      </c>
      <c r="E100" s="88" t="s">
        <v>309</v>
      </c>
      <c r="F100" s="87" t="s">
        <v>483</v>
      </c>
      <c r="G100" s="88" t="s">
        <v>343</v>
      </c>
      <c r="H100" s="88" t="s">
        <v>132</v>
      </c>
      <c r="I100" s="90">
        <v>2968.4350009999998</v>
      </c>
      <c r="J100" s="102">
        <v>20750</v>
      </c>
      <c r="K100" s="90"/>
      <c r="L100" s="90">
        <v>615.950262791</v>
      </c>
      <c r="M100" s="91">
        <v>2.4333103844911326E-4</v>
      </c>
      <c r="N100" s="91">
        <f t="shared" si="2"/>
        <v>5.8788054483445325E-3</v>
      </c>
      <c r="O100" s="91">
        <f>L100/'סכום נכסי הקרן'!$C$42</f>
        <v>1.150995889065294E-3</v>
      </c>
    </row>
    <row r="101" spans="2:15">
      <c r="B101" s="86" t="s">
        <v>1432</v>
      </c>
      <c r="C101" s="87" t="s">
        <v>1433</v>
      </c>
      <c r="D101" s="88" t="s">
        <v>120</v>
      </c>
      <c r="E101" s="88" t="s">
        <v>309</v>
      </c>
      <c r="F101" s="87" t="s">
        <v>486</v>
      </c>
      <c r="G101" s="88" t="s">
        <v>343</v>
      </c>
      <c r="H101" s="88" t="s">
        <v>132</v>
      </c>
      <c r="I101" s="90">
        <v>34727.481934000003</v>
      </c>
      <c r="J101" s="102">
        <v>1742</v>
      </c>
      <c r="K101" s="90"/>
      <c r="L101" s="90">
        <v>604.95273528400003</v>
      </c>
      <c r="M101" s="91">
        <v>1.7939834438604729E-4</v>
      </c>
      <c r="N101" s="91">
        <f t="shared" si="2"/>
        <v>5.7738419009088719E-3</v>
      </c>
      <c r="O101" s="91">
        <f>L101/'סכום נכסי הקרן'!$C$42</f>
        <v>1.13044535160293E-3</v>
      </c>
    </row>
    <row r="102" spans="2:15">
      <c r="B102" s="86" t="s">
        <v>1434</v>
      </c>
      <c r="C102" s="87" t="s">
        <v>1435</v>
      </c>
      <c r="D102" s="88" t="s">
        <v>120</v>
      </c>
      <c r="E102" s="88" t="s">
        <v>309</v>
      </c>
      <c r="F102" s="87" t="s">
        <v>1436</v>
      </c>
      <c r="G102" s="88" t="s">
        <v>496</v>
      </c>
      <c r="H102" s="88" t="s">
        <v>132</v>
      </c>
      <c r="I102" s="90">
        <v>2316.1893749999999</v>
      </c>
      <c r="J102" s="102">
        <v>6630</v>
      </c>
      <c r="K102" s="90"/>
      <c r="L102" s="90">
        <v>153.56335554099999</v>
      </c>
      <c r="M102" s="91">
        <v>4.7812751158982524E-5</v>
      </c>
      <c r="N102" s="91">
        <f t="shared" si="2"/>
        <v>1.4656525790408188E-3</v>
      </c>
      <c r="O102" s="91">
        <f>L102/'סכום נכסי הקרן'!$C$42</f>
        <v>2.8695627166042299E-4</v>
      </c>
    </row>
    <row r="103" spans="2:15">
      <c r="B103" s="86" t="s">
        <v>1437</v>
      </c>
      <c r="C103" s="87" t="s">
        <v>1438</v>
      </c>
      <c r="D103" s="88" t="s">
        <v>120</v>
      </c>
      <c r="E103" s="88" t="s">
        <v>309</v>
      </c>
      <c r="F103" s="87" t="s">
        <v>1439</v>
      </c>
      <c r="G103" s="88" t="s">
        <v>496</v>
      </c>
      <c r="H103" s="88" t="s">
        <v>132</v>
      </c>
      <c r="I103" s="90">
        <v>1090.621611</v>
      </c>
      <c r="J103" s="102">
        <v>24600</v>
      </c>
      <c r="K103" s="90"/>
      <c r="L103" s="90">
        <v>268.292916252</v>
      </c>
      <c r="M103" s="91">
        <v>7.9170631907194054E-5</v>
      </c>
      <c r="N103" s="91">
        <f t="shared" si="2"/>
        <v>2.560664315114806E-3</v>
      </c>
      <c r="O103" s="91">
        <f>L103/'סכום נכסי הקרן'!$C$42</f>
        <v>5.0134574546999177E-4</v>
      </c>
    </row>
    <row r="104" spans="2:15">
      <c r="B104" s="86" t="s">
        <v>1440</v>
      </c>
      <c r="C104" s="87" t="s">
        <v>1441</v>
      </c>
      <c r="D104" s="88" t="s">
        <v>120</v>
      </c>
      <c r="E104" s="88" t="s">
        <v>309</v>
      </c>
      <c r="F104" s="87" t="s">
        <v>1442</v>
      </c>
      <c r="G104" s="88" t="s">
        <v>126</v>
      </c>
      <c r="H104" s="88" t="s">
        <v>132</v>
      </c>
      <c r="I104" s="90">
        <v>107587.23825899999</v>
      </c>
      <c r="J104" s="102">
        <v>232.4</v>
      </c>
      <c r="K104" s="90"/>
      <c r="L104" s="90">
        <v>250.03274170200004</v>
      </c>
      <c r="M104" s="91">
        <v>9.5729157779267331E-5</v>
      </c>
      <c r="N104" s="91">
        <f t="shared" si="2"/>
        <v>2.3863839874372992E-3</v>
      </c>
      <c r="O104" s="91">
        <f>L104/'סכום נכסי הקרן'!$C$42</f>
        <v>4.6722385753470542E-4</v>
      </c>
    </row>
    <row r="105" spans="2:15">
      <c r="B105" s="86" t="s">
        <v>1443</v>
      </c>
      <c r="C105" s="87" t="s">
        <v>1444</v>
      </c>
      <c r="D105" s="88" t="s">
        <v>120</v>
      </c>
      <c r="E105" s="88" t="s">
        <v>309</v>
      </c>
      <c r="F105" s="87" t="s">
        <v>1445</v>
      </c>
      <c r="G105" s="88" t="s">
        <v>700</v>
      </c>
      <c r="H105" s="88" t="s">
        <v>132</v>
      </c>
      <c r="I105" s="90">
        <v>81238.296008999998</v>
      </c>
      <c r="J105" s="102">
        <v>306</v>
      </c>
      <c r="K105" s="90"/>
      <c r="L105" s="90">
        <v>248.58918578800001</v>
      </c>
      <c r="M105" s="91">
        <v>8.8612983999676077E-5</v>
      </c>
      <c r="N105" s="91">
        <f t="shared" si="2"/>
        <v>2.3726062769874982E-3</v>
      </c>
      <c r="O105" s="91">
        <f>L105/'סכום נכסי הקרן'!$C$42</f>
        <v>4.6452635576707698E-4</v>
      </c>
    </row>
    <row r="106" spans="2:15">
      <c r="B106" s="86" t="s">
        <v>1446</v>
      </c>
      <c r="C106" s="87" t="s">
        <v>1447</v>
      </c>
      <c r="D106" s="88" t="s">
        <v>120</v>
      </c>
      <c r="E106" s="88" t="s">
        <v>309</v>
      </c>
      <c r="F106" s="87" t="s">
        <v>495</v>
      </c>
      <c r="G106" s="88" t="s">
        <v>496</v>
      </c>
      <c r="H106" s="88" t="s">
        <v>132</v>
      </c>
      <c r="I106" s="90">
        <v>77873.180231000006</v>
      </c>
      <c r="J106" s="102">
        <v>2029</v>
      </c>
      <c r="K106" s="90"/>
      <c r="L106" s="90">
        <v>1580.0468268709999</v>
      </c>
      <c r="M106" s="91">
        <v>2.9313307862023803E-4</v>
      </c>
      <c r="N106" s="91">
        <f t="shared" si="2"/>
        <v>1.5080418753876773E-2</v>
      </c>
      <c r="O106" s="91">
        <f>L106/'סכום נכסי הקרן'!$C$42</f>
        <v>2.9525556073612185E-3</v>
      </c>
    </row>
    <row r="107" spans="2:15">
      <c r="B107" s="86" t="s">
        <v>1448</v>
      </c>
      <c r="C107" s="87" t="s">
        <v>1449</v>
      </c>
      <c r="D107" s="88" t="s">
        <v>120</v>
      </c>
      <c r="E107" s="88" t="s">
        <v>309</v>
      </c>
      <c r="F107" s="87" t="s">
        <v>1450</v>
      </c>
      <c r="G107" s="88" t="s">
        <v>127</v>
      </c>
      <c r="H107" s="88" t="s">
        <v>132</v>
      </c>
      <c r="I107" s="90">
        <v>957.27028299999995</v>
      </c>
      <c r="J107" s="102">
        <v>35260</v>
      </c>
      <c r="K107" s="90"/>
      <c r="L107" s="90">
        <v>337.533501871</v>
      </c>
      <c r="M107" s="91">
        <v>1.1149198363708553E-4</v>
      </c>
      <c r="N107" s="91">
        <f t="shared" si="2"/>
        <v>3.2215162646522665E-3</v>
      </c>
      <c r="O107" s="91">
        <f>L107/'סכום נכסי הקרן'!$C$42</f>
        <v>6.307322141806712E-4</v>
      </c>
    </row>
    <row r="108" spans="2:15">
      <c r="B108" s="86" t="s">
        <v>1451</v>
      </c>
      <c r="C108" s="87" t="s">
        <v>1452</v>
      </c>
      <c r="D108" s="88" t="s">
        <v>120</v>
      </c>
      <c r="E108" s="88" t="s">
        <v>309</v>
      </c>
      <c r="F108" s="87" t="s">
        <v>1453</v>
      </c>
      <c r="G108" s="88" t="s">
        <v>716</v>
      </c>
      <c r="H108" s="88" t="s">
        <v>132</v>
      </c>
      <c r="I108" s="90">
        <v>10743.043987000001</v>
      </c>
      <c r="J108" s="102">
        <v>1780</v>
      </c>
      <c r="K108" s="90"/>
      <c r="L108" s="90">
        <v>191.22618297</v>
      </c>
      <c r="M108" s="91">
        <v>1.073394417848325E-4</v>
      </c>
      <c r="N108" s="91">
        <f t="shared" si="2"/>
        <v>1.8251173742767179E-3</v>
      </c>
      <c r="O108" s="91">
        <f>L108/'סכום נכסי הקרן'!$C$42</f>
        <v>3.5733494045898435E-4</v>
      </c>
    </row>
    <row r="109" spans="2:15">
      <c r="B109" s="92"/>
      <c r="C109" s="87"/>
      <c r="D109" s="87"/>
      <c r="E109" s="87"/>
      <c r="F109" s="87"/>
      <c r="G109" s="87"/>
      <c r="H109" s="87"/>
      <c r="I109" s="90"/>
      <c r="J109" s="102"/>
      <c r="K109" s="87"/>
      <c r="L109" s="87"/>
      <c r="M109" s="87"/>
      <c r="N109" s="91"/>
      <c r="O109" s="87"/>
    </row>
    <row r="110" spans="2:15">
      <c r="B110" s="85" t="s">
        <v>30</v>
      </c>
      <c r="C110" s="80"/>
      <c r="D110" s="81"/>
      <c r="E110" s="81"/>
      <c r="F110" s="80"/>
      <c r="G110" s="81"/>
      <c r="H110" s="81"/>
      <c r="I110" s="83"/>
      <c r="J110" s="100"/>
      <c r="K110" s="83"/>
      <c r="L110" s="83">
        <f>SUM(L111:L178)</f>
        <v>5253.9283044179974</v>
      </c>
      <c r="M110" s="84"/>
      <c r="N110" s="84">
        <f t="shared" ref="N110:N141" si="3">IFERROR(L110/$L$11,0)</f>
        <v>5.0144994177402237E-2</v>
      </c>
      <c r="O110" s="84">
        <f>L110/'סכום נכסי הקרן'!$C$42</f>
        <v>9.8177567981342292E-3</v>
      </c>
    </row>
    <row r="111" spans="2:15">
      <c r="B111" s="86" t="s">
        <v>1454</v>
      </c>
      <c r="C111" s="87" t="s">
        <v>1455</v>
      </c>
      <c r="D111" s="88" t="s">
        <v>120</v>
      </c>
      <c r="E111" s="88" t="s">
        <v>309</v>
      </c>
      <c r="F111" s="87" t="s">
        <v>1456</v>
      </c>
      <c r="G111" s="88" t="s">
        <v>1457</v>
      </c>
      <c r="H111" s="88" t="s">
        <v>132</v>
      </c>
      <c r="I111" s="90">
        <v>65719.830730999995</v>
      </c>
      <c r="J111" s="102">
        <v>176.1</v>
      </c>
      <c r="K111" s="90"/>
      <c r="L111" s="90">
        <v>115.73262191400001</v>
      </c>
      <c r="M111" s="91">
        <v>2.213883951192195E-4</v>
      </c>
      <c r="N111" s="91">
        <f t="shared" si="3"/>
        <v>1.1045852390358982E-3</v>
      </c>
      <c r="O111" s="91">
        <f>L111/'סכום נכסי הקרן'!$C$42</f>
        <v>2.1626384482761576E-4</v>
      </c>
    </row>
    <row r="112" spans="2:15">
      <c r="B112" s="86" t="s">
        <v>1458</v>
      </c>
      <c r="C112" s="87" t="s">
        <v>1459</v>
      </c>
      <c r="D112" s="88" t="s">
        <v>120</v>
      </c>
      <c r="E112" s="88" t="s">
        <v>309</v>
      </c>
      <c r="F112" s="87" t="s">
        <v>629</v>
      </c>
      <c r="G112" s="88" t="s">
        <v>630</v>
      </c>
      <c r="H112" s="88" t="s">
        <v>132</v>
      </c>
      <c r="I112" s="90">
        <v>26623.108117999996</v>
      </c>
      <c r="J112" s="102">
        <v>521.79999999999995</v>
      </c>
      <c r="K112" s="90"/>
      <c r="L112" s="90">
        <v>138.91937814900001</v>
      </c>
      <c r="M112" s="91">
        <v>1.6149355557315342E-4</v>
      </c>
      <c r="N112" s="91">
        <f t="shared" si="3"/>
        <v>1.3258862711453794E-3</v>
      </c>
      <c r="O112" s="91">
        <f>L112/'סכום נכסי הקרן'!$C$42</f>
        <v>2.5959179307187135E-4</v>
      </c>
    </row>
    <row r="113" spans="2:15">
      <c r="B113" s="86" t="s">
        <v>1460</v>
      </c>
      <c r="C113" s="87" t="s">
        <v>1461</v>
      </c>
      <c r="D113" s="88" t="s">
        <v>120</v>
      </c>
      <c r="E113" s="88" t="s">
        <v>309</v>
      </c>
      <c r="F113" s="87" t="s">
        <v>1462</v>
      </c>
      <c r="G113" s="88" t="s">
        <v>1463</v>
      </c>
      <c r="H113" s="88" t="s">
        <v>132</v>
      </c>
      <c r="I113" s="90">
        <v>907.31176100000016</v>
      </c>
      <c r="J113" s="102">
        <v>2109</v>
      </c>
      <c r="K113" s="90"/>
      <c r="L113" s="90">
        <v>19.135205030000002</v>
      </c>
      <c r="M113" s="91">
        <v>2.0302362342682789E-4</v>
      </c>
      <c r="N113" s="91">
        <f t="shared" si="3"/>
        <v>1.8263186880678996E-4</v>
      </c>
      <c r="O113" s="91">
        <f>L113/'סכום נכסי הקרן'!$C$42</f>
        <v>3.5757014253316026E-5</v>
      </c>
    </row>
    <row r="114" spans="2:15">
      <c r="B114" s="86" t="s">
        <v>1464</v>
      </c>
      <c r="C114" s="87" t="s">
        <v>1465</v>
      </c>
      <c r="D114" s="88" t="s">
        <v>120</v>
      </c>
      <c r="E114" s="88" t="s">
        <v>309</v>
      </c>
      <c r="F114" s="87" t="s">
        <v>1466</v>
      </c>
      <c r="G114" s="88" t="s">
        <v>128</v>
      </c>
      <c r="H114" s="88" t="s">
        <v>132</v>
      </c>
      <c r="I114" s="90">
        <v>11859.536005</v>
      </c>
      <c r="J114" s="102">
        <v>491.3</v>
      </c>
      <c r="K114" s="90"/>
      <c r="L114" s="90">
        <v>58.265900389000002</v>
      </c>
      <c r="M114" s="91">
        <v>2.1558277649086547E-4</v>
      </c>
      <c r="N114" s="91">
        <f t="shared" si="3"/>
        <v>5.5610641532558166E-4</v>
      </c>
      <c r="O114" s="91">
        <f>L114/'סכום נכסי הקרן'!$C$42</f>
        <v>1.0887861548519632E-4</v>
      </c>
    </row>
    <row r="115" spans="2:15">
      <c r="B115" s="86" t="s">
        <v>1467</v>
      </c>
      <c r="C115" s="87" t="s">
        <v>1468</v>
      </c>
      <c r="D115" s="88" t="s">
        <v>120</v>
      </c>
      <c r="E115" s="88" t="s">
        <v>309</v>
      </c>
      <c r="F115" s="87" t="s">
        <v>1469</v>
      </c>
      <c r="G115" s="88" t="s">
        <v>128</v>
      </c>
      <c r="H115" s="88" t="s">
        <v>132</v>
      </c>
      <c r="I115" s="90">
        <v>5215.0035829999997</v>
      </c>
      <c r="J115" s="102">
        <v>2967</v>
      </c>
      <c r="K115" s="90"/>
      <c r="L115" s="90">
        <v>154.72915630599999</v>
      </c>
      <c r="M115" s="91">
        <v>3.0862850634143853E-4</v>
      </c>
      <c r="N115" s="91">
        <f t="shared" si="3"/>
        <v>1.4767793149202898E-3</v>
      </c>
      <c r="O115" s="91">
        <f>L115/'סכום נכסי הקרן'!$C$42</f>
        <v>2.8913474607474352E-4</v>
      </c>
    </row>
    <row r="116" spans="2:15">
      <c r="B116" s="86" t="s">
        <v>1470</v>
      </c>
      <c r="C116" s="87" t="s">
        <v>1471</v>
      </c>
      <c r="D116" s="88" t="s">
        <v>120</v>
      </c>
      <c r="E116" s="88" t="s">
        <v>309</v>
      </c>
      <c r="F116" s="87" t="s">
        <v>1472</v>
      </c>
      <c r="G116" s="88" t="s">
        <v>601</v>
      </c>
      <c r="H116" s="88" t="s">
        <v>132</v>
      </c>
      <c r="I116" s="90">
        <v>1711.6526699999999</v>
      </c>
      <c r="J116" s="102">
        <v>9900</v>
      </c>
      <c r="K116" s="90"/>
      <c r="L116" s="90">
        <v>169.45361433000002</v>
      </c>
      <c r="M116" s="91">
        <v>4.2791316749999996E-4</v>
      </c>
      <c r="N116" s="91">
        <f t="shared" si="3"/>
        <v>1.6173137529821881E-3</v>
      </c>
      <c r="O116" s="91">
        <f>L116/'סכום נכסי הקרן'!$C$42</f>
        <v>3.1664961485253169E-4</v>
      </c>
    </row>
    <row r="117" spans="2:15">
      <c r="B117" s="86" t="s">
        <v>1473</v>
      </c>
      <c r="C117" s="87" t="s">
        <v>1474</v>
      </c>
      <c r="D117" s="88" t="s">
        <v>120</v>
      </c>
      <c r="E117" s="88" t="s">
        <v>309</v>
      </c>
      <c r="F117" s="87" t="s">
        <v>1475</v>
      </c>
      <c r="G117" s="88" t="s">
        <v>127</v>
      </c>
      <c r="H117" s="88" t="s">
        <v>132</v>
      </c>
      <c r="I117" s="90">
        <v>6520.5816000000004</v>
      </c>
      <c r="J117" s="102">
        <v>628.1</v>
      </c>
      <c r="K117" s="90"/>
      <c r="L117" s="90">
        <v>40.955773029999996</v>
      </c>
      <c r="M117" s="91">
        <v>1.1538327027397863E-4</v>
      </c>
      <c r="N117" s="91">
        <f t="shared" si="3"/>
        <v>3.9089360971930099E-4</v>
      </c>
      <c r="O117" s="91">
        <f>L117/'סכום נכסי הקרן'!$C$42</f>
        <v>7.65320338973805E-5</v>
      </c>
    </row>
    <row r="118" spans="2:15">
      <c r="B118" s="86" t="s">
        <v>1476</v>
      </c>
      <c r="C118" s="87" t="s">
        <v>1477</v>
      </c>
      <c r="D118" s="88" t="s">
        <v>120</v>
      </c>
      <c r="E118" s="88" t="s">
        <v>309</v>
      </c>
      <c r="F118" s="87" t="s">
        <v>1478</v>
      </c>
      <c r="G118" s="88" t="s">
        <v>700</v>
      </c>
      <c r="H118" s="88" t="s">
        <v>132</v>
      </c>
      <c r="I118" s="90">
        <v>526.45273999999995</v>
      </c>
      <c r="J118" s="102">
        <v>5349</v>
      </c>
      <c r="K118" s="90"/>
      <c r="L118" s="90">
        <v>28.159957064</v>
      </c>
      <c r="M118" s="91">
        <v>4.0971332668446011E-5</v>
      </c>
      <c r="N118" s="91">
        <f t="shared" si="3"/>
        <v>2.6876668298323874E-4</v>
      </c>
      <c r="O118" s="91">
        <f>L118/'סכום נכסי הקרן'!$C$42</f>
        <v>5.26211234492435E-5</v>
      </c>
    </row>
    <row r="119" spans="2:15">
      <c r="B119" s="86" t="s">
        <v>1479</v>
      </c>
      <c r="C119" s="87" t="s">
        <v>1480</v>
      </c>
      <c r="D119" s="88" t="s">
        <v>120</v>
      </c>
      <c r="E119" s="88" t="s">
        <v>309</v>
      </c>
      <c r="F119" s="87" t="s">
        <v>1481</v>
      </c>
      <c r="G119" s="88" t="s">
        <v>1482</v>
      </c>
      <c r="H119" s="88" t="s">
        <v>132</v>
      </c>
      <c r="I119" s="90">
        <v>5942.0076779999999</v>
      </c>
      <c r="J119" s="102">
        <v>284.8</v>
      </c>
      <c r="K119" s="90"/>
      <c r="L119" s="90">
        <v>16.922837877000003</v>
      </c>
      <c r="M119" s="91">
        <v>3.0592106721523019E-4</v>
      </c>
      <c r="N119" s="91">
        <f t="shared" si="3"/>
        <v>1.6151640403880429E-4</v>
      </c>
      <c r="O119" s="91">
        <f>L119/'סכום נכסי הקרן'!$C$42</f>
        <v>3.1622872826591571E-5</v>
      </c>
    </row>
    <row r="120" spans="2:15">
      <c r="B120" s="86" t="s">
        <v>1483</v>
      </c>
      <c r="C120" s="87" t="s">
        <v>1484</v>
      </c>
      <c r="D120" s="88" t="s">
        <v>120</v>
      </c>
      <c r="E120" s="88" t="s">
        <v>309</v>
      </c>
      <c r="F120" s="87" t="s">
        <v>1485</v>
      </c>
      <c r="G120" s="88" t="s">
        <v>155</v>
      </c>
      <c r="H120" s="88" t="s">
        <v>132</v>
      </c>
      <c r="I120" s="90">
        <v>474.72550999999999</v>
      </c>
      <c r="J120" s="102">
        <v>2845</v>
      </c>
      <c r="K120" s="90"/>
      <c r="L120" s="90">
        <v>13.505940747</v>
      </c>
      <c r="M120" s="91">
        <v>4.686913895740676E-5</v>
      </c>
      <c r="N120" s="91">
        <f t="shared" si="3"/>
        <v>1.2890456071681729E-4</v>
      </c>
      <c r="O120" s="91">
        <f>L120/'סכום נכסי הקרן'!$C$42</f>
        <v>2.5237885616474143E-5</v>
      </c>
    </row>
    <row r="121" spans="2:15">
      <c r="B121" s="86" t="s">
        <v>1486</v>
      </c>
      <c r="C121" s="87" t="s">
        <v>1487</v>
      </c>
      <c r="D121" s="88" t="s">
        <v>120</v>
      </c>
      <c r="E121" s="88" t="s">
        <v>309</v>
      </c>
      <c r="F121" s="87" t="s">
        <v>1488</v>
      </c>
      <c r="G121" s="88" t="s">
        <v>1463</v>
      </c>
      <c r="H121" s="88" t="s">
        <v>132</v>
      </c>
      <c r="I121" s="90">
        <v>3566.3768989999999</v>
      </c>
      <c r="J121" s="102">
        <v>492.5</v>
      </c>
      <c r="K121" s="90"/>
      <c r="L121" s="90">
        <v>17.564406213999998</v>
      </c>
      <c r="M121" s="91">
        <v>6.8688700806941453E-5</v>
      </c>
      <c r="N121" s="91">
        <f t="shared" si="3"/>
        <v>1.6763971571327415E-4</v>
      </c>
      <c r="O121" s="91">
        <f>L121/'סכום נכסי הקרן'!$C$42</f>
        <v>3.2821739947932526E-5</v>
      </c>
    </row>
    <row r="122" spans="2:15">
      <c r="B122" s="86" t="s">
        <v>1489</v>
      </c>
      <c r="C122" s="87" t="s">
        <v>1490</v>
      </c>
      <c r="D122" s="88" t="s">
        <v>120</v>
      </c>
      <c r="E122" s="88" t="s">
        <v>309</v>
      </c>
      <c r="F122" s="87" t="s">
        <v>1491</v>
      </c>
      <c r="G122" s="88" t="s">
        <v>601</v>
      </c>
      <c r="H122" s="88" t="s">
        <v>132</v>
      </c>
      <c r="I122" s="90">
        <v>3738.627082</v>
      </c>
      <c r="J122" s="102">
        <v>2258</v>
      </c>
      <c r="K122" s="90"/>
      <c r="L122" s="90">
        <v>84.418199502999983</v>
      </c>
      <c r="M122" s="91">
        <v>1.3355209204732451E-4</v>
      </c>
      <c r="N122" s="91">
        <f t="shared" si="3"/>
        <v>8.0571143671395045E-4</v>
      </c>
      <c r="O122" s="91">
        <f>L122/'סכום נכסי הקרן'!$C$42</f>
        <v>1.5774812750297696E-4</v>
      </c>
    </row>
    <row r="123" spans="2:15">
      <c r="B123" s="86" t="s">
        <v>1492</v>
      </c>
      <c r="C123" s="87" t="s">
        <v>1493</v>
      </c>
      <c r="D123" s="88" t="s">
        <v>120</v>
      </c>
      <c r="E123" s="88" t="s">
        <v>309</v>
      </c>
      <c r="F123" s="87" t="s">
        <v>1494</v>
      </c>
      <c r="G123" s="88" t="s">
        <v>128</v>
      </c>
      <c r="H123" s="88" t="s">
        <v>132</v>
      </c>
      <c r="I123" s="90">
        <v>1995.8304840000001</v>
      </c>
      <c r="J123" s="102">
        <v>1997</v>
      </c>
      <c r="K123" s="90"/>
      <c r="L123" s="90">
        <v>39.856734760999998</v>
      </c>
      <c r="M123" s="91">
        <v>3.0215111473104223E-4</v>
      </c>
      <c r="N123" s="91">
        <f t="shared" si="3"/>
        <v>3.8040407419339658E-4</v>
      </c>
      <c r="O123" s="91">
        <f>L123/'סכום נכסי הקרן'!$C$42</f>
        <v>7.4478315267872153E-5</v>
      </c>
    </row>
    <row r="124" spans="2:15">
      <c r="B124" s="86" t="s">
        <v>1495</v>
      </c>
      <c r="C124" s="87" t="s">
        <v>1496</v>
      </c>
      <c r="D124" s="88" t="s">
        <v>120</v>
      </c>
      <c r="E124" s="88" t="s">
        <v>309</v>
      </c>
      <c r="F124" s="87" t="s">
        <v>1497</v>
      </c>
      <c r="G124" s="88" t="s">
        <v>601</v>
      </c>
      <c r="H124" s="88" t="s">
        <v>132</v>
      </c>
      <c r="I124" s="90">
        <v>870.11200599999995</v>
      </c>
      <c r="J124" s="102">
        <v>14640</v>
      </c>
      <c r="K124" s="90"/>
      <c r="L124" s="90">
        <v>127.3843976</v>
      </c>
      <c r="M124" s="91">
        <v>1.7192444162375366E-4</v>
      </c>
      <c r="N124" s="91">
        <f t="shared" si="3"/>
        <v>1.2157931181840682E-3</v>
      </c>
      <c r="O124" s="91">
        <f>L124/'סכום נכסי הקרן'!$C$42</f>
        <v>2.3803694360693639E-4</v>
      </c>
    </row>
    <row r="125" spans="2:15">
      <c r="B125" s="86" t="s">
        <v>1498</v>
      </c>
      <c r="C125" s="87" t="s">
        <v>1499</v>
      </c>
      <c r="D125" s="88" t="s">
        <v>120</v>
      </c>
      <c r="E125" s="88" t="s">
        <v>309</v>
      </c>
      <c r="F125" s="87" t="s">
        <v>1500</v>
      </c>
      <c r="G125" s="88" t="s">
        <v>1501</v>
      </c>
      <c r="H125" s="88" t="s">
        <v>132</v>
      </c>
      <c r="I125" s="90">
        <v>2679.7905890000002</v>
      </c>
      <c r="J125" s="102">
        <v>503</v>
      </c>
      <c r="K125" s="90"/>
      <c r="L125" s="90">
        <v>13.479346664000001</v>
      </c>
      <c r="M125" s="91">
        <v>9.1096578111153861E-5</v>
      </c>
      <c r="N125" s="91">
        <f t="shared" si="3"/>
        <v>1.2865073918368617E-4</v>
      </c>
      <c r="O125" s="91">
        <f>L125/'סכום נכסי הקרן'!$C$42</f>
        <v>2.5188190564689015E-5</v>
      </c>
    </row>
    <row r="126" spans="2:15">
      <c r="B126" s="86" t="s">
        <v>1502</v>
      </c>
      <c r="C126" s="87" t="s">
        <v>1503</v>
      </c>
      <c r="D126" s="88" t="s">
        <v>120</v>
      </c>
      <c r="E126" s="88" t="s">
        <v>309</v>
      </c>
      <c r="F126" s="87" t="s">
        <v>1504</v>
      </c>
      <c r="G126" s="88" t="s">
        <v>700</v>
      </c>
      <c r="H126" s="88" t="s">
        <v>132</v>
      </c>
      <c r="I126" s="90">
        <v>5433.8180000000002</v>
      </c>
      <c r="J126" s="102">
        <v>1292</v>
      </c>
      <c r="K126" s="90"/>
      <c r="L126" s="90">
        <v>70.204928559999999</v>
      </c>
      <c r="M126" s="91">
        <v>1.1926561526503512E-4</v>
      </c>
      <c r="N126" s="91">
        <f t="shared" si="3"/>
        <v>6.7005591433477209E-4</v>
      </c>
      <c r="O126" s="91">
        <f>L126/'סכום נכסי הקרן'!$C$42</f>
        <v>1.3118848882137914E-4</v>
      </c>
    </row>
    <row r="127" spans="2:15">
      <c r="B127" s="86" t="s">
        <v>1505</v>
      </c>
      <c r="C127" s="87" t="s">
        <v>1506</v>
      </c>
      <c r="D127" s="88" t="s">
        <v>120</v>
      </c>
      <c r="E127" s="88" t="s">
        <v>309</v>
      </c>
      <c r="F127" s="87" t="s">
        <v>1507</v>
      </c>
      <c r="G127" s="88" t="s">
        <v>1371</v>
      </c>
      <c r="H127" s="88" t="s">
        <v>132</v>
      </c>
      <c r="I127" s="90">
        <v>5505.8622759999998</v>
      </c>
      <c r="J127" s="102">
        <v>111.5</v>
      </c>
      <c r="K127" s="90"/>
      <c r="L127" s="90">
        <v>6.1390364509999999</v>
      </c>
      <c r="M127" s="91">
        <v>5.6153196237576471E-5</v>
      </c>
      <c r="N127" s="91">
        <f t="shared" si="3"/>
        <v>5.8592719438404329E-5</v>
      </c>
      <c r="O127" s="91">
        <f>L127/'סכום נכסי הקרן'!$C$42</f>
        <v>1.1471714754865817E-5</v>
      </c>
    </row>
    <row r="128" spans="2:15">
      <c r="B128" s="86" t="s">
        <v>1508</v>
      </c>
      <c r="C128" s="87" t="s">
        <v>1509</v>
      </c>
      <c r="D128" s="88" t="s">
        <v>120</v>
      </c>
      <c r="E128" s="88" t="s">
        <v>309</v>
      </c>
      <c r="F128" s="87" t="s">
        <v>1510</v>
      </c>
      <c r="G128" s="88" t="s">
        <v>1501</v>
      </c>
      <c r="H128" s="88" t="s">
        <v>132</v>
      </c>
      <c r="I128" s="90">
        <v>5978.7158349999991</v>
      </c>
      <c r="J128" s="102">
        <v>4395</v>
      </c>
      <c r="K128" s="90"/>
      <c r="L128" s="90">
        <v>262.764560958</v>
      </c>
      <c r="M128" s="91">
        <v>2.4175252079113884E-4</v>
      </c>
      <c r="N128" s="91">
        <f t="shared" si="3"/>
        <v>2.5079001112722969E-3</v>
      </c>
      <c r="O128" s="91">
        <f>L128/'סכום נכסי הקרן'!$C$42</f>
        <v>4.9101518048597222E-4</v>
      </c>
    </row>
    <row r="129" spans="2:15">
      <c r="B129" s="86" t="s">
        <v>1511</v>
      </c>
      <c r="C129" s="87" t="s">
        <v>1512</v>
      </c>
      <c r="D129" s="88" t="s">
        <v>120</v>
      </c>
      <c r="E129" s="88" t="s">
        <v>309</v>
      </c>
      <c r="F129" s="87" t="s">
        <v>1513</v>
      </c>
      <c r="G129" s="88" t="s">
        <v>825</v>
      </c>
      <c r="H129" s="88" t="s">
        <v>132</v>
      </c>
      <c r="I129" s="90">
        <v>1652.2338699999998</v>
      </c>
      <c r="J129" s="102">
        <v>7824</v>
      </c>
      <c r="K129" s="90"/>
      <c r="L129" s="90">
        <v>129.27077800200001</v>
      </c>
      <c r="M129" s="91">
        <v>1.8670530761278053E-4</v>
      </c>
      <c r="N129" s="91">
        <f t="shared" si="3"/>
        <v>1.2337972721796822E-3</v>
      </c>
      <c r="O129" s="91">
        <f>L129/'סכום נכסי הקרן'!$C$42</f>
        <v>2.4156192966356556E-4</v>
      </c>
    </row>
    <row r="130" spans="2:15">
      <c r="B130" s="86" t="s">
        <v>1514</v>
      </c>
      <c r="C130" s="87" t="s">
        <v>1515</v>
      </c>
      <c r="D130" s="88" t="s">
        <v>120</v>
      </c>
      <c r="E130" s="88" t="s">
        <v>309</v>
      </c>
      <c r="F130" s="87" t="s">
        <v>1516</v>
      </c>
      <c r="G130" s="88" t="s">
        <v>127</v>
      </c>
      <c r="H130" s="88" t="s">
        <v>132</v>
      </c>
      <c r="I130" s="90">
        <v>22496.006519999999</v>
      </c>
      <c r="J130" s="102">
        <v>232.9</v>
      </c>
      <c r="K130" s="90"/>
      <c r="L130" s="90">
        <v>52.393199185</v>
      </c>
      <c r="M130" s="91">
        <v>1.5023054144083843E-4</v>
      </c>
      <c r="N130" s="91">
        <f t="shared" si="3"/>
        <v>5.0005567564712593E-4</v>
      </c>
      <c r="O130" s="91">
        <f>L130/'סכום נכסי הקרן'!$C$42</f>
        <v>9.7904588275784493E-5</v>
      </c>
    </row>
    <row r="131" spans="2:15">
      <c r="B131" s="86" t="s">
        <v>1517</v>
      </c>
      <c r="C131" s="87" t="s">
        <v>1518</v>
      </c>
      <c r="D131" s="88" t="s">
        <v>120</v>
      </c>
      <c r="E131" s="88" t="s">
        <v>309</v>
      </c>
      <c r="F131" s="87" t="s">
        <v>1519</v>
      </c>
      <c r="G131" s="88" t="s">
        <v>155</v>
      </c>
      <c r="H131" s="88" t="s">
        <v>132</v>
      </c>
      <c r="I131" s="90">
        <v>2626.5042880000001</v>
      </c>
      <c r="J131" s="102">
        <v>479.4</v>
      </c>
      <c r="K131" s="90"/>
      <c r="L131" s="90">
        <v>12.591461563000001</v>
      </c>
      <c r="M131" s="91">
        <v>1.7252412118431819E-4</v>
      </c>
      <c r="N131" s="91">
        <f t="shared" si="3"/>
        <v>1.2017650987560671E-4</v>
      </c>
      <c r="O131" s="91">
        <f>L131/'סכום נכסי הקרן'!$C$42</f>
        <v>2.3529043450143366E-5</v>
      </c>
    </row>
    <row r="132" spans="2:15">
      <c r="B132" s="86" t="s">
        <v>1520</v>
      </c>
      <c r="C132" s="87" t="s">
        <v>1521</v>
      </c>
      <c r="D132" s="88" t="s">
        <v>120</v>
      </c>
      <c r="E132" s="88" t="s">
        <v>309</v>
      </c>
      <c r="F132" s="87" t="s">
        <v>1522</v>
      </c>
      <c r="G132" s="88" t="s">
        <v>128</v>
      </c>
      <c r="H132" s="88" t="s">
        <v>132</v>
      </c>
      <c r="I132" s="90">
        <v>21191.890200000002</v>
      </c>
      <c r="J132" s="102">
        <v>429.8</v>
      </c>
      <c r="K132" s="90"/>
      <c r="L132" s="90">
        <v>91.082744079999998</v>
      </c>
      <c r="M132" s="91">
        <v>2.6578377051323737E-4</v>
      </c>
      <c r="N132" s="91">
        <f t="shared" si="3"/>
        <v>8.6931975598387317E-4</v>
      </c>
      <c r="O132" s="91">
        <f>L132/'סכום נכסי הקרן'!$C$42</f>
        <v>1.7020183338478163E-4</v>
      </c>
    </row>
    <row r="133" spans="2:15">
      <c r="B133" s="86" t="s">
        <v>1523</v>
      </c>
      <c r="C133" s="87" t="s">
        <v>1524</v>
      </c>
      <c r="D133" s="88" t="s">
        <v>120</v>
      </c>
      <c r="E133" s="88" t="s">
        <v>309</v>
      </c>
      <c r="F133" s="87" t="s">
        <v>1525</v>
      </c>
      <c r="G133" s="88" t="s">
        <v>155</v>
      </c>
      <c r="H133" s="88" t="s">
        <v>132</v>
      </c>
      <c r="I133" s="90">
        <v>21927.137396999999</v>
      </c>
      <c r="J133" s="102">
        <v>174.8</v>
      </c>
      <c r="K133" s="90"/>
      <c r="L133" s="90">
        <v>38.328636164000002</v>
      </c>
      <c r="M133" s="91">
        <v>2.0272960707980937E-4</v>
      </c>
      <c r="N133" s="91">
        <f t="shared" si="3"/>
        <v>3.6581946420078846E-4</v>
      </c>
      <c r="O133" s="91">
        <f>L133/'סכום נכסי הקרן'!$C$42</f>
        <v>7.1622832756567127E-5</v>
      </c>
    </row>
    <row r="134" spans="2:15">
      <c r="B134" s="86" t="s">
        <v>1526</v>
      </c>
      <c r="C134" s="87" t="s">
        <v>1527</v>
      </c>
      <c r="D134" s="88" t="s">
        <v>120</v>
      </c>
      <c r="E134" s="88" t="s">
        <v>309</v>
      </c>
      <c r="F134" s="87" t="s">
        <v>1528</v>
      </c>
      <c r="G134" s="88" t="s">
        <v>505</v>
      </c>
      <c r="H134" s="88" t="s">
        <v>132</v>
      </c>
      <c r="I134" s="90">
        <v>7353.8161300000002</v>
      </c>
      <c r="J134" s="102">
        <v>934</v>
      </c>
      <c r="K134" s="90"/>
      <c r="L134" s="90">
        <v>68.684642707000009</v>
      </c>
      <c r="M134" s="91">
        <v>2.1482387624059216E-4</v>
      </c>
      <c r="N134" s="91">
        <f t="shared" si="3"/>
        <v>6.5554587140507201E-4</v>
      </c>
      <c r="O134" s="91">
        <f>L134/'סכום נכסי הקרן'!$C$42</f>
        <v>1.2834760559961021E-4</v>
      </c>
    </row>
    <row r="135" spans="2:15">
      <c r="B135" s="86" t="s">
        <v>1529</v>
      </c>
      <c r="C135" s="87" t="s">
        <v>1530</v>
      </c>
      <c r="D135" s="88" t="s">
        <v>120</v>
      </c>
      <c r="E135" s="88" t="s">
        <v>309</v>
      </c>
      <c r="F135" s="87" t="s">
        <v>1531</v>
      </c>
      <c r="G135" s="88" t="s">
        <v>157</v>
      </c>
      <c r="H135" s="88" t="s">
        <v>132</v>
      </c>
      <c r="I135" s="90">
        <v>1824.3772240000001</v>
      </c>
      <c r="J135" s="102">
        <v>2186</v>
      </c>
      <c r="K135" s="90"/>
      <c r="L135" s="90">
        <v>39.880886126</v>
      </c>
      <c r="M135" s="91">
        <v>1.5534631864478826E-4</v>
      </c>
      <c r="N135" s="91">
        <f t="shared" si="3"/>
        <v>3.8063458172740369E-4</v>
      </c>
      <c r="O135" s="91">
        <f>L135/'סכום נכסי הקרן'!$C$42</f>
        <v>7.4523445732959322E-5</v>
      </c>
    </row>
    <row r="136" spans="2:15">
      <c r="B136" s="86" t="s">
        <v>1532</v>
      </c>
      <c r="C136" s="87" t="s">
        <v>1533</v>
      </c>
      <c r="D136" s="88" t="s">
        <v>120</v>
      </c>
      <c r="E136" s="88" t="s">
        <v>309</v>
      </c>
      <c r="F136" s="87" t="s">
        <v>753</v>
      </c>
      <c r="G136" s="88" t="s">
        <v>129</v>
      </c>
      <c r="H136" s="88" t="s">
        <v>132</v>
      </c>
      <c r="I136" s="90">
        <v>8662.1008949999996</v>
      </c>
      <c r="J136" s="102">
        <v>1011</v>
      </c>
      <c r="K136" s="90"/>
      <c r="L136" s="90">
        <v>87.573840049000012</v>
      </c>
      <c r="M136" s="91">
        <v>1.2720489307849848E-4</v>
      </c>
      <c r="N136" s="91">
        <f t="shared" si="3"/>
        <v>8.3582977248798131E-4</v>
      </c>
      <c r="O136" s="91">
        <f>L136/'סכום נכסי הקרן'!$C$42</f>
        <v>1.6364491741480499E-4</v>
      </c>
    </row>
    <row r="137" spans="2:15">
      <c r="B137" s="86" t="s">
        <v>1534</v>
      </c>
      <c r="C137" s="87" t="s">
        <v>1535</v>
      </c>
      <c r="D137" s="88" t="s">
        <v>120</v>
      </c>
      <c r="E137" s="88" t="s">
        <v>309</v>
      </c>
      <c r="F137" s="87" t="s">
        <v>1536</v>
      </c>
      <c r="G137" s="88" t="s">
        <v>505</v>
      </c>
      <c r="H137" s="88" t="s">
        <v>132</v>
      </c>
      <c r="I137" s="90">
        <v>4591.1659570000002</v>
      </c>
      <c r="J137" s="102">
        <v>785.9</v>
      </c>
      <c r="K137" s="90"/>
      <c r="L137" s="90">
        <v>36.081973251000001</v>
      </c>
      <c r="M137" s="91">
        <v>3.0245299265792421E-4</v>
      </c>
      <c r="N137" s="91">
        <f t="shared" si="3"/>
        <v>3.4437667089197297E-4</v>
      </c>
      <c r="O137" s="91">
        <f>L137/'סכום נכסי הקרן'!$C$42</f>
        <v>6.7424604533948627E-5</v>
      </c>
    </row>
    <row r="138" spans="2:15">
      <c r="B138" s="86" t="s">
        <v>1537</v>
      </c>
      <c r="C138" s="87" t="s">
        <v>1538</v>
      </c>
      <c r="D138" s="88" t="s">
        <v>120</v>
      </c>
      <c r="E138" s="88" t="s">
        <v>309</v>
      </c>
      <c r="F138" s="87" t="s">
        <v>1539</v>
      </c>
      <c r="G138" s="88" t="s">
        <v>155</v>
      </c>
      <c r="H138" s="88" t="s">
        <v>132</v>
      </c>
      <c r="I138" s="90">
        <v>5522.3892329999999</v>
      </c>
      <c r="J138" s="102">
        <v>617.79999999999995</v>
      </c>
      <c r="K138" s="90"/>
      <c r="L138" s="90">
        <v>34.117320683999999</v>
      </c>
      <c r="M138" s="91">
        <v>2.8125088402911112E-4</v>
      </c>
      <c r="N138" s="91">
        <f t="shared" si="3"/>
        <v>3.2562546497049311E-4</v>
      </c>
      <c r="O138" s="91">
        <f>L138/'סכום נכסי הקרן'!$C$42</f>
        <v>6.3753355141486122E-5</v>
      </c>
    </row>
    <row r="139" spans="2:15">
      <c r="B139" s="86" t="s">
        <v>1540</v>
      </c>
      <c r="C139" s="87" t="s">
        <v>1541</v>
      </c>
      <c r="D139" s="88" t="s">
        <v>120</v>
      </c>
      <c r="E139" s="88" t="s">
        <v>309</v>
      </c>
      <c r="F139" s="87" t="s">
        <v>1542</v>
      </c>
      <c r="G139" s="88" t="s">
        <v>1371</v>
      </c>
      <c r="H139" s="88" t="s">
        <v>132</v>
      </c>
      <c r="I139" s="90">
        <v>22860.871096999999</v>
      </c>
      <c r="J139" s="102">
        <v>41.8</v>
      </c>
      <c r="K139" s="90"/>
      <c r="L139" s="90">
        <v>9.5558441129999991</v>
      </c>
      <c r="M139" s="91">
        <v>2.5134115352376052E-4</v>
      </c>
      <c r="N139" s="91">
        <f t="shared" si="3"/>
        <v>9.120370885221457E-5</v>
      </c>
      <c r="O139" s="91">
        <f>L139/'סכום נכסי הקרן'!$C$42</f>
        <v>1.7856534780542508E-5</v>
      </c>
    </row>
    <row r="140" spans="2:15">
      <c r="B140" s="86" t="s">
        <v>1543</v>
      </c>
      <c r="C140" s="87" t="s">
        <v>1544</v>
      </c>
      <c r="D140" s="88" t="s">
        <v>120</v>
      </c>
      <c r="E140" s="88" t="s">
        <v>309</v>
      </c>
      <c r="F140" s="87" t="s">
        <v>1545</v>
      </c>
      <c r="G140" s="88" t="s">
        <v>496</v>
      </c>
      <c r="H140" s="88" t="s">
        <v>132</v>
      </c>
      <c r="I140" s="90">
        <v>13734.499357999999</v>
      </c>
      <c r="J140" s="102">
        <v>87.1</v>
      </c>
      <c r="K140" s="90"/>
      <c r="L140" s="90">
        <v>11.962748933</v>
      </c>
      <c r="M140" s="91">
        <v>7.8550167376862883E-5</v>
      </c>
      <c r="N140" s="91">
        <f t="shared" si="3"/>
        <v>1.141758967450281E-4</v>
      </c>
      <c r="O140" s="91">
        <f>L140/'סכום נכסי הקרן'!$C$42</f>
        <v>2.2354199154673079E-5</v>
      </c>
    </row>
    <row r="141" spans="2:15">
      <c r="B141" s="86" t="s">
        <v>1546</v>
      </c>
      <c r="C141" s="87" t="s">
        <v>1547</v>
      </c>
      <c r="D141" s="88" t="s">
        <v>120</v>
      </c>
      <c r="E141" s="88" t="s">
        <v>309</v>
      </c>
      <c r="F141" s="87" t="s">
        <v>1548</v>
      </c>
      <c r="G141" s="88" t="s">
        <v>716</v>
      </c>
      <c r="H141" s="88" t="s">
        <v>132</v>
      </c>
      <c r="I141" s="90">
        <v>3184.8829909999999</v>
      </c>
      <c r="J141" s="102">
        <v>1998</v>
      </c>
      <c r="K141" s="90"/>
      <c r="L141" s="90">
        <v>63.633962154000002</v>
      </c>
      <c r="M141" s="91">
        <v>2.2374698078009563E-4</v>
      </c>
      <c r="N141" s="91">
        <f t="shared" si="3"/>
        <v>6.073407318889629E-4</v>
      </c>
      <c r="O141" s="91">
        <f>L141/'סכום נכסי הקרן'!$C$42</f>
        <v>1.1890964785421745E-4</v>
      </c>
    </row>
    <row r="142" spans="2:15">
      <c r="B142" s="86" t="s">
        <v>1549</v>
      </c>
      <c r="C142" s="87" t="s">
        <v>1550</v>
      </c>
      <c r="D142" s="88" t="s">
        <v>120</v>
      </c>
      <c r="E142" s="88" t="s">
        <v>309</v>
      </c>
      <c r="F142" s="87" t="s">
        <v>1551</v>
      </c>
      <c r="G142" s="88" t="s">
        <v>1552</v>
      </c>
      <c r="H142" s="88" t="s">
        <v>132</v>
      </c>
      <c r="I142" s="90">
        <v>19508.224409999999</v>
      </c>
      <c r="J142" s="102">
        <v>567.5</v>
      </c>
      <c r="K142" s="90"/>
      <c r="L142" s="90">
        <v>110.709173538</v>
      </c>
      <c r="M142" s="91">
        <v>2.0731523178751644E-4</v>
      </c>
      <c r="N142" s="91">
        <f t="shared" ref="N142:N178" si="4">IFERROR(L142/$L$11,0)</f>
        <v>1.0566400112045288E-3</v>
      </c>
      <c r="O142" s="91">
        <f>L142/'סכום נכסי הקרן'!$C$42</f>
        <v>2.0687677450880718E-4</v>
      </c>
    </row>
    <row r="143" spans="2:15">
      <c r="B143" s="86" t="s">
        <v>1553</v>
      </c>
      <c r="C143" s="87" t="s">
        <v>1554</v>
      </c>
      <c r="D143" s="88" t="s">
        <v>120</v>
      </c>
      <c r="E143" s="88" t="s">
        <v>309</v>
      </c>
      <c r="F143" s="87" t="s">
        <v>1555</v>
      </c>
      <c r="G143" s="88" t="s">
        <v>825</v>
      </c>
      <c r="H143" s="88" t="s">
        <v>132</v>
      </c>
      <c r="I143" s="90">
        <v>2753.1642489999999</v>
      </c>
      <c r="J143" s="102">
        <v>194.8</v>
      </c>
      <c r="K143" s="90"/>
      <c r="L143" s="90">
        <v>5.3631639660000001</v>
      </c>
      <c r="M143" s="91">
        <v>3.7430933802849396E-5</v>
      </c>
      <c r="N143" s="91">
        <f t="shared" si="4"/>
        <v>5.1187570569125763E-5</v>
      </c>
      <c r="O143" s="91">
        <f>L143/'סכום נכסי הקרן'!$C$42</f>
        <v>1.0021880093496594E-5</v>
      </c>
    </row>
    <row r="144" spans="2:15">
      <c r="B144" s="86" t="s">
        <v>1556</v>
      </c>
      <c r="C144" s="87" t="s">
        <v>1557</v>
      </c>
      <c r="D144" s="88" t="s">
        <v>120</v>
      </c>
      <c r="E144" s="88" t="s">
        <v>309</v>
      </c>
      <c r="F144" s="87" t="s">
        <v>1558</v>
      </c>
      <c r="G144" s="88" t="s">
        <v>700</v>
      </c>
      <c r="H144" s="88" t="s">
        <v>132</v>
      </c>
      <c r="I144" s="90">
        <v>6219.6187220000002</v>
      </c>
      <c r="J144" s="102">
        <v>477.5</v>
      </c>
      <c r="K144" s="90"/>
      <c r="L144" s="90">
        <v>29.6986794</v>
      </c>
      <c r="M144" s="91">
        <v>8.5518383681564144E-5</v>
      </c>
      <c r="N144" s="91">
        <f t="shared" si="4"/>
        <v>2.8345268897888128E-4</v>
      </c>
      <c r="O144" s="91">
        <f>L144/'סכום נכסי הקרן'!$C$42</f>
        <v>5.5496458017856049E-5</v>
      </c>
    </row>
    <row r="145" spans="2:15">
      <c r="B145" s="86" t="s">
        <v>1559</v>
      </c>
      <c r="C145" s="87" t="s">
        <v>1560</v>
      </c>
      <c r="D145" s="88" t="s">
        <v>120</v>
      </c>
      <c r="E145" s="88" t="s">
        <v>309</v>
      </c>
      <c r="F145" s="87" t="s">
        <v>1561</v>
      </c>
      <c r="G145" s="88" t="s">
        <v>496</v>
      </c>
      <c r="H145" s="88" t="s">
        <v>132</v>
      </c>
      <c r="I145" s="90">
        <v>9133.2428020000007</v>
      </c>
      <c r="J145" s="102">
        <v>517.5</v>
      </c>
      <c r="K145" s="90"/>
      <c r="L145" s="90">
        <v>47.264531499</v>
      </c>
      <c r="M145" s="91">
        <v>7.3681362162027501E-5</v>
      </c>
      <c r="N145" s="91">
        <f t="shared" si="4"/>
        <v>4.5110620463206807E-4</v>
      </c>
      <c r="O145" s="91">
        <f>L145/'סכום נכסי הקרן'!$C$42</f>
        <v>8.8320899819804396E-5</v>
      </c>
    </row>
    <row r="146" spans="2:15">
      <c r="B146" s="86" t="s">
        <v>1562</v>
      </c>
      <c r="C146" s="87" t="s">
        <v>1563</v>
      </c>
      <c r="D146" s="88" t="s">
        <v>120</v>
      </c>
      <c r="E146" s="88" t="s">
        <v>309</v>
      </c>
      <c r="F146" s="87" t="s">
        <v>1564</v>
      </c>
      <c r="G146" s="88" t="s">
        <v>679</v>
      </c>
      <c r="H146" s="88" t="s">
        <v>132</v>
      </c>
      <c r="I146" s="90">
        <v>2191.056697</v>
      </c>
      <c r="J146" s="102">
        <v>9226</v>
      </c>
      <c r="K146" s="90"/>
      <c r="L146" s="90">
        <v>202.146890853</v>
      </c>
      <c r="M146" s="91">
        <v>3.6950081529231713E-5</v>
      </c>
      <c r="N146" s="91">
        <f t="shared" si="4"/>
        <v>1.9293477332531922E-3</v>
      </c>
      <c r="O146" s="91">
        <f>L146/'סכום נכסי הקרן'!$C$42</f>
        <v>3.7774192887726998E-4</v>
      </c>
    </row>
    <row r="147" spans="2:15">
      <c r="B147" s="86" t="s">
        <v>1565</v>
      </c>
      <c r="C147" s="87" t="s">
        <v>1566</v>
      </c>
      <c r="D147" s="88" t="s">
        <v>120</v>
      </c>
      <c r="E147" s="88" t="s">
        <v>309</v>
      </c>
      <c r="F147" s="87" t="s">
        <v>1567</v>
      </c>
      <c r="G147" s="88" t="s">
        <v>128</v>
      </c>
      <c r="H147" s="88" t="s">
        <v>132</v>
      </c>
      <c r="I147" s="90">
        <v>3187.5238260000001</v>
      </c>
      <c r="J147" s="102">
        <v>1431</v>
      </c>
      <c r="K147" s="90"/>
      <c r="L147" s="90">
        <v>45.613465953999999</v>
      </c>
      <c r="M147" s="91">
        <v>2.7658251095301941E-4</v>
      </c>
      <c r="N147" s="91">
        <f t="shared" si="4"/>
        <v>4.3534796292349457E-4</v>
      </c>
      <c r="O147" s="91">
        <f>L147/'סכום נכסי הקרן'!$C$42</f>
        <v>8.523563503517491E-5</v>
      </c>
    </row>
    <row r="148" spans="2:15">
      <c r="B148" s="86" t="s">
        <v>1568</v>
      </c>
      <c r="C148" s="87" t="s">
        <v>1569</v>
      </c>
      <c r="D148" s="88" t="s">
        <v>120</v>
      </c>
      <c r="E148" s="88" t="s">
        <v>309</v>
      </c>
      <c r="F148" s="87" t="s">
        <v>1570</v>
      </c>
      <c r="G148" s="88" t="s">
        <v>646</v>
      </c>
      <c r="H148" s="88" t="s">
        <v>132</v>
      </c>
      <c r="I148" s="90">
        <v>1337.072426</v>
      </c>
      <c r="J148" s="102">
        <v>27470</v>
      </c>
      <c r="K148" s="90"/>
      <c r="L148" s="90">
        <v>367.29379546900009</v>
      </c>
      <c r="M148" s="91">
        <v>3.6630194411691217E-4</v>
      </c>
      <c r="N148" s="91">
        <f t="shared" si="4"/>
        <v>3.5055570171563695E-3</v>
      </c>
      <c r="O148" s="91">
        <f>L148/'סכום נכסי הקרן'!$C$42</f>
        <v>6.8634380761268361E-4</v>
      </c>
    </row>
    <row r="149" spans="2:15">
      <c r="B149" s="86" t="s">
        <v>1571</v>
      </c>
      <c r="C149" s="87" t="s">
        <v>1572</v>
      </c>
      <c r="D149" s="88" t="s">
        <v>120</v>
      </c>
      <c r="E149" s="88" t="s">
        <v>309</v>
      </c>
      <c r="F149" s="87" t="s">
        <v>1573</v>
      </c>
      <c r="G149" s="88" t="s">
        <v>1371</v>
      </c>
      <c r="H149" s="88" t="s">
        <v>132</v>
      </c>
      <c r="I149" s="90">
        <v>3887.8967790000002</v>
      </c>
      <c r="J149" s="102">
        <v>764.2</v>
      </c>
      <c r="K149" s="90"/>
      <c r="L149" s="90">
        <v>29.711307184999999</v>
      </c>
      <c r="M149" s="91">
        <v>1.7775238933122683E-4</v>
      </c>
      <c r="N149" s="91">
        <f t="shared" si="4"/>
        <v>2.8357321217002684E-4</v>
      </c>
      <c r="O149" s="91">
        <f>L149/'סכום נכסי הקרן'!$C$42</f>
        <v>5.552005493712213E-5</v>
      </c>
    </row>
    <row r="150" spans="2:15">
      <c r="B150" s="86" t="s">
        <v>1574</v>
      </c>
      <c r="C150" s="87" t="s">
        <v>1575</v>
      </c>
      <c r="D150" s="88" t="s">
        <v>120</v>
      </c>
      <c r="E150" s="88" t="s">
        <v>309</v>
      </c>
      <c r="F150" s="87" t="s">
        <v>1576</v>
      </c>
      <c r="G150" s="88" t="s">
        <v>716</v>
      </c>
      <c r="H150" s="88" t="s">
        <v>132</v>
      </c>
      <c r="I150" s="90">
        <v>134.31357499999999</v>
      </c>
      <c r="J150" s="102">
        <v>11570</v>
      </c>
      <c r="K150" s="90"/>
      <c r="L150" s="90">
        <v>15.540080653</v>
      </c>
      <c r="M150" s="91">
        <v>4.0397198468249742E-5</v>
      </c>
      <c r="N150" s="91">
        <f t="shared" si="4"/>
        <v>1.4831897367266573E-4</v>
      </c>
      <c r="O150" s="91">
        <f>L150/'סכום נכסי הקרן'!$C$42</f>
        <v>2.903898257352519E-5</v>
      </c>
    </row>
    <row r="151" spans="2:15">
      <c r="B151" s="86" t="s">
        <v>1577</v>
      </c>
      <c r="C151" s="87" t="s">
        <v>1578</v>
      </c>
      <c r="D151" s="88" t="s">
        <v>120</v>
      </c>
      <c r="E151" s="88" t="s">
        <v>309</v>
      </c>
      <c r="F151" s="87" t="s">
        <v>1579</v>
      </c>
      <c r="G151" s="88" t="s">
        <v>127</v>
      </c>
      <c r="H151" s="88" t="s">
        <v>132</v>
      </c>
      <c r="I151" s="90">
        <v>8637.7682580000001</v>
      </c>
      <c r="J151" s="102">
        <v>1324</v>
      </c>
      <c r="K151" s="90"/>
      <c r="L151" s="90">
        <v>114.36405173700001</v>
      </c>
      <c r="M151" s="91">
        <v>2.1801476351388955E-4</v>
      </c>
      <c r="N151" s="91">
        <f t="shared" si="4"/>
        <v>1.0915232139033276E-3</v>
      </c>
      <c r="O151" s="91">
        <f>L151/'סכום נכסי הקרן'!$C$42</f>
        <v>2.1370646520984157E-4</v>
      </c>
    </row>
    <row r="152" spans="2:15">
      <c r="B152" s="86" t="s">
        <v>1582</v>
      </c>
      <c r="C152" s="87" t="s">
        <v>1583</v>
      </c>
      <c r="D152" s="88" t="s">
        <v>120</v>
      </c>
      <c r="E152" s="88" t="s">
        <v>309</v>
      </c>
      <c r="F152" s="87" t="s">
        <v>1584</v>
      </c>
      <c r="G152" s="88" t="s">
        <v>496</v>
      </c>
      <c r="H152" s="88" t="s">
        <v>132</v>
      </c>
      <c r="I152" s="90">
        <v>12148.867795</v>
      </c>
      <c r="J152" s="102">
        <v>587.6</v>
      </c>
      <c r="K152" s="90"/>
      <c r="L152" s="90">
        <v>71.386747161000002</v>
      </c>
      <c r="M152" s="91">
        <v>8.7532511235430551E-5</v>
      </c>
      <c r="N152" s="91">
        <f t="shared" si="4"/>
        <v>6.8133552902156888E-4</v>
      </c>
      <c r="O152" s="91">
        <f>L152/'סכום נכסי הקרן'!$C$42</f>
        <v>1.3339689497613626E-4</v>
      </c>
    </row>
    <row r="153" spans="2:15">
      <c r="B153" s="86" t="s">
        <v>1585</v>
      </c>
      <c r="C153" s="87" t="s">
        <v>1586</v>
      </c>
      <c r="D153" s="88" t="s">
        <v>120</v>
      </c>
      <c r="E153" s="88" t="s">
        <v>309</v>
      </c>
      <c r="F153" s="87" t="s">
        <v>696</v>
      </c>
      <c r="G153" s="88" t="s">
        <v>361</v>
      </c>
      <c r="H153" s="88" t="s">
        <v>132</v>
      </c>
      <c r="I153" s="90">
        <v>32460.813658999999</v>
      </c>
      <c r="J153" s="102">
        <v>370</v>
      </c>
      <c r="K153" s="90"/>
      <c r="L153" s="90">
        <v>120.10501053899999</v>
      </c>
      <c r="M153" s="91">
        <v>6.2231569046688386E-5</v>
      </c>
      <c r="N153" s="91">
        <f t="shared" si="4"/>
        <v>1.1463165664233684E-3</v>
      </c>
      <c r="O153" s="91">
        <f>L153/'סכום נכסי הקרן'!$C$42</f>
        <v>2.2443431188767847E-4</v>
      </c>
    </row>
    <row r="154" spans="2:15">
      <c r="B154" s="86" t="s">
        <v>1587</v>
      </c>
      <c r="C154" s="87" t="s">
        <v>1588</v>
      </c>
      <c r="D154" s="88" t="s">
        <v>120</v>
      </c>
      <c r="E154" s="88" t="s">
        <v>309</v>
      </c>
      <c r="F154" s="87" t="s">
        <v>1589</v>
      </c>
      <c r="G154" s="88" t="s">
        <v>155</v>
      </c>
      <c r="H154" s="88" t="s">
        <v>132</v>
      </c>
      <c r="I154" s="90">
        <v>1793.15994</v>
      </c>
      <c r="J154" s="102">
        <v>514.5</v>
      </c>
      <c r="K154" s="90"/>
      <c r="L154" s="90">
        <v>9.2258078910000005</v>
      </c>
      <c r="M154" s="91">
        <v>2.3655071746438139E-4</v>
      </c>
      <c r="N154" s="91">
        <f t="shared" si="4"/>
        <v>8.8053748770611397E-5</v>
      </c>
      <c r="O154" s="91">
        <f>L154/'סכום נכסי הקרן'!$C$42</f>
        <v>1.7239812363632796E-5</v>
      </c>
    </row>
    <row r="155" spans="2:15">
      <c r="B155" s="86" t="s">
        <v>1590</v>
      </c>
      <c r="C155" s="87" t="s">
        <v>1591</v>
      </c>
      <c r="D155" s="88" t="s">
        <v>120</v>
      </c>
      <c r="E155" s="88" t="s">
        <v>309</v>
      </c>
      <c r="F155" s="87" t="s">
        <v>1592</v>
      </c>
      <c r="G155" s="88" t="s">
        <v>700</v>
      </c>
      <c r="H155" s="88" t="s">
        <v>132</v>
      </c>
      <c r="I155" s="90">
        <v>5873.4763650000004</v>
      </c>
      <c r="J155" s="102">
        <v>911.3</v>
      </c>
      <c r="K155" s="90"/>
      <c r="L155" s="90">
        <v>53.524990117999998</v>
      </c>
      <c r="M155" s="91">
        <v>2.1004520290373151E-4</v>
      </c>
      <c r="N155" s="91">
        <f t="shared" si="4"/>
        <v>5.1085781196436454E-4</v>
      </c>
      <c r="O155" s="91">
        <f>L155/'סכום נכסי הקרן'!$C$42</f>
        <v>1.0001951019376798E-4</v>
      </c>
    </row>
    <row r="156" spans="2:15">
      <c r="B156" s="86" t="s">
        <v>1593</v>
      </c>
      <c r="C156" s="87" t="s">
        <v>1594</v>
      </c>
      <c r="D156" s="88" t="s">
        <v>120</v>
      </c>
      <c r="E156" s="88" t="s">
        <v>309</v>
      </c>
      <c r="F156" s="87" t="s">
        <v>1595</v>
      </c>
      <c r="G156" s="88" t="s">
        <v>361</v>
      </c>
      <c r="H156" s="88" t="s">
        <v>132</v>
      </c>
      <c r="I156" s="90">
        <v>3395.2858569999999</v>
      </c>
      <c r="J156" s="102">
        <v>6090</v>
      </c>
      <c r="K156" s="90"/>
      <c r="L156" s="90">
        <v>206.77290872100005</v>
      </c>
      <c r="M156" s="91">
        <v>2.1180864846392705E-4</v>
      </c>
      <c r="N156" s="91">
        <f t="shared" si="4"/>
        <v>1.9734997706649621E-3</v>
      </c>
      <c r="O156" s="91">
        <f>L156/'סכום נכסי הקרן'!$C$42</f>
        <v>3.8638634039953171E-4</v>
      </c>
    </row>
    <row r="157" spans="2:15">
      <c r="B157" s="86" t="s">
        <v>1596</v>
      </c>
      <c r="C157" s="87" t="s">
        <v>1597</v>
      </c>
      <c r="D157" s="88" t="s">
        <v>120</v>
      </c>
      <c r="E157" s="88" t="s">
        <v>309</v>
      </c>
      <c r="F157" s="87" t="s">
        <v>1598</v>
      </c>
      <c r="G157" s="88" t="s">
        <v>157</v>
      </c>
      <c r="H157" s="88" t="s">
        <v>132</v>
      </c>
      <c r="I157" s="90">
        <v>35844.199455000002</v>
      </c>
      <c r="J157" s="102">
        <v>60.1</v>
      </c>
      <c r="K157" s="90"/>
      <c r="L157" s="90">
        <v>21.542363881</v>
      </c>
      <c r="M157" s="91">
        <v>2.6113409134748106E-4</v>
      </c>
      <c r="N157" s="91">
        <f t="shared" si="4"/>
        <v>2.0560648124411145E-4</v>
      </c>
      <c r="O157" s="91">
        <f>L157/'סכום נכסי הקרן'!$C$42</f>
        <v>4.025515332265229E-5</v>
      </c>
    </row>
    <row r="158" spans="2:15">
      <c r="B158" s="86" t="s">
        <v>1599</v>
      </c>
      <c r="C158" s="87" t="s">
        <v>1600</v>
      </c>
      <c r="D158" s="88" t="s">
        <v>120</v>
      </c>
      <c r="E158" s="88" t="s">
        <v>309</v>
      </c>
      <c r="F158" s="87" t="s">
        <v>1601</v>
      </c>
      <c r="G158" s="88" t="s">
        <v>1457</v>
      </c>
      <c r="H158" s="88" t="s">
        <v>132</v>
      </c>
      <c r="I158" s="90">
        <v>1073.284091</v>
      </c>
      <c r="J158" s="102">
        <v>722.4</v>
      </c>
      <c r="K158" s="90"/>
      <c r="L158" s="90">
        <v>7.7534042720000009</v>
      </c>
      <c r="M158" s="91">
        <v>5.755642930342979E-5</v>
      </c>
      <c r="N158" s="91">
        <f t="shared" si="4"/>
        <v>7.4000707574854173E-5</v>
      </c>
      <c r="O158" s="91">
        <f>L158/'סכום נכסי הקרן'!$C$42</f>
        <v>1.4488404311893875E-5</v>
      </c>
    </row>
    <row r="159" spans="2:15">
      <c r="B159" s="86" t="s">
        <v>1602</v>
      </c>
      <c r="C159" s="87" t="s">
        <v>1603</v>
      </c>
      <c r="D159" s="88" t="s">
        <v>120</v>
      </c>
      <c r="E159" s="88" t="s">
        <v>309</v>
      </c>
      <c r="F159" s="87" t="s">
        <v>1604</v>
      </c>
      <c r="G159" s="88" t="s">
        <v>155</v>
      </c>
      <c r="H159" s="88" t="s">
        <v>132</v>
      </c>
      <c r="I159" s="90">
        <v>14617.244828000001</v>
      </c>
      <c r="J159" s="102">
        <v>239</v>
      </c>
      <c r="K159" s="90"/>
      <c r="L159" s="90">
        <v>34.935215137999997</v>
      </c>
      <c r="M159" s="91">
        <v>1.9110361144738134E-4</v>
      </c>
      <c r="N159" s="91">
        <f t="shared" si="4"/>
        <v>3.3343168352872345E-4</v>
      </c>
      <c r="O159" s="91">
        <f>L159/'סכום נכסי הקרן'!$C$42</f>
        <v>6.5281714184597245E-5</v>
      </c>
    </row>
    <row r="160" spans="2:15">
      <c r="B160" s="86" t="s">
        <v>1605</v>
      </c>
      <c r="C160" s="87" t="s">
        <v>1606</v>
      </c>
      <c r="D160" s="88" t="s">
        <v>120</v>
      </c>
      <c r="E160" s="88" t="s">
        <v>309</v>
      </c>
      <c r="F160" s="87" t="s">
        <v>1607</v>
      </c>
      <c r="G160" s="88" t="s">
        <v>646</v>
      </c>
      <c r="H160" s="88" t="s">
        <v>132</v>
      </c>
      <c r="I160" s="90">
        <v>41.549771</v>
      </c>
      <c r="J160" s="102">
        <v>93.5</v>
      </c>
      <c r="K160" s="90"/>
      <c r="L160" s="90">
        <v>3.8849055E-2</v>
      </c>
      <c r="M160" s="91">
        <v>6.0607026106966814E-6</v>
      </c>
      <c r="N160" s="91">
        <f t="shared" si="4"/>
        <v>3.7078649039318743E-7</v>
      </c>
      <c r="O160" s="91">
        <f>L160/'סכום נכסי הקרן'!$C$42</f>
        <v>7.2595313778190443E-8</v>
      </c>
    </row>
    <row r="161" spans="2:15">
      <c r="B161" s="86" t="s">
        <v>1608</v>
      </c>
      <c r="C161" s="87" t="s">
        <v>1609</v>
      </c>
      <c r="D161" s="88" t="s">
        <v>120</v>
      </c>
      <c r="E161" s="88" t="s">
        <v>309</v>
      </c>
      <c r="F161" s="87" t="s">
        <v>1610</v>
      </c>
      <c r="G161" s="88" t="s">
        <v>1611</v>
      </c>
      <c r="H161" s="88" t="s">
        <v>132</v>
      </c>
      <c r="I161" s="90">
        <v>4414.9771250000003</v>
      </c>
      <c r="J161" s="102">
        <v>801.2</v>
      </c>
      <c r="K161" s="90"/>
      <c r="L161" s="90">
        <v>35.372796725999997</v>
      </c>
      <c r="M161" s="91">
        <v>8.8445133803656886E-5</v>
      </c>
      <c r="N161" s="91">
        <f t="shared" si="4"/>
        <v>3.3760808733765001E-4</v>
      </c>
      <c r="O161" s="91">
        <f>L161/'סכום נכסי הקרן'!$C$42</f>
        <v>6.609940132484863E-5</v>
      </c>
    </row>
    <row r="162" spans="2:15">
      <c r="B162" s="86" t="s">
        <v>1612</v>
      </c>
      <c r="C162" s="87" t="s">
        <v>1613</v>
      </c>
      <c r="D162" s="88" t="s">
        <v>120</v>
      </c>
      <c r="E162" s="88" t="s">
        <v>309</v>
      </c>
      <c r="F162" s="87" t="s">
        <v>1614</v>
      </c>
      <c r="G162" s="88" t="s">
        <v>505</v>
      </c>
      <c r="H162" s="88" t="s">
        <v>132</v>
      </c>
      <c r="I162" s="90">
        <v>2005.9129330000003</v>
      </c>
      <c r="J162" s="102">
        <v>511.5</v>
      </c>
      <c r="K162" s="90"/>
      <c r="L162" s="90">
        <v>10.260244666</v>
      </c>
      <c r="M162" s="91">
        <v>1.3364847134091949E-4</v>
      </c>
      <c r="N162" s="91">
        <f t="shared" si="4"/>
        <v>9.7926709164008276E-5</v>
      </c>
      <c r="O162" s="91">
        <f>L162/'סכום נכסי הקרן'!$C$42</f>
        <v>1.9172813366226664E-5</v>
      </c>
    </row>
    <row r="163" spans="2:15">
      <c r="B163" s="86" t="s">
        <v>1615</v>
      </c>
      <c r="C163" s="87" t="s">
        <v>1616</v>
      </c>
      <c r="D163" s="88" t="s">
        <v>120</v>
      </c>
      <c r="E163" s="88" t="s">
        <v>309</v>
      </c>
      <c r="F163" s="87" t="s">
        <v>1617</v>
      </c>
      <c r="G163" s="88" t="s">
        <v>505</v>
      </c>
      <c r="H163" s="88" t="s">
        <v>132</v>
      </c>
      <c r="I163" s="90">
        <v>4400.8953860000001</v>
      </c>
      <c r="J163" s="102">
        <v>2399</v>
      </c>
      <c r="K163" s="90"/>
      <c r="L163" s="90">
        <v>105.577480302</v>
      </c>
      <c r="M163" s="91">
        <v>1.7107141202030502E-4</v>
      </c>
      <c r="N163" s="91">
        <f t="shared" si="4"/>
        <v>1.0076616634750693E-3</v>
      </c>
      <c r="O163" s="91">
        <f>L163/'סכום נכסי הקרן'!$C$42</f>
        <v>1.9728743235670495E-4</v>
      </c>
    </row>
    <row r="164" spans="2:15">
      <c r="B164" s="86" t="s">
        <v>1618</v>
      </c>
      <c r="C164" s="87" t="s">
        <v>1619</v>
      </c>
      <c r="D164" s="88" t="s">
        <v>120</v>
      </c>
      <c r="E164" s="88" t="s">
        <v>309</v>
      </c>
      <c r="F164" s="87" t="s">
        <v>1620</v>
      </c>
      <c r="G164" s="88" t="s">
        <v>615</v>
      </c>
      <c r="H164" s="88" t="s">
        <v>132</v>
      </c>
      <c r="I164" s="90">
        <v>61437.177942000002</v>
      </c>
      <c r="J164" s="102">
        <v>188</v>
      </c>
      <c r="K164" s="90"/>
      <c r="L164" s="90">
        <v>115.50189452999999</v>
      </c>
      <c r="M164" s="91">
        <v>2.6626329424438389E-4</v>
      </c>
      <c r="N164" s="91">
        <f t="shared" si="4"/>
        <v>1.1023831109030267E-3</v>
      </c>
      <c r="O164" s="91">
        <f>L164/'סכום נכסי הקרן'!$C$42</f>
        <v>2.1583269594024378E-4</v>
      </c>
    </row>
    <row r="165" spans="2:15">
      <c r="B165" s="86" t="s">
        <v>1621</v>
      </c>
      <c r="C165" s="87" t="s">
        <v>1622</v>
      </c>
      <c r="D165" s="88" t="s">
        <v>120</v>
      </c>
      <c r="E165" s="88" t="s">
        <v>309</v>
      </c>
      <c r="F165" s="87" t="s">
        <v>1623</v>
      </c>
      <c r="G165" s="88" t="s">
        <v>825</v>
      </c>
      <c r="H165" s="88" t="s">
        <v>132</v>
      </c>
      <c r="I165" s="90">
        <v>24452.181</v>
      </c>
      <c r="J165" s="102">
        <v>417.8</v>
      </c>
      <c r="K165" s="90"/>
      <c r="L165" s="90">
        <v>102.161212218</v>
      </c>
      <c r="M165" s="91">
        <v>8.5048106152829463E-5</v>
      </c>
      <c r="N165" s="91">
        <f t="shared" si="4"/>
        <v>9.7505582394799149E-4</v>
      </c>
      <c r="O165" s="91">
        <f>L165/'סכום נכסי הקרן'!$C$42</f>
        <v>1.9090362061383509E-4</v>
      </c>
    </row>
    <row r="166" spans="2:15">
      <c r="B166" s="86" t="s">
        <v>1624</v>
      </c>
      <c r="C166" s="87" t="s">
        <v>1625</v>
      </c>
      <c r="D166" s="88" t="s">
        <v>120</v>
      </c>
      <c r="E166" s="88" t="s">
        <v>309</v>
      </c>
      <c r="F166" s="87" t="s">
        <v>1626</v>
      </c>
      <c r="G166" s="88" t="s">
        <v>601</v>
      </c>
      <c r="H166" s="88" t="s">
        <v>132</v>
      </c>
      <c r="I166" s="90">
        <v>20545.265857999999</v>
      </c>
      <c r="J166" s="102">
        <v>486.3</v>
      </c>
      <c r="K166" s="90"/>
      <c r="L166" s="90">
        <v>99.911627867000007</v>
      </c>
      <c r="M166" s="91">
        <v>1.3472510174466061E-4</v>
      </c>
      <c r="N166" s="91">
        <f t="shared" si="4"/>
        <v>9.5358514759947481E-4</v>
      </c>
      <c r="O166" s="91">
        <f>L166/'סכום נכסי הקרן'!$C$42</f>
        <v>1.8669993324405606E-4</v>
      </c>
    </row>
    <row r="167" spans="2:15">
      <c r="B167" s="86" t="s">
        <v>1627</v>
      </c>
      <c r="C167" s="87" t="s">
        <v>1628</v>
      </c>
      <c r="D167" s="88" t="s">
        <v>120</v>
      </c>
      <c r="E167" s="88" t="s">
        <v>309</v>
      </c>
      <c r="F167" s="87" t="s">
        <v>1629</v>
      </c>
      <c r="G167" s="88" t="s">
        <v>825</v>
      </c>
      <c r="H167" s="88" t="s">
        <v>132</v>
      </c>
      <c r="I167" s="90">
        <v>381.44587300000001</v>
      </c>
      <c r="J167" s="102">
        <v>21880</v>
      </c>
      <c r="K167" s="90"/>
      <c r="L167" s="90">
        <v>83.460356985000004</v>
      </c>
      <c r="M167" s="91">
        <v>1.6873141225009057E-4</v>
      </c>
      <c r="N167" s="91">
        <f t="shared" si="4"/>
        <v>7.9656951381264478E-4</v>
      </c>
      <c r="O167" s="91">
        <f>L167/'סכום נכסי הקרן'!$C$42</f>
        <v>1.5595825441225956E-4</v>
      </c>
    </row>
    <row r="168" spans="2:15">
      <c r="B168" s="86" t="s">
        <v>1630</v>
      </c>
      <c r="C168" s="87" t="s">
        <v>1631</v>
      </c>
      <c r="D168" s="88" t="s">
        <v>120</v>
      </c>
      <c r="E168" s="88" t="s">
        <v>309</v>
      </c>
      <c r="F168" s="87" t="s">
        <v>1632</v>
      </c>
      <c r="G168" s="88" t="s">
        <v>1633</v>
      </c>
      <c r="H168" s="88" t="s">
        <v>132</v>
      </c>
      <c r="I168" s="90">
        <v>1803.1445809999998</v>
      </c>
      <c r="J168" s="102">
        <v>1372</v>
      </c>
      <c r="K168" s="90"/>
      <c r="L168" s="90">
        <v>24.739143644999999</v>
      </c>
      <c r="M168" s="91">
        <v>4.0230840488516295E-5</v>
      </c>
      <c r="N168" s="91">
        <f t="shared" si="4"/>
        <v>2.3611746147911386E-4</v>
      </c>
      <c r="O168" s="91">
        <f>L168/'סכום נכסי הקרן'!$C$42</f>
        <v>4.6228818062949045E-5</v>
      </c>
    </row>
    <row r="169" spans="2:15">
      <c r="B169" s="86" t="s">
        <v>1634</v>
      </c>
      <c r="C169" s="87" t="s">
        <v>1635</v>
      </c>
      <c r="D169" s="88" t="s">
        <v>120</v>
      </c>
      <c r="E169" s="88" t="s">
        <v>309</v>
      </c>
      <c r="F169" s="87" t="s">
        <v>703</v>
      </c>
      <c r="G169" s="88" t="s">
        <v>601</v>
      </c>
      <c r="H169" s="88" t="s">
        <v>132</v>
      </c>
      <c r="I169" s="90">
        <v>2912.2279960000001</v>
      </c>
      <c r="J169" s="102">
        <v>8</v>
      </c>
      <c r="K169" s="90"/>
      <c r="L169" s="90">
        <v>0.23297823399999998</v>
      </c>
      <c r="M169" s="91">
        <v>1.184801985331819E-4</v>
      </c>
      <c r="N169" s="91">
        <f t="shared" si="4"/>
        <v>2.2236108889357223E-6</v>
      </c>
      <c r="O169" s="91">
        <f>L169/'סכום נכסי הקרן'!$C$42</f>
        <v>4.3535493979760065E-7</v>
      </c>
    </row>
    <row r="170" spans="2:15">
      <c r="B170" s="86" t="s">
        <v>1636</v>
      </c>
      <c r="C170" s="87" t="s">
        <v>1637</v>
      </c>
      <c r="D170" s="88" t="s">
        <v>120</v>
      </c>
      <c r="E170" s="88" t="s">
        <v>309</v>
      </c>
      <c r="F170" s="87" t="s">
        <v>1638</v>
      </c>
      <c r="G170" s="88" t="s">
        <v>716</v>
      </c>
      <c r="H170" s="88" t="s">
        <v>132</v>
      </c>
      <c r="I170" s="90">
        <v>2318.7133829999998</v>
      </c>
      <c r="J170" s="102">
        <v>7804</v>
      </c>
      <c r="K170" s="90"/>
      <c r="L170" s="90">
        <v>180.95239242</v>
      </c>
      <c r="M170" s="91">
        <v>1.843535770207419E-4</v>
      </c>
      <c r="N170" s="91">
        <f t="shared" si="4"/>
        <v>1.727061379322164E-3</v>
      </c>
      <c r="O170" s="91">
        <f>L170/'סכום נכסי הקרן'!$C$42</f>
        <v>3.3813681456715353E-4</v>
      </c>
    </row>
    <row r="171" spans="2:15">
      <c r="B171" s="86" t="s">
        <v>1639</v>
      </c>
      <c r="C171" s="87" t="s">
        <v>1640</v>
      </c>
      <c r="D171" s="88" t="s">
        <v>120</v>
      </c>
      <c r="E171" s="88" t="s">
        <v>309</v>
      </c>
      <c r="F171" s="87" t="s">
        <v>1641</v>
      </c>
      <c r="G171" s="88" t="s">
        <v>505</v>
      </c>
      <c r="H171" s="88" t="s">
        <v>132</v>
      </c>
      <c r="I171" s="90">
        <v>22495.305557</v>
      </c>
      <c r="J171" s="102">
        <v>409.9</v>
      </c>
      <c r="K171" s="90"/>
      <c r="L171" s="90">
        <v>92.208257486000008</v>
      </c>
      <c r="M171" s="91">
        <v>2.6342018384336154E-4</v>
      </c>
      <c r="N171" s="91">
        <f t="shared" si="4"/>
        <v>8.800619777882704E-4</v>
      </c>
      <c r="O171" s="91">
        <f>L171/'סכום נכסי הקרן'!$C$42</f>
        <v>1.7230502479754909E-4</v>
      </c>
    </row>
    <row r="172" spans="2:15">
      <c r="B172" s="86" t="s">
        <v>1642</v>
      </c>
      <c r="C172" s="87" t="s">
        <v>1643</v>
      </c>
      <c r="D172" s="88" t="s">
        <v>120</v>
      </c>
      <c r="E172" s="88" t="s">
        <v>309</v>
      </c>
      <c r="F172" s="87" t="s">
        <v>892</v>
      </c>
      <c r="G172" s="88" t="s">
        <v>343</v>
      </c>
      <c r="H172" s="88" t="s">
        <v>132</v>
      </c>
      <c r="I172" s="90">
        <v>30157.689900000001</v>
      </c>
      <c r="J172" s="102">
        <v>1023</v>
      </c>
      <c r="K172" s="90"/>
      <c r="L172" s="90">
        <v>308.51316767700001</v>
      </c>
      <c r="M172" s="91">
        <v>4.2415747658727359E-4</v>
      </c>
      <c r="N172" s="91">
        <f t="shared" si="4"/>
        <v>2.9445378963024915E-3</v>
      </c>
      <c r="O172" s="91">
        <f>L172/'סכום נכסי הקרן'!$C$42</f>
        <v>5.7650334640611714E-4</v>
      </c>
    </row>
    <row r="173" spans="2:15">
      <c r="B173" s="86" t="s">
        <v>1644</v>
      </c>
      <c r="C173" s="87" t="s">
        <v>1645</v>
      </c>
      <c r="D173" s="88" t="s">
        <v>120</v>
      </c>
      <c r="E173" s="88" t="s">
        <v>309</v>
      </c>
      <c r="F173" s="87" t="s">
        <v>1646</v>
      </c>
      <c r="G173" s="88" t="s">
        <v>157</v>
      </c>
      <c r="H173" s="88" t="s">
        <v>132</v>
      </c>
      <c r="I173" s="90">
        <v>5110.5058289999997</v>
      </c>
      <c r="J173" s="102">
        <v>55.3</v>
      </c>
      <c r="K173" s="90"/>
      <c r="L173" s="90">
        <v>2.8261097230000001</v>
      </c>
      <c r="M173" s="91">
        <v>1.3016139661121796E-4</v>
      </c>
      <c r="N173" s="91">
        <f t="shared" si="4"/>
        <v>2.697319936500986E-5</v>
      </c>
      <c r="O173" s="91">
        <f>L173/'סכום נכסי הקרן'!$C$42</f>
        <v>5.2810119091128441E-6</v>
      </c>
    </row>
    <row r="174" spans="2:15">
      <c r="B174" s="86" t="s">
        <v>1647</v>
      </c>
      <c r="C174" s="87" t="s">
        <v>1648</v>
      </c>
      <c r="D174" s="88" t="s">
        <v>120</v>
      </c>
      <c r="E174" s="88" t="s">
        <v>309</v>
      </c>
      <c r="F174" s="87" t="s">
        <v>1649</v>
      </c>
      <c r="G174" s="88" t="s">
        <v>646</v>
      </c>
      <c r="H174" s="88" t="s">
        <v>132</v>
      </c>
      <c r="I174" s="90">
        <v>6233.129911</v>
      </c>
      <c r="J174" s="102">
        <v>3057</v>
      </c>
      <c r="K174" s="90"/>
      <c r="L174" s="90">
        <v>190.54678137600001</v>
      </c>
      <c r="M174" s="91">
        <v>1.7464639705799944E-4</v>
      </c>
      <c r="N174" s="91">
        <f t="shared" si="4"/>
        <v>1.8186329711784499E-3</v>
      </c>
      <c r="O174" s="91">
        <f>L174/'סכום נכסי הקרן'!$C$42</f>
        <v>3.5606537619550788E-4</v>
      </c>
    </row>
    <row r="175" spans="2:15">
      <c r="B175" s="86" t="s">
        <v>1650</v>
      </c>
      <c r="C175" s="87" t="s">
        <v>1651</v>
      </c>
      <c r="D175" s="88" t="s">
        <v>120</v>
      </c>
      <c r="E175" s="88" t="s">
        <v>309</v>
      </c>
      <c r="F175" s="87" t="s">
        <v>1652</v>
      </c>
      <c r="G175" s="88" t="s">
        <v>505</v>
      </c>
      <c r="H175" s="88" t="s">
        <v>132</v>
      </c>
      <c r="I175" s="90">
        <v>1358.4545000000001</v>
      </c>
      <c r="J175" s="102">
        <v>6693</v>
      </c>
      <c r="K175" s="90"/>
      <c r="L175" s="90">
        <v>90.921359684999985</v>
      </c>
      <c r="M175" s="91">
        <v>1.6164764749280089E-4</v>
      </c>
      <c r="N175" s="91">
        <f t="shared" si="4"/>
        <v>8.6777945716769134E-4</v>
      </c>
      <c r="O175" s="91">
        <f>L175/'סכום נכסי הקרן'!$C$42</f>
        <v>1.6990026232226985E-4</v>
      </c>
    </row>
    <row r="176" spans="2:15">
      <c r="B176" s="86" t="s">
        <v>1653</v>
      </c>
      <c r="C176" s="87" t="s">
        <v>1654</v>
      </c>
      <c r="D176" s="88" t="s">
        <v>120</v>
      </c>
      <c r="E176" s="88" t="s">
        <v>309</v>
      </c>
      <c r="F176" s="87" t="s">
        <v>1655</v>
      </c>
      <c r="G176" s="88" t="s">
        <v>505</v>
      </c>
      <c r="H176" s="88" t="s">
        <v>132</v>
      </c>
      <c r="I176" s="90">
        <v>5326.7500499999996</v>
      </c>
      <c r="J176" s="102">
        <v>1193</v>
      </c>
      <c r="K176" s="90"/>
      <c r="L176" s="90">
        <v>63.548128097999999</v>
      </c>
      <c r="M176" s="91">
        <v>3.1946367227138713E-4</v>
      </c>
      <c r="N176" s="91">
        <f t="shared" si="4"/>
        <v>6.0652150711295607E-4</v>
      </c>
      <c r="O176" s="91">
        <f>L176/'סכום נכסי הקרן'!$C$42</f>
        <v>1.1874925398548177E-4</v>
      </c>
    </row>
    <row r="177" spans="2:15">
      <c r="B177" s="86" t="s">
        <v>1656</v>
      </c>
      <c r="C177" s="87" t="s">
        <v>1657</v>
      </c>
      <c r="D177" s="88" t="s">
        <v>120</v>
      </c>
      <c r="E177" s="88" t="s">
        <v>309</v>
      </c>
      <c r="F177" s="87" t="s">
        <v>1658</v>
      </c>
      <c r="G177" s="88" t="s">
        <v>126</v>
      </c>
      <c r="H177" s="88" t="s">
        <v>132</v>
      </c>
      <c r="I177" s="90">
        <v>4321.2437650000002</v>
      </c>
      <c r="J177" s="102">
        <v>825</v>
      </c>
      <c r="K177" s="90"/>
      <c r="L177" s="90">
        <v>35.650261057000002</v>
      </c>
      <c r="M177" s="91">
        <v>2.1605138568071597E-4</v>
      </c>
      <c r="N177" s="91">
        <f t="shared" si="4"/>
        <v>3.4025628625782413E-4</v>
      </c>
      <c r="O177" s="91">
        <f>L177/'סכום נכסי הקרן'!$C$42</f>
        <v>6.6617885240897583E-5</v>
      </c>
    </row>
    <row r="178" spans="2:15">
      <c r="B178" s="86" t="s">
        <v>1659</v>
      </c>
      <c r="C178" s="87" t="s">
        <v>1660</v>
      </c>
      <c r="D178" s="88" t="s">
        <v>120</v>
      </c>
      <c r="E178" s="88" t="s">
        <v>309</v>
      </c>
      <c r="F178" s="87" t="s">
        <v>904</v>
      </c>
      <c r="G178" s="88" t="s">
        <v>126</v>
      </c>
      <c r="H178" s="88" t="s">
        <v>132</v>
      </c>
      <c r="I178" s="90">
        <v>18041.745608000001</v>
      </c>
      <c r="J178" s="102">
        <v>919</v>
      </c>
      <c r="K178" s="90"/>
      <c r="L178" s="90">
        <v>165.80364213499999</v>
      </c>
      <c r="M178" s="91">
        <v>2.0387172357632885E-4</v>
      </c>
      <c r="N178" s="91">
        <f t="shared" si="4"/>
        <v>1.5824773745885107E-3</v>
      </c>
      <c r="O178" s="91">
        <f>L178/'סכום נכסי הקרן'!$C$42</f>
        <v>3.0982909175930075E-4</v>
      </c>
    </row>
    <row r="179" spans="2:15">
      <c r="B179" s="92"/>
      <c r="C179" s="87"/>
      <c r="D179" s="87"/>
      <c r="E179" s="87"/>
      <c r="F179" s="87"/>
      <c r="G179" s="87"/>
      <c r="H179" s="87"/>
      <c r="I179" s="90"/>
      <c r="J179" s="102"/>
      <c r="K179" s="87"/>
      <c r="L179" s="87"/>
      <c r="M179" s="87"/>
      <c r="N179" s="91"/>
      <c r="O179" s="87"/>
    </row>
    <row r="180" spans="2:15">
      <c r="B180" s="79" t="s">
        <v>197</v>
      </c>
      <c r="C180" s="80"/>
      <c r="D180" s="81"/>
      <c r="E180" s="81"/>
      <c r="F180" s="80"/>
      <c r="G180" s="81"/>
      <c r="H180" s="81"/>
      <c r="I180" s="83"/>
      <c r="J180" s="100"/>
      <c r="K180" s="83">
        <v>1.991209266</v>
      </c>
      <c r="L180" s="83">
        <f>L181+L207</f>
        <v>20751.842038323004</v>
      </c>
      <c r="M180" s="84"/>
      <c r="N180" s="84">
        <f t="shared" ref="N180:N198" si="5">IFERROR(L180/$L$11,0)</f>
        <v>0.19806151471595887</v>
      </c>
      <c r="O180" s="84">
        <f>L180/'סכום נכסי הקרן'!$C$42</f>
        <v>3.8777944128821192E-2</v>
      </c>
    </row>
    <row r="181" spans="2:15">
      <c r="B181" s="85" t="s">
        <v>66</v>
      </c>
      <c r="C181" s="80"/>
      <c r="D181" s="81"/>
      <c r="E181" s="81"/>
      <c r="F181" s="80"/>
      <c r="G181" s="81"/>
      <c r="H181" s="81"/>
      <c r="I181" s="83"/>
      <c r="J181" s="100"/>
      <c r="K181" s="83">
        <v>3.3462809999999996E-2</v>
      </c>
      <c r="L181" s="83">
        <f>SUM(L182:L205)</f>
        <v>8673.4787490580002</v>
      </c>
      <c r="M181" s="84"/>
      <c r="N181" s="84">
        <f t="shared" si="5"/>
        <v>8.2782161493068732E-2</v>
      </c>
      <c r="O181" s="84">
        <f>L181/'סכום נכסי הקרן'!$C$42</f>
        <v>1.6207702126508156E-2</v>
      </c>
    </row>
    <row r="182" spans="2:15">
      <c r="B182" s="86" t="s">
        <v>1661</v>
      </c>
      <c r="C182" s="87" t="s">
        <v>1662</v>
      </c>
      <c r="D182" s="88" t="s">
        <v>1663</v>
      </c>
      <c r="E182" s="88" t="s">
        <v>913</v>
      </c>
      <c r="F182" s="87" t="s">
        <v>1664</v>
      </c>
      <c r="G182" s="88" t="s">
        <v>1016</v>
      </c>
      <c r="H182" s="88" t="s">
        <v>131</v>
      </c>
      <c r="I182" s="90">
        <v>3803.6725999999999</v>
      </c>
      <c r="J182" s="102">
        <v>341</v>
      </c>
      <c r="K182" s="90"/>
      <c r="L182" s="90">
        <v>45.643272429</v>
      </c>
      <c r="M182" s="91">
        <v>6.0240919166769132E-5</v>
      </c>
      <c r="N182" s="91">
        <f t="shared" si="5"/>
        <v>4.3563244444450565E-4</v>
      </c>
      <c r="O182" s="91">
        <f>L182/'סכום נכסי הקרן'!$C$42</f>
        <v>8.5291332925516047E-5</v>
      </c>
    </row>
    <row r="183" spans="2:15">
      <c r="B183" s="86" t="s">
        <v>1665</v>
      </c>
      <c r="C183" s="87" t="s">
        <v>1666</v>
      </c>
      <c r="D183" s="88" t="s">
        <v>1663</v>
      </c>
      <c r="E183" s="88" t="s">
        <v>913</v>
      </c>
      <c r="F183" s="87" t="s">
        <v>936</v>
      </c>
      <c r="G183" s="88" t="s">
        <v>937</v>
      </c>
      <c r="H183" s="88" t="s">
        <v>131</v>
      </c>
      <c r="I183" s="90">
        <v>4162.2312309999998</v>
      </c>
      <c r="J183" s="102">
        <v>2196</v>
      </c>
      <c r="K183" s="90"/>
      <c r="L183" s="90">
        <v>321.64574179699997</v>
      </c>
      <c r="M183" s="91">
        <v>9.3776618502513858E-5</v>
      </c>
      <c r="N183" s="91">
        <f t="shared" si="5"/>
        <v>3.0698789391614021E-3</v>
      </c>
      <c r="O183" s="91">
        <f>L183/'סכום נכסי הקרן'!$C$42</f>
        <v>6.0104354021409373E-4</v>
      </c>
    </row>
    <row r="184" spans="2:15">
      <c r="B184" s="86" t="s">
        <v>1667</v>
      </c>
      <c r="C184" s="87" t="s">
        <v>1668</v>
      </c>
      <c r="D184" s="88" t="s">
        <v>1663</v>
      </c>
      <c r="E184" s="88" t="s">
        <v>913</v>
      </c>
      <c r="F184" s="87" t="s">
        <v>1669</v>
      </c>
      <c r="G184" s="88" t="s">
        <v>941</v>
      </c>
      <c r="H184" s="88" t="s">
        <v>131</v>
      </c>
      <c r="I184" s="90">
        <v>589.64804300000003</v>
      </c>
      <c r="J184" s="102">
        <v>12616</v>
      </c>
      <c r="K184" s="90"/>
      <c r="L184" s="90">
        <v>261.77839996099993</v>
      </c>
      <c r="M184" s="91">
        <v>4.7017129625528309E-6</v>
      </c>
      <c r="N184" s="91">
        <f t="shared" si="5"/>
        <v>2.4984879087093181E-3</v>
      </c>
      <c r="O184" s="91">
        <f>L184/'סכום נכסי הקרן'!$C$42</f>
        <v>4.8917239004967882E-4</v>
      </c>
    </row>
    <row r="185" spans="2:15">
      <c r="B185" s="86" t="s">
        <v>1670</v>
      </c>
      <c r="C185" s="87" t="s">
        <v>1671</v>
      </c>
      <c r="D185" s="88" t="s">
        <v>1663</v>
      </c>
      <c r="E185" s="88" t="s">
        <v>913</v>
      </c>
      <c r="F185" s="87" t="s">
        <v>940</v>
      </c>
      <c r="G185" s="88" t="s">
        <v>941</v>
      </c>
      <c r="H185" s="88" t="s">
        <v>131</v>
      </c>
      <c r="I185" s="90">
        <v>454.26718499999993</v>
      </c>
      <c r="J185" s="102">
        <v>12965</v>
      </c>
      <c r="K185" s="90"/>
      <c r="L185" s="90">
        <v>207.25411085200003</v>
      </c>
      <c r="M185" s="91">
        <v>1.1156879712805148E-5</v>
      </c>
      <c r="N185" s="91">
        <f t="shared" si="5"/>
        <v>1.9780925014102326E-3</v>
      </c>
      <c r="O185" s="91">
        <f>L185/'סכום נכסי הקרן'!$C$42</f>
        <v>3.8728553909794734E-4</v>
      </c>
    </row>
    <row r="186" spans="2:15">
      <c r="B186" s="86" t="s">
        <v>1672</v>
      </c>
      <c r="C186" s="87" t="s">
        <v>1673</v>
      </c>
      <c r="D186" s="88" t="s">
        <v>1663</v>
      </c>
      <c r="E186" s="88" t="s">
        <v>913</v>
      </c>
      <c r="F186" s="87" t="s">
        <v>895</v>
      </c>
      <c r="G186" s="88" t="s">
        <v>720</v>
      </c>
      <c r="H186" s="88" t="s">
        <v>131</v>
      </c>
      <c r="I186" s="90">
        <v>19.018363000000001</v>
      </c>
      <c r="J186" s="102">
        <v>16404</v>
      </c>
      <c r="K186" s="90">
        <v>3.3462809999999996E-2</v>
      </c>
      <c r="L186" s="90">
        <v>11.011941415999999</v>
      </c>
      <c r="M186" s="91">
        <v>4.2888044945488486E-7</v>
      </c>
      <c r="N186" s="91">
        <f t="shared" si="5"/>
        <v>1.051011179050308E-4</v>
      </c>
      <c r="O186" s="91">
        <f>L186/'סכום נכסי הקרן'!$C$42</f>
        <v>2.0577472023491196E-5</v>
      </c>
    </row>
    <row r="187" spans="2:15">
      <c r="B187" s="86" t="s">
        <v>1676</v>
      </c>
      <c r="C187" s="87" t="s">
        <v>1677</v>
      </c>
      <c r="D187" s="88" t="s">
        <v>1678</v>
      </c>
      <c r="E187" s="88" t="s">
        <v>913</v>
      </c>
      <c r="F187" s="87" t="s">
        <v>1679</v>
      </c>
      <c r="G187" s="88" t="s">
        <v>1680</v>
      </c>
      <c r="H187" s="88" t="s">
        <v>131</v>
      </c>
      <c r="I187" s="90">
        <v>501.957088</v>
      </c>
      <c r="J187" s="102">
        <v>2914</v>
      </c>
      <c r="K187" s="90"/>
      <c r="L187" s="90">
        <v>51.472517025999998</v>
      </c>
      <c r="M187" s="91">
        <v>1.3521598303352282E-5</v>
      </c>
      <c r="N187" s="91">
        <f t="shared" si="5"/>
        <v>4.9126842183868117E-4</v>
      </c>
      <c r="O187" s="91">
        <f>L187/'סכום נכסי הקרן'!$C$42</f>
        <v>9.6184154915884563E-5</v>
      </c>
    </row>
    <row r="188" spans="2:15">
      <c r="B188" s="86" t="s">
        <v>1681</v>
      </c>
      <c r="C188" s="87" t="s">
        <v>1682</v>
      </c>
      <c r="D188" s="88" t="s">
        <v>1678</v>
      </c>
      <c r="E188" s="88" t="s">
        <v>913</v>
      </c>
      <c r="F188" s="87" t="s">
        <v>1683</v>
      </c>
      <c r="G188" s="88" t="s">
        <v>1680</v>
      </c>
      <c r="H188" s="88" t="s">
        <v>131</v>
      </c>
      <c r="I188" s="90">
        <v>1209.0245050000001</v>
      </c>
      <c r="J188" s="102">
        <v>2064</v>
      </c>
      <c r="K188" s="90"/>
      <c r="L188" s="90">
        <v>87.814061291000002</v>
      </c>
      <c r="M188" s="91">
        <v>7.7269010923021949E-6</v>
      </c>
      <c r="N188" s="91">
        <f t="shared" si="5"/>
        <v>8.3812251271651633E-4</v>
      </c>
      <c r="O188" s="91">
        <f>L188/'סכום נכסי הקרן'!$C$42</f>
        <v>1.6409380700656406E-4</v>
      </c>
    </row>
    <row r="189" spans="2:15">
      <c r="B189" s="86" t="s">
        <v>1684</v>
      </c>
      <c r="C189" s="87" t="s">
        <v>1685</v>
      </c>
      <c r="D189" s="88" t="s">
        <v>1663</v>
      </c>
      <c r="E189" s="88" t="s">
        <v>913</v>
      </c>
      <c r="F189" s="87" t="s">
        <v>1686</v>
      </c>
      <c r="G189" s="88" t="s">
        <v>1134</v>
      </c>
      <c r="H189" s="88" t="s">
        <v>131</v>
      </c>
      <c r="I189" s="90">
        <v>2410.7133560000002</v>
      </c>
      <c r="J189" s="102">
        <v>3570</v>
      </c>
      <c r="K189" s="90"/>
      <c r="L189" s="90">
        <v>302.85382066400001</v>
      </c>
      <c r="M189" s="91">
        <v>2.9016394057467719E-5</v>
      </c>
      <c r="N189" s="91">
        <f t="shared" si="5"/>
        <v>2.8905234700347883E-3</v>
      </c>
      <c r="O189" s="91">
        <f>L189/'סכום נכסי הקרן'!$C$42</f>
        <v>5.6592800365483527E-4</v>
      </c>
    </row>
    <row r="190" spans="2:15">
      <c r="B190" s="86" t="s">
        <v>1687</v>
      </c>
      <c r="C190" s="87" t="s">
        <v>1688</v>
      </c>
      <c r="D190" s="88" t="s">
        <v>1678</v>
      </c>
      <c r="E190" s="88" t="s">
        <v>913</v>
      </c>
      <c r="F190" s="87" t="s">
        <v>1689</v>
      </c>
      <c r="G190" s="88" t="s">
        <v>1107</v>
      </c>
      <c r="H190" s="88" t="s">
        <v>131</v>
      </c>
      <c r="I190" s="90">
        <v>3445.8774199999998</v>
      </c>
      <c r="J190" s="102">
        <v>171</v>
      </c>
      <c r="K190" s="90"/>
      <c r="L190" s="90">
        <v>20.735532923999997</v>
      </c>
      <c r="M190" s="91">
        <v>2.5782734693577346E-5</v>
      </c>
      <c r="N190" s="91">
        <f t="shared" si="5"/>
        <v>1.9790585586502288E-4</v>
      </c>
      <c r="O190" s="91">
        <f>L190/'סכום נכסי הקרן'!$C$42</f>
        <v>3.8747468090942716E-5</v>
      </c>
    </row>
    <row r="191" spans="2:15">
      <c r="B191" s="86" t="s">
        <v>1690</v>
      </c>
      <c r="C191" s="87" t="s">
        <v>1691</v>
      </c>
      <c r="D191" s="88" t="s">
        <v>1678</v>
      </c>
      <c r="E191" s="88" t="s">
        <v>913</v>
      </c>
      <c r="F191" s="87" t="s">
        <v>1692</v>
      </c>
      <c r="G191" s="88" t="s">
        <v>1016</v>
      </c>
      <c r="H191" s="88" t="s">
        <v>131</v>
      </c>
      <c r="I191" s="90">
        <v>5610.4170849999991</v>
      </c>
      <c r="J191" s="102">
        <v>393</v>
      </c>
      <c r="K191" s="90"/>
      <c r="L191" s="90">
        <v>77.590216847999997</v>
      </c>
      <c r="M191" s="91">
        <v>4.131091271075052E-5</v>
      </c>
      <c r="N191" s="91">
        <f t="shared" si="5"/>
        <v>7.405432176900128E-4</v>
      </c>
      <c r="O191" s="91">
        <f>L191/'סכום נכסי הקרן'!$C$42</f>
        <v>1.4498901294248724E-4</v>
      </c>
    </row>
    <row r="192" spans="2:15">
      <c r="B192" s="86" t="s">
        <v>1693</v>
      </c>
      <c r="C192" s="87" t="s">
        <v>1694</v>
      </c>
      <c r="D192" s="88" t="s">
        <v>1663</v>
      </c>
      <c r="E192" s="88" t="s">
        <v>913</v>
      </c>
      <c r="F192" s="87" t="s">
        <v>1695</v>
      </c>
      <c r="G192" s="88" t="s">
        <v>1006</v>
      </c>
      <c r="H192" s="88" t="s">
        <v>131</v>
      </c>
      <c r="I192" s="90">
        <v>1286.950889</v>
      </c>
      <c r="J192" s="102">
        <v>2297</v>
      </c>
      <c r="K192" s="90"/>
      <c r="L192" s="90">
        <v>104.02608070599999</v>
      </c>
      <c r="M192" s="91">
        <v>2.5850347990698501E-5</v>
      </c>
      <c r="N192" s="91">
        <f t="shared" si="5"/>
        <v>9.92854662084733E-4</v>
      </c>
      <c r="O192" s="91">
        <f>L192/'סכום נכסי הקרן'!$C$42</f>
        <v>1.9438840841733298E-4</v>
      </c>
    </row>
    <row r="193" spans="2:15">
      <c r="B193" s="86" t="s">
        <v>1698</v>
      </c>
      <c r="C193" s="87" t="s">
        <v>1699</v>
      </c>
      <c r="D193" s="88" t="s">
        <v>1663</v>
      </c>
      <c r="E193" s="88" t="s">
        <v>913</v>
      </c>
      <c r="F193" s="87" t="s">
        <v>1700</v>
      </c>
      <c r="G193" s="88" t="s">
        <v>941</v>
      </c>
      <c r="H193" s="88" t="s">
        <v>131</v>
      </c>
      <c r="I193" s="90">
        <v>190.18362999999997</v>
      </c>
      <c r="J193" s="102">
        <v>12200</v>
      </c>
      <c r="K193" s="90"/>
      <c r="L193" s="90">
        <v>81.649255663999995</v>
      </c>
      <c r="M193" s="91">
        <v>4.2334491391891345E-6</v>
      </c>
      <c r="N193" s="91">
        <f t="shared" si="5"/>
        <v>7.7928384489328345E-4</v>
      </c>
      <c r="O193" s="91">
        <f>L193/'סכום נכסי הקרן'!$C$42</f>
        <v>1.525739386629552E-4</v>
      </c>
    </row>
    <row r="194" spans="2:15">
      <c r="B194" s="86" t="s">
        <v>1701</v>
      </c>
      <c r="C194" s="87" t="s">
        <v>1702</v>
      </c>
      <c r="D194" s="88" t="s">
        <v>1663</v>
      </c>
      <c r="E194" s="88" t="s">
        <v>913</v>
      </c>
      <c r="F194" s="87" t="s">
        <v>944</v>
      </c>
      <c r="G194" s="88" t="s">
        <v>157</v>
      </c>
      <c r="H194" s="88" t="s">
        <v>131</v>
      </c>
      <c r="I194" s="90">
        <v>3262.3828200000003</v>
      </c>
      <c r="J194" s="102">
        <v>19230</v>
      </c>
      <c r="K194" s="90"/>
      <c r="L194" s="90">
        <v>2207.6665250659998</v>
      </c>
      <c r="M194" s="91">
        <v>5.1350524327753817E-5</v>
      </c>
      <c r="N194" s="91">
        <f t="shared" si="5"/>
        <v>2.1070600630768131E-2</v>
      </c>
      <c r="O194" s="91">
        <f>L194/'סכום נכסי הקרן'!$C$42</f>
        <v>4.1253575950502171E-3</v>
      </c>
    </row>
    <row r="195" spans="2:15">
      <c r="B195" s="86" t="s">
        <v>1703</v>
      </c>
      <c r="C195" s="87" t="s">
        <v>1704</v>
      </c>
      <c r="D195" s="88" t="s">
        <v>1663</v>
      </c>
      <c r="E195" s="88" t="s">
        <v>913</v>
      </c>
      <c r="F195" s="87" t="s">
        <v>947</v>
      </c>
      <c r="G195" s="88" t="s">
        <v>937</v>
      </c>
      <c r="H195" s="88" t="s">
        <v>131</v>
      </c>
      <c r="I195" s="90">
        <v>2857.3324420000004</v>
      </c>
      <c r="J195" s="102">
        <v>8168</v>
      </c>
      <c r="K195" s="90"/>
      <c r="L195" s="90">
        <v>821.28854979900007</v>
      </c>
      <c r="M195" s="91">
        <v>9.9267446386529503E-5</v>
      </c>
      <c r="N195" s="91">
        <f t="shared" si="5"/>
        <v>7.8386127791289072E-3</v>
      </c>
      <c r="O195" s="91">
        <f>L195/'סכום נכסי הקרן'!$C$42</f>
        <v>1.5347014225981404E-3</v>
      </c>
    </row>
    <row r="196" spans="2:15">
      <c r="B196" s="86" t="s">
        <v>1707</v>
      </c>
      <c r="C196" s="87" t="s">
        <v>1708</v>
      </c>
      <c r="D196" s="88" t="s">
        <v>1663</v>
      </c>
      <c r="E196" s="88" t="s">
        <v>913</v>
      </c>
      <c r="F196" s="87" t="s">
        <v>1423</v>
      </c>
      <c r="G196" s="88" t="s">
        <v>157</v>
      </c>
      <c r="H196" s="88" t="s">
        <v>131</v>
      </c>
      <c r="I196" s="90">
        <v>5213.8543300000001</v>
      </c>
      <c r="J196" s="102">
        <v>2530</v>
      </c>
      <c r="K196" s="90"/>
      <c r="L196" s="90">
        <v>464.19310074499998</v>
      </c>
      <c r="M196" s="91">
        <v>1.1673774859745103E-4</v>
      </c>
      <c r="N196" s="91">
        <f t="shared" si="5"/>
        <v>4.4303916965282636E-3</v>
      </c>
      <c r="O196" s="91">
        <f>L196/'סכום נכסי הקרן'!$C$42</f>
        <v>8.674147621416902E-4</v>
      </c>
    </row>
    <row r="197" spans="2:15">
      <c r="B197" s="86" t="s">
        <v>1709</v>
      </c>
      <c r="C197" s="87" t="s">
        <v>1710</v>
      </c>
      <c r="D197" s="88" t="s">
        <v>1678</v>
      </c>
      <c r="E197" s="88" t="s">
        <v>913</v>
      </c>
      <c r="F197" s="87" t="s">
        <v>1711</v>
      </c>
      <c r="G197" s="88" t="s">
        <v>941</v>
      </c>
      <c r="H197" s="88" t="s">
        <v>131</v>
      </c>
      <c r="I197" s="90">
        <v>2006.5704249999999</v>
      </c>
      <c r="J197" s="102">
        <v>462</v>
      </c>
      <c r="K197" s="90"/>
      <c r="L197" s="90">
        <v>32.622380522</v>
      </c>
      <c r="M197" s="91">
        <v>2.1125884808178221E-5</v>
      </c>
      <c r="N197" s="91">
        <f t="shared" si="5"/>
        <v>3.1135732856367953E-4</v>
      </c>
      <c r="O197" s="91">
        <f>L197/'סכום נכסי הקרן'!$C$42</f>
        <v>6.0959834162918973E-5</v>
      </c>
    </row>
    <row r="198" spans="2:15">
      <c r="B198" s="86" t="s">
        <v>1714</v>
      </c>
      <c r="C198" s="87" t="s">
        <v>1715</v>
      </c>
      <c r="D198" s="88" t="s">
        <v>1678</v>
      </c>
      <c r="E198" s="88" t="s">
        <v>913</v>
      </c>
      <c r="F198" s="87" t="s">
        <v>1716</v>
      </c>
      <c r="G198" s="88" t="s">
        <v>941</v>
      </c>
      <c r="H198" s="88" t="s">
        <v>131</v>
      </c>
      <c r="I198" s="90">
        <v>4311.5987379999997</v>
      </c>
      <c r="J198" s="102">
        <v>643</v>
      </c>
      <c r="K198" s="90"/>
      <c r="L198" s="90">
        <v>97.55927760199998</v>
      </c>
      <c r="M198" s="91">
        <v>5.6715361151439498E-5</v>
      </c>
      <c r="N198" s="91">
        <f t="shared" si="5"/>
        <v>9.3113364398027883E-4</v>
      </c>
      <c r="O198" s="91">
        <f>L198/'סכום נכסי הקרן'!$C$42</f>
        <v>1.8230421227725553E-4</v>
      </c>
    </row>
    <row r="199" spans="2:15">
      <c r="B199" s="86" t="s">
        <v>1717</v>
      </c>
      <c r="C199" s="87" t="s">
        <v>1718</v>
      </c>
      <c r="D199" s="88" t="s">
        <v>1663</v>
      </c>
      <c r="E199" s="88" t="s">
        <v>913</v>
      </c>
      <c r="F199" s="87" t="s">
        <v>1719</v>
      </c>
      <c r="G199" s="88" t="s">
        <v>1116</v>
      </c>
      <c r="H199" s="88" t="s">
        <v>131</v>
      </c>
      <c r="I199" s="90">
        <v>3343.5260239999998</v>
      </c>
      <c r="J199" s="102">
        <v>455.99</v>
      </c>
      <c r="K199" s="90"/>
      <c r="L199" s="90">
        <v>53.651181874000002</v>
      </c>
      <c r="M199" s="91">
        <v>1.4455697292488641E-4</v>
      </c>
      <c r="N199" s="91">
        <f t="shared" ref="N199:N207" si="6">IFERROR(L199/$L$11,0)</f>
        <v>5.1206222217006444E-4</v>
      </c>
      <c r="O199" s="91">
        <f>L199/'סכום נכסי הקרן'!$C$42</f>
        <v>1.0025531850681551E-4</v>
      </c>
    </row>
    <row r="200" spans="2:15">
      <c r="B200" s="86" t="s">
        <v>1720</v>
      </c>
      <c r="C200" s="87" t="s">
        <v>1721</v>
      </c>
      <c r="D200" s="88" t="s">
        <v>1663</v>
      </c>
      <c r="E200" s="88" t="s">
        <v>913</v>
      </c>
      <c r="F200" s="87" t="s">
        <v>950</v>
      </c>
      <c r="G200" s="88" t="s">
        <v>951</v>
      </c>
      <c r="H200" s="88" t="s">
        <v>131</v>
      </c>
      <c r="I200" s="90">
        <v>977.70143900000005</v>
      </c>
      <c r="J200" s="102">
        <v>28327</v>
      </c>
      <c r="K200" s="90"/>
      <c r="L200" s="90">
        <v>974.59931936399994</v>
      </c>
      <c r="M200" s="91">
        <v>1.7491790419067938E-5</v>
      </c>
      <c r="N200" s="91">
        <f t="shared" si="6"/>
        <v>9.301854605384012E-3</v>
      </c>
      <c r="O200" s="91">
        <f>L200/'סכום נכסי הקרן'!$C$42</f>
        <v>1.8211856992979729E-3</v>
      </c>
    </row>
    <row r="201" spans="2:15">
      <c r="B201" s="86" t="s">
        <v>1722</v>
      </c>
      <c r="C201" s="87" t="s">
        <v>1723</v>
      </c>
      <c r="D201" s="88" t="s">
        <v>1663</v>
      </c>
      <c r="E201" s="88" t="s">
        <v>913</v>
      </c>
      <c r="F201" s="87" t="s">
        <v>1724</v>
      </c>
      <c r="G201" s="88" t="s">
        <v>941</v>
      </c>
      <c r="H201" s="88" t="s">
        <v>135</v>
      </c>
      <c r="I201" s="90">
        <v>36134.8897</v>
      </c>
      <c r="J201" s="102">
        <v>16</v>
      </c>
      <c r="K201" s="90"/>
      <c r="L201" s="90">
        <v>13.825497878</v>
      </c>
      <c r="M201" s="91">
        <v>6.7827437267767865E-5</v>
      </c>
      <c r="N201" s="91">
        <f t="shared" si="6"/>
        <v>1.3195450535726235E-4</v>
      </c>
      <c r="O201" s="91">
        <f>L201/'סכום נכסי הקרן'!$C$42</f>
        <v>2.5835026272662647E-5</v>
      </c>
    </row>
    <row r="202" spans="2:15">
      <c r="B202" s="86" t="s">
        <v>1725</v>
      </c>
      <c r="C202" s="87" t="s">
        <v>1726</v>
      </c>
      <c r="D202" s="88" t="s">
        <v>1663</v>
      </c>
      <c r="E202" s="88" t="s">
        <v>913</v>
      </c>
      <c r="F202" s="87" t="s">
        <v>929</v>
      </c>
      <c r="G202" s="88" t="s">
        <v>930</v>
      </c>
      <c r="H202" s="88" t="s">
        <v>131</v>
      </c>
      <c r="I202" s="90">
        <v>58638.503564999999</v>
      </c>
      <c r="J202" s="102">
        <v>912</v>
      </c>
      <c r="K202" s="90"/>
      <c r="L202" s="90">
        <v>1881.9019136880001</v>
      </c>
      <c r="M202" s="91">
        <v>5.2796810546295901E-5</v>
      </c>
      <c r="N202" s="91">
        <f t="shared" si="6"/>
        <v>1.7961410022472792E-2</v>
      </c>
      <c r="O202" s="91">
        <f>L202/'סכום נכסי הקרן'!$C$42</f>
        <v>3.5166173263148212E-3</v>
      </c>
    </row>
    <row r="203" spans="2:15">
      <c r="B203" s="86" t="s">
        <v>1727</v>
      </c>
      <c r="C203" s="87" t="s">
        <v>1728</v>
      </c>
      <c r="D203" s="88" t="s">
        <v>1663</v>
      </c>
      <c r="E203" s="88" t="s">
        <v>913</v>
      </c>
      <c r="F203" s="87" t="s">
        <v>1258</v>
      </c>
      <c r="G203" s="88" t="s">
        <v>937</v>
      </c>
      <c r="H203" s="88" t="s">
        <v>131</v>
      </c>
      <c r="I203" s="90">
        <v>2284.3933889999998</v>
      </c>
      <c r="J203" s="102">
        <v>4320</v>
      </c>
      <c r="K203" s="90"/>
      <c r="L203" s="90">
        <v>347.275310445</v>
      </c>
      <c r="M203" s="91">
        <v>2.0845057737390912E-5</v>
      </c>
      <c r="N203" s="91">
        <f t="shared" si="6"/>
        <v>3.3144948714996071E-3</v>
      </c>
      <c r="O203" s="91">
        <f>L203/'סכום נכסי הקרן'!$C$42</f>
        <v>6.489362515812359E-4</v>
      </c>
    </row>
    <row r="204" spans="2:15">
      <c r="B204" s="86" t="s">
        <v>1729</v>
      </c>
      <c r="C204" s="87" t="s">
        <v>1730</v>
      </c>
      <c r="D204" s="88" t="s">
        <v>1663</v>
      </c>
      <c r="E204" s="88" t="s">
        <v>913</v>
      </c>
      <c r="F204" s="87" t="s">
        <v>1731</v>
      </c>
      <c r="G204" s="88" t="s">
        <v>1116</v>
      </c>
      <c r="H204" s="88" t="s">
        <v>131</v>
      </c>
      <c r="I204" s="90">
        <v>1897.2229890000003</v>
      </c>
      <c r="J204" s="102">
        <v>887</v>
      </c>
      <c r="K204" s="90"/>
      <c r="L204" s="90">
        <v>59.219026680000006</v>
      </c>
      <c r="M204" s="91">
        <v>8.2166296427650044E-5</v>
      </c>
      <c r="N204" s="91">
        <f t="shared" si="6"/>
        <v>5.652033252077234E-4</v>
      </c>
      <c r="O204" s="91">
        <f>L204/'סכום נכסי הקרן'!$C$42</f>
        <v>1.1065967559503396E-4</v>
      </c>
    </row>
    <row r="205" spans="2:15">
      <c r="B205" s="86" t="s">
        <v>1732</v>
      </c>
      <c r="C205" s="87" t="s">
        <v>1733</v>
      </c>
      <c r="D205" s="88" t="s">
        <v>1663</v>
      </c>
      <c r="E205" s="88" t="s">
        <v>913</v>
      </c>
      <c r="F205" s="87" t="s">
        <v>957</v>
      </c>
      <c r="G205" s="88" t="s">
        <v>941</v>
      </c>
      <c r="H205" s="88" t="s">
        <v>131</v>
      </c>
      <c r="I205" s="90">
        <v>540.75726599999996</v>
      </c>
      <c r="J205" s="102">
        <v>7683</v>
      </c>
      <c r="K205" s="90"/>
      <c r="L205" s="90">
        <v>146.20171381700001</v>
      </c>
      <c r="M205" s="91">
        <v>9.1986387320307445E-6</v>
      </c>
      <c r="N205" s="91">
        <f t="shared" si="6"/>
        <v>1.395390965254486E-3</v>
      </c>
      <c r="O205" s="91">
        <f>L205/'סכום נכסי הקרן'!$C$42</f>
        <v>2.7319993470766062E-4</v>
      </c>
    </row>
    <row r="206" spans="2:15">
      <c r="B206" s="92"/>
      <c r="C206" s="87"/>
      <c r="D206" s="87"/>
      <c r="E206" s="87"/>
      <c r="F206" s="87"/>
      <c r="G206" s="87"/>
      <c r="H206" s="87"/>
      <c r="I206" s="90"/>
      <c r="J206" s="102"/>
      <c r="K206" s="87"/>
      <c r="L206" s="87"/>
      <c r="M206" s="87"/>
      <c r="N206" s="91"/>
      <c r="O206" s="87"/>
    </row>
    <row r="207" spans="2:15">
      <c r="B207" s="85" t="s">
        <v>65</v>
      </c>
      <c r="C207" s="80"/>
      <c r="D207" s="81"/>
      <c r="E207" s="81"/>
      <c r="F207" s="80"/>
      <c r="G207" s="81"/>
      <c r="H207" s="81"/>
      <c r="I207" s="83"/>
      <c r="J207" s="100"/>
      <c r="K207" s="83">
        <v>1.9577464560000002</v>
      </c>
      <c r="L207" s="83">
        <f>SUM(L208:L242)</f>
        <v>12078.363289265002</v>
      </c>
      <c r="M207" s="84"/>
      <c r="N207" s="84">
        <f t="shared" si="6"/>
        <v>0.11527935322289011</v>
      </c>
      <c r="O207" s="84">
        <f>L207/'סכום נכסי הקרן'!$C$42</f>
        <v>2.2570242002313036E-2</v>
      </c>
    </row>
    <row r="208" spans="2:15">
      <c r="B208" s="86" t="s">
        <v>1734</v>
      </c>
      <c r="C208" s="87" t="s">
        <v>1735</v>
      </c>
      <c r="D208" s="88" t="s">
        <v>1663</v>
      </c>
      <c r="E208" s="88" t="s">
        <v>913</v>
      </c>
      <c r="F208" s="87"/>
      <c r="G208" s="88" t="s">
        <v>941</v>
      </c>
      <c r="H208" s="88" t="s">
        <v>131</v>
      </c>
      <c r="I208" s="90">
        <v>217.08696</v>
      </c>
      <c r="J208" s="102">
        <v>33653</v>
      </c>
      <c r="K208" s="90"/>
      <c r="L208" s="90">
        <v>257.08503048900002</v>
      </c>
      <c r="M208" s="91">
        <v>4.6695409765540976E-7</v>
      </c>
      <c r="N208" s="91">
        <f t="shared" ref="N208:N242" si="7">IFERROR(L208/$L$11,0)</f>
        <v>2.4536930483287662E-3</v>
      </c>
      <c r="O208" s="91">
        <f>L208/'סכום נכסי הקרן'!$C$42</f>
        <v>4.8040212190552934E-4</v>
      </c>
    </row>
    <row r="209" spans="2:15">
      <c r="B209" s="86" t="s">
        <v>1736</v>
      </c>
      <c r="C209" s="87" t="s">
        <v>1737</v>
      </c>
      <c r="D209" s="88" t="s">
        <v>29</v>
      </c>
      <c r="E209" s="88" t="s">
        <v>913</v>
      </c>
      <c r="F209" s="87"/>
      <c r="G209" s="88" t="s">
        <v>1006</v>
      </c>
      <c r="H209" s="88" t="s">
        <v>133</v>
      </c>
      <c r="I209" s="90">
        <v>1039.303821</v>
      </c>
      <c r="J209" s="102">
        <v>11102</v>
      </c>
      <c r="K209" s="90"/>
      <c r="L209" s="90">
        <v>433.03431380799998</v>
      </c>
      <c r="M209" s="91">
        <v>1.3185704359290242E-6</v>
      </c>
      <c r="N209" s="91">
        <f t="shared" si="7"/>
        <v>4.1330033236764829E-3</v>
      </c>
      <c r="O209" s="91">
        <f>L209/'סכום נכסי הקרן'!$C$42</f>
        <v>8.0918987315431858E-4</v>
      </c>
    </row>
    <row r="210" spans="2:15">
      <c r="B210" s="86" t="s">
        <v>1738</v>
      </c>
      <c r="C210" s="87" t="s">
        <v>1739</v>
      </c>
      <c r="D210" s="88" t="s">
        <v>1663</v>
      </c>
      <c r="E210" s="88" t="s">
        <v>913</v>
      </c>
      <c r="F210" s="87"/>
      <c r="G210" s="88" t="s">
        <v>1107</v>
      </c>
      <c r="H210" s="88" t="s">
        <v>131</v>
      </c>
      <c r="I210" s="90">
        <v>2365.903781</v>
      </c>
      <c r="J210" s="102">
        <v>8873</v>
      </c>
      <c r="K210" s="90"/>
      <c r="L210" s="90">
        <v>738.73185500199997</v>
      </c>
      <c r="M210" s="91">
        <v>3.8874528113703581E-7</v>
      </c>
      <c r="N210" s="91">
        <f t="shared" si="7"/>
        <v>7.0506680756543651E-3</v>
      </c>
      <c r="O210" s="91">
        <f>L210/'סכום נכסי הקרן'!$C$42</f>
        <v>1.3804317971650758E-3</v>
      </c>
    </row>
    <row r="211" spans="2:15">
      <c r="B211" s="86" t="s">
        <v>1740</v>
      </c>
      <c r="C211" s="87" t="s">
        <v>1741</v>
      </c>
      <c r="D211" s="88" t="s">
        <v>1663</v>
      </c>
      <c r="E211" s="88" t="s">
        <v>913</v>
      </c>
      <c r="F211" s="87"/>
      <c r="G211" s="88" t="s">
        <v>1016</v>
      </c>
      <c r="H211" s="88" t="s">
        <v>131</v>
      </c>
      <c r="I211" s="90">
        <v>1100.601038</v>
      </c>
      <c r="J211" s="102">
        <v>12993</v>
      </c>
      <c r="K211" s="90"/>
      <c r="L211" s="90">
        <v>503.22084567799999</v>
      </c>
      <c r="M211" s="91">
        <v>6.9184867625447581E-8</v>
      </c>
      <c r="N211" s="91">
        <f t="shared" si="7"/>
        <v>4.8028836547410842E-3</v>
      </c>
      <c r="O211" s="91">
        <f>L211/'סכום נכסי הקרן'!$C$42</f>
        <v>9.4034398498807142E-4</v>
      </c>
    </row>
    <row r="212" spans="2:15">
      <c r="B212" s="86" t="s">
        <v>1742</v>
      </c>
      <c r="C212" s="87" t="s">
        <v>1743</v>
      </c>
      <c r="D212" s="88" t="s">
        <v>29</v>
      </c>
      <c r="E212" s="88" t="s">
        <v>913</v>
      </c>
      <c r="F212" s="87"/>
      <c r="G212" s="88" t="s">
        <v>996</v>
      </c>
      <c r="H212" s="88" t="s">
        <v>133</v>
      </c>
      <c r="I212" s="90">
        <v>22006.962899999999</v>
      </c>
      <c r="J212" s="102">
        <v>218.3</v>
      </c>
      <c r="K212" s="90"/>
      <c r="L212" s="90">
        <v>180.29862364000002</v>
      </c>
      <c r="M212" s="91">
        <v>1.4317889546627585E-5</v>
      </c>
      <c r="N212" s="91">
        <f t="shared" si="7"/>
        <v>1.7208216231308015E-3</v>
      </c>
      <c r="O212" s="91">
        <f>L212/'סכום נכסי הקרן'!$C$42</f>
        <v>3.3691514907947351E-4</v>
      </c>
    </row>
    <row r="213" spans="2:15">
      <c r="B213" s="86" t="s">
        <v>1744</v>
      </c>
      <c r="C213" s="87" t="s">
        <v>1745</v>
      </c>
      <c r="D213" s="88" t="s">
        <v>29</v>
      </c>
      <c r="E213" s="88" t="s">
        <v>913</v>
      </c>
      <c r="F213" s="87"/>
      <c r="G213" s="88" t="s">
        <v>951</v>
      </c>
      <c r="H213" s="88" t="s">
        <v>133</v>
      </c>
      <c r="I213" s="90">
        <v>305.27853800000003</v>
      </c>
      <c r="J213" s="102">
        <v>50380</v>
      </c>
      <c r="K213" s="90"/>
      <c r="L213" s="90">
        <v>577.20887495299996</v>
      </c>
      <c r="M213" s="91">
        <v>7.5725819506099104E-7</v>
      </c>
      <c r="N213" s="91">
        <f t="shared" si="7"/>
        <v>5.5090465641345213E-3</v>
      </c>
      <c r="O213" s="91">
        <f>L213/'סכום נכסי הקרן'!$C$42</f>
        <v>1.0786017676046257E-3</v>
      </c>
    </row>
    <row r="214" spans="2:15">
      <c r="B214" s="86" t="s">
        <v>1746</v>
      </c>
      <c r="C214" s="87" t="s">
        <v>1747</v>
      </c>
      <c r="D214" s="88" t="s">
        <v>1678</v>
      </c>
      <c r="E214" s="88" t="s">
        <v>913</v>
      </c>
      <c r="F214" s="87"/>
      <c r="G214" s="88" t="s">
        <v>1006</v>
      </c>
      <c r="H214" s="88" t="s">
        <v>131</v>
      </c>
      <c r="I214" s="90">
        <v>895.48370999999997</v>
      </c>
      <c r="J214" s="102">
        <v>19049</v>
      </c>
      <c r="K214" s="90"/>
      <c r="L214" s="90">
        <v>600.27345485900003</v>
      </c>
      <c r="M214" s="91">
        <v>1.5025318197228623E-6</v>
      </c>
      <c r="N214" s="91">
        <f t="shared" si="7"/>
        <v>5.7291815104218635E-3</v>
      </c>
      <c r="O214" s="91">
        <f>L214/'סכום נכסי הקרן'!$C$42</f>
        <v>1.1217014109663039E-3</v>
      </c>
    </row>
    <row r="215" spans="2:15">
      <c r="B215" s="86" t="s">
        <v>1748</v>
      </c>
      <c r="C215" s="87" t="s">
        <v>1749</v>
      </c>
      <c r="D215" s="88" t="s">
        <v>1663</v>
      </c>
      <c r="E215" s="88" t="s">
        <v>913</v>
      </c>
      <c r="F215" s="87"/>
      <c r="G215" s="88" t="s">
        <v>951</v>
      </c>
      <c r="H215" s="88" t="s">
        <v>131</v>
      </c>
      <c r="I215" s="90">
        <v>336.48478799999998</v>
      </c>
      <c r="J215" s="102">
        <v>55913</v>
      </c>
      <c r="K215" s="90"/>
      <c r="L215" s="90">
        <v>662.06022435099999</v>
      </c>
      <c r="M215" s="91">
        <v>8.0520686328577436E-7</v>
      </c>
      <c r="N215" s="91">
        <f t="shared" si="7"/>
        <v>6.3188921073120971E-3</v>
      </c>
      <c r="O215" s="91">
        <f>L215/'סכום נכסי הקרן'!$C$42</f>
        <v>1.2371593009616322E-3</v>
      </c>
    </row>
    <row r="216" spans="2:15">
      <c r="B216" s="86" t="s">
        <v>1750</v>
      </c>
      <c r="C216" s="87" t="s">
        <v>1751</v>
      </c>
      <c r="D216" s="88" t="s">
        <v>1663</v>
      </c>
      <c r="E216" s="88" t="s">
        <v>913</v>
      </c>
      <c r="F216" s="87"/>
      <c r="G216" s="88" t="s">
        <v>1011</v>
      </c>
      <c r="H216" s="88" t="s">
        <v>131</v>
      </c>
      <c r="I216" s="90">
        <v>3260.2908000000002</v>
      </c>
      <c r="J216" s="102">
        <v>1008</v>
      </c>
      <c r="K216" s="90"/>
      <c r="L216" s="90">
        <v>115.647470318</v>
      </c>
      <c r="M216" s="91">
        <v>9.7615686052360883E-5</v>
      </c>
      <c r="N216" s="91">
        <f t="shared" si="7"/>
        <v>1.1037725278532911E-3</v>
      </c>
      <c r="O216" s="91">
        <f>L216/'סכום נכסי הקרן'!$C$42</f>
        <v>2.1610472623823606E-4</v>
      </c>
    </row>
    <row r="217" spans="2:15">
      <c r="B217" s="86" t="s">
        <v>1752</v>
      </c>
      <c r="C217" s="87" t="s">
        <v>1753</v>
      </c>
      <c r="D217" s="88" t="s">
        <v>1663</v>
      </c>
      <c r="E217" s="88" t="s">
        <v>913</v>
      </c>
      <c r="F217" s="87"/>
      <c r="G217" s="88" t="s">
        <v>941</v>
      </c>
      <c r="H217" s="88" t="s">
        <v>131</v>
      </c>
      <c r="I217" s="90">
        <v>122.26090500000001</v>
      </c>
      <c r="J217" s="102">
        <v>10529</v>
      </c>
      <c r="K217" s="90"/>
      <c r="L217" s="90">
        <v>45.299561568999998</v>
      </c>
      <c r="M217" s="91">
        <v>5.601058358550852E-7</v>
      </c>
      <c r="N217" s="91">
        <f t="shared" si="7"/>
        <v>4.3235196970736148E-4</v>
      </c>
      <c r="O217" s="91">
        <f>L217/'סכום נכסי הקרן'!$C$42</f>
        <v>8.4649057386750119E-5</v>
      </c>
    </row>
    <row r="218" spans="2:15">
      <c r="B218" s="86" t="s">
        <v>1754</v>
      </c>
      <c r="C218" s="87" t="s">
        <v>1755</v>
      </c>
      <c r="D218" s="88" t="s">
        <v>29</v>
      </c>
      <c r="E218" s="88" t="s">
        <v>913</v>
      </c>
      <c r="F218" s="87"/>
      <c r="G218" s="88" t="s">
        <v>1006</v>
      </c>
      <c r="H218" s="88" t="s">
        <v>133</v>
      </c>
      <c r="I218" s="90">
        <v>596.98914000000002</v>
      </c>
      <c r="J218" s="102">
        <v>9192</v>
      </c>
      <c r="K218" s="90"/>
      <c r="L218" s="90">
        <v>205.946782283</v>
      </c>
      <c r="M218" s="91">
        <v>6.091725918367347E-6</v>
      </c>
      <c r="N218" s="91">
        <f t="shared" si="7"/>
        <v>1.9656149836973754E-3</v>
      </c>
      <c r="O218" s="91">
        <f>L218/'סכום נכסי הקרן'!$C$42</f>
        <v>3.8484259865376538E-4</v>
      </c>
    </row>
    <row r="219" spans="2:15">
      <c r="B219" s="86" t="s">
        <v>1756</v>
      </c>
      <c r="C219" s="87" t="s">
        <v>1757</v>
      </c>
      <c r="D219" s="88" t="s">
        <v>1678</v>
      </c>
      <c r="E219" s="88" t="s">
        <v>913</v>
      </c>
      <c r="F219" s="87"/>
      <c r="G219" s="88" t="s">
        <v>1006</v>
      </c>
      <c r="H219" s="88" t="s">
        <v>131</v>
      </c>
      <c r="I219" s="90">
        <v>759.80435999999997</v>
      </c>
      <c r="J219" s="102">
        <v>9606</v>
      </c>
      <c r="K219" s="90"/>
      <c r="L219" s="90">
        <v>256.84057320499994</v>
      </c>
      <c r="M219" s="91">
        <v>1.30482622328594E-6</v>
      </c>
      <c r="N219" s="91">
        <f t="shared" si="7"/>
        <v>2.4513598781040224E-3</v>
      </c>
      <c r="O219" s="91">
        <f>L219/'סכום נכסי הקרן'!$C$42</f>
        <v>4.7994531663092614E-4</v>
      </c>
    </row>
    <row r="220" spans="2:15">
      <c r="B220" s="86" t="s">
        <v>1674</v>
      </c>
      <c r="C220" s="87" t="s">
        <v>1675</v>
      </c>
      <c r="D220" s="88" t="s">
        <v>121</v>
      </c>
      <c r="E220" s="88" t="s">
        <v>913</v>
      </c>
      <c r="F220" s="87"/>
      <c r="G220" s="88" t="s">
        <v>126</v>
      </c>
      <c r="H220" s="88" t="s">
        <v>134</v>
      </c>
      <c r="I220" s="90">
        <v>10781.490966000001</v>
      </c>
      <c r="J220" s="102">
        <v>1309</v>
      </c>
      <c r="K220" s="90"/>
      <c r="L220" s="90">
        <v>598.05128770800002</v>
      </c>
      <c r="M220" s="91">
        <v>6.0556393984616037E-5</v>
      </c>
      <c r="N220" s="91">
        <f t="shared" si="7"/>
        <v>5.7079725116705084E-3</v>
      </c>
      <c r="O220" s="91">
        <f>L220/'סכום נכסי הקרן'!$C$42</f>
        <v>1.1175489567664674E-3</v>
      </c>
    </row>
    <row r="221" spans="2:15">
      <c r="B221" s="86" t="s">
        <v>1758</v>
      </c>
      <c r="C221" s="87" t="s">
        <v>1759</v>
      </c>
      <c r="D221" s="88" t="s">
        <v>1678</v>
      </c>
      <c r="E221" s="88" t="s">
        <v>913</v>
      </c>
      <c r="F221" s="87"/>
      <c r="G221" s="88" t="s">
        <v>1760</v>
      </c>
      <c r="H221" s="88" t="s">
        <v>131</v>
      </c>
      <c r="I221" s="90">
        <v>377.644476</v>
      </c>
      <c r="J221" s="102">
        <v>24811</v>
      </c>
      <c r="K221" s="90"/>
      <c r="L221" s="90">
        <v>329.72104801199998</v>
      </c>
      <c r="M221" s="91">
        <v>1.6329138642784125E-6</v>
      </c>
      <c r="N221" s="91">
        <f t="shared" si="7"/>
        <v>3.1469519709329641E-3</v>
      </c>
      <c r="O221" s="91">
        <f>L221/'סכום נכסי הקרן'!$C$42</f>
        <v>6.1613346681675869E-4</v>
      </c>
    </row>
    <row r="222" spans="2:15">
      <c r="B222" s="86" t="s">
        <v>1761</v>
      </c>
      <c r="C222" s="87" t="s">
        <v>1762</v>
      </c>
      <c r="D222" s="88" t="s">
        <v>1678</v>
      </c>
      <c r="E222" s="88" t="s">
        <v>913</v>
      </c>
      <c r="F222" s="87"/>
      <c r="G222" s="88" t="s">
        <v>1001</v>
      </c>
      <c r="H222" s="88" t="s">
        <v>131</v>
      </c>
      <c r="I222" s="90">
        <v>8276.4403500000008</v>
      </c>
      <c r="J222" s="102">
        <v>1163</v>
      </c>
      <c r="K222" s="90"/>
      <c r="L222" s="90">
        <v>338.72134947099994</v>
      </c>
      <c r="M222" s="91">
        <v>2.0954912627027214E-6</v>
      </c>
      <c r="N222" s="91">
        <f t="shared" si="7"/>
        <v>3.2328534218296016E-3</v>
      </c>
      <c r="O222" s="91">
        <f>L222/'סכום נכסי הקרן'!$C$42</f>
        <v>6.329518864286233E-4</v>
      </c>
    </row>
    <row r="223" spans="2:15">
      <c r="B223" s="86" t="s">
        <v>1763</v>
      </c>
      <c r="C223" s="87" t="s">
        <v>1764</v>
      </c>
      <c r="D223" s="88" t="s">
        <v>1663</v>
      </c>
      <c r="E223" s="88" t="s">
        <v>913</v>
      </c>
      <c r="F223" s="87"/>
      <c r="G223" s="88" t="s">
        <v>941</v>
      </c>
      <c r="H223" s="88" t="s">
        <v>131</v>
      </c>
      <c r="I223" s="90">
        <v>625.56829700000003</v>
      </c>
      <c r="J223" s="102">
        <v>4889</v>
      </c>
      <c r="K223" s="90"/>
      <c r="L223" s="90">
        <v>107.625215838</v>
      </c>
      <c r="M223" s="91">
        <v>8.0074175817786261E-7</v>
      </c>
      <c r="N223" s="91">
        <f t="shared" si="7"/>
        <v>1.0272058370115131E-3</v>
      </c>
      <c r="O223" s="91">
        <f>L223/'סכום נכסי הקרן'!$C$42</f>
        <v>2.011139347972578E-4</v>
      </c>
    </row>
    <row r="224" spans="2:15">
      <c r="B224" s="86" t="s">
        <v>1765</v>
      </c>
      <c r="C224" s="87" t="s">
        <v>1766</v>
      </c>
      <c r="D224" s="88" t="s">
        <v>1678</v>
      </c>
      <c r="E224" s="88" t="s">
        <v>913</v>
      </c>
      <c r="F224" s="87"/>
      <c r="G224" s="88" t="s">
        <v>1006</v>
      </c>
      <c r="H224" s="88" t="s">
        <v>131</v>
      </c>
      <c r="I224" s="90">
        <v>195.37826400000003</v>
      </c>
      <c r="J224" s="102">
        <v>24811</v>
      </c>
      <c r="K224" s="90"/>
      <c r="L224" s="90">
        <v>170.58458450399999</v>
      </c>
      <c r="M224" s="91">
        <v>7.1163359456312073E-7</v>
      </c>
      <c r="N224" s="91">
        <f t="shared" si="7"/>
        <v>1.628108055740822E-3</v>
      </c>
      <c r="O224" s="91">
        <f>L224/'סכום נכסי הקרן'!$C$42</f>
        <v>3.1876300305863609E-4</v>
      </c>
    </row>
    <row r="225" spans="2:15">
      <c r="B225" s="86" t="s">
        <v>1767</v>
      </c>
      <c r="C225" s="87" t="s">
        <v>1768</v>
      </c>
      <c r="D225" s="88" t="s">
        <v>1678</v>
      </c>
      <c r="E225" s="88" t="s">
        <v>913</v>
      </c>
      <c r="F225" s="87"/>
      <c r="G225" s="88" t="s">
        <v>1001</v>
      </c>
      <c r="H225" s="88" t="s">
        <v>131</v>
      </c>
      <c r="I225" s="90">
        <v>3256.3044</v>
      </c>
      <c r="J225" s="102">
        <v>3364</v>
      </c>
      <c r="K225" s="90"/>
      <c r="L225" s="90">
        <v>385.47857957600002</v>
      </c>
      <c r="M225" s="91">
        <v>2.2920474163076994E-6</v>
      </c>
      <c r="N225" s="91">
        <f t="shared" si="7"/>
        <v>3.6791177968868499E-3</v>
      </c>
      <c r="O225" s="91">
        <f>L225/'סכום נכסי הקרן'!$C$42</f>
        <v>7.2032481714396593E-4</v>
      </c>
    </row>
    <row r="226" spans="2:15">
      <c r="B226" s="86" t="s">
        <v>1769</v>
      </c>
      <c r="C226" s="87" t="s">
        <v>1770</v>
      </c>
      <c r="D226" s="88" t="s">
        <v>1678</v>
      </c>
      <c r="E226" s="88" t="s">
        <v>913</v>
      </c>
      <c r="F226" s="87"/>
      <c r="G226" s="88" t="s">
        <v>1011</v>
      </c>
      <c r="H226" s="88" t="s">
        <v>131</v>
      </c>
      <c r="I226" s="90">
        <v>487.15670599999999</v>
      </c>
      <c r="J226" s="102">
        <v>34338</v>
      </c>
      <c r="K226" s="90"/>
      <c r="L226" s="90">
        <v>588.65786172000003</v>
      </c>
      <c r="M226" s="91">
        <v>1.4385911045802563E-6</v>
      </c>
      <c r="N226" s="91">
        <f t="shared" si="7"/>
        <v>5.6183189678492059E-3</v>
      </c>
      <c r="O226" s="91">
        <f>L226/'סכום נכסי הקרן'!$C$42</f>
        <v>1.0999959247287236E-3</v>
      </c>
    </row>
    <row r="227" spans="2:15">
      <c r="B227" s="86" t="s">
        <v>1696</v>
      </c>
      <c r="C227" s="87" t="s">
        <v>1697</v>
      </c>
      <c r="D227" s="88" t="s">
        <v>1663</v>
      </c>
      <c r="E227" s="88" t="s">
        <v>913</v>
      </c>
      <c r="F227" s="87"/>
      <c r="G227" s="88" t="s">
        <v>1006</v>
      </c>
      <c r="H227" s="88" t="s">
        <v>131</v>
      </c>
      <c r="I227" s="90">
        <v>5525.4566240000004</v>
      </c>
      <c r="J227" s="102">
        <v>1278</v>
      </c>
      <c r="K227" s="90"/>
      <c r="L227" s="90">
        <v>248.49536616500001</v>
      </c>
      <c r="M227" s="91">
        <v>2.1236461093444775E-5</v>
      </c>
      <c r="N227" s="91">
        <f t="shared" si="7"/>
        <v>2.3717108356764499E-3</v>
      </c>
      <c r="O227" s="91">
        <f>L227/'סכום נכסי הקרן'!$C$42</f>
        <v>4.6435103966298546E-4</v>
      </c>
    </row>
    <row r="228" spans="2:15">
      <c r="B228" s="86" t="s">
        <v>1771</v>
      </c>
      <c r="C228" s="87" t="s">
        <v>1772</v>
      </c>
      <c r="D228" s="88" t="s">
        <v>1663</v>
      </c>
      <c r="E228" s="88" t="s">
        <v>913</v>
      </c>
      <c r="F228" s="87"/>
      <c r="G228" s="88" t="s">
        <v>1107</v>
      </c>
      <c r="H228" s="88" t="s">
        <v>131</v>
      </c>
      <c r="I228" s="90">
        <v>515.58153000000004</v>
      </c>
      <c r="J228" s="102">
        <v>12034</v>
      </c>
      <c r="K228" s="90"/>
      <c r="L228" s="90">
        <v>218.33664116599999</v>
      </c>
      <c r="M228" s="91">
        <v>2.2860676360566756E-7</v>
      </c>
      <c r="N228" s="91">
        <f t="shared" si="7"/>
        <v>2.0838673399437352E-3</v>
      </c>
      <c r="O228" s="91">
        <f>L228/'סכום נכסי הקרן'!$C$42</f>
        <v>4.0799491711502228E-4</v>
      </c>
    </row>
    <row r="229" spans="2:15">
      <c r="B229" s="86" t="s">
        <v>1773</v>
      </c>
      <c r="C229" s="87" t="s">
        <v>1774</v>
      </c>
      <c r="D229" s="88" t="s">
        <v>1663</v>
      </c>
      <c r="E229" s="88" t="s">
        <v>913</v>
      </c>
      <c r="F229" s="87"/>
      <c r="G229" s="88" t="s">
        <v>941</v>
      </c>
      <c r="H229" s="88" t="s">
        <v>131</v>
      </c>
      <c r="I229" s="90">
        <v>369.503715</v>
      </c>
      <c r="J229" s="102">
        <v>23982</v>
      </c>
      <c r="K229" s="90"/>
      <c r="L229" s="90">
        <v>311.83400618600001</v>
      </c>
      <c r="M229" s="91">
        <v>4.9568052344169796E-8</v>
      </c>
      <c r="N229" s="91">
        <f t="shared" si="7"/>
        <v>2.9762329286762428E-3</v>
      </c>
      <c r="O229" s="91">
        <f>L229/'סכום נכסי הקרן'!$C$42</f>
        <v>5.827088336069655E-4</v>
      </c>
    </row>
    <row r="230" spans="2:15">
      <c r="B230" s="86" t="s">
        <v>1775</v>
      </c>
      <c r="C230" s="87" t="s">
        <v>1776</v>
      </c>
      <c r="D230" s="88" t="s">
        <v>1678</v>
      </c>
      <c r="E230" s="88" t="s">
        <v>913</v>
      </c>
      <c r="F230" s="87"/>
      <c r="G230" s="88" t="s">
        <v>1011</v>
      </c>
      <c r="H230" s="88" t="s">
        <v>131</v>
      </c>
      <c r="I230" s="90">
        <v>1788.7151429999999</v>
      </c>
      <c r="J230" s="102">
        <v>8502</v>
      </c>
      <c r="K230" s="90"/>
      <c r="L230" s="90">
        <v>535.15741969500004</v>
      </c>
      <c r="M230" s="91">
        <v>1.0583428048453471E-6</v>
      </c>
      <c r="N230" s="91">
        <f t="shared" si="7"/>
        <v>5.1076954499043314E-3</v>
      </c>
      <c r="O230" s="91">
        <f>L230/'סכום נכסי הקרן'!$C$42</f>
        <v>1.0000222863460974E-3</v>
      </c>
    </row>
    <row r="231" spans="2:15">
      <c r="B231" s="86" t="s">
        <v>1777</v>
      </c>
      <c r="C231" s="87" t="s">
        <v>1778</v>
      </c>
      <c r="D231" s="88" t="s">
        <v>1678</v>
      </c>
      <c r="E231" s="88" t="s">
        <v>913</v>
      </c>
      <c r="F231" s="87"/>
      <c r="G231" s="88" t="s">
        <v>1113</v>
      </c>
      <c r="H231" s="88" t="s">
        <v>131</v>
      </c>
      <c r="I231" s="90">
        <v>1159.033379</v>
      </c>
      <c r="J231" s="102">
        <v>7303</v>
      </c>
      <c r="K231" s="90">
        <v>1.9577464560000002</v>
      </c>
      <c r="L231" s="90">
        <v>299.82071333900001</v>
      </c>
      <c r="M231" s="91">
        <v>2.2269773450258818E-6</v>
      </c>
      <c r="N231" s="91">
        <f t="shared" si="7"/>
        <v>2.8615746263622043E-3</v>
      </c>
      <c r="O231" s="91">
        <f>L231/'סכום נכסי הקרן'!$C$42</f>
        <v>5.602601855320701E-4</v>
      </c>
    </row>
    <row r="232" spans="2:15">
      <c r="B232" s="86" t="s">
        <v>1705</v>
      </c>
      <c r="C232" s="87" t="s">
        <v>1706</v>
      </c>
      <c r="D232" s="88" t="s">
        <v>1678</v>
      </c>
      <c r="E232" s="88" t="s">
        <v>913</v>
      </c>
      <c r="F232" s="87"/>
      <c r="G232" s="88" t="s">
        <v>700</v>
      </c>
      <c r="H232" s="88" t="s">
        <v>131</v>
      </c>
      <c r="I232" s="90">
        <v>3093.2715360000002</v>
      </c>
      <c r="J232" s="102">
        <v>8648</v>
      </c>
      <c r="K232" s="90"/>
      <c r="L232" s="90">
        <v>941.35404487999995</v>
      </c>
      <c r="M232" s="91">
        <v>5.5189504102586019E-5</v>
      </c>
      <c r="N232" s="91">
        <f t="shared" si="7"/>
        <v>8.9845521987210811E-3</v>
      </c>
      <c r="O232" s="91">
        <f>L232/'סכום נכסי הקרן'!$C$42</f>
        <v>1.7590618938976086E-3</v>
      </c>
    </row>
    <row r="233" spans="2:15">
      <c r="B233" s="86" t="s">
        <v>1779</v>
      </c>
      <c r="C233" s="87" t="s">
        <v>1780</v>
      </c>
      <c r="D233" s="88" t="s">
        <v>1678</v>
      </c>
      <c r="E233" s="88" t="s">
        <v>913</v>
      </c>
      <c r="F233" s="87"/>
      <c r="G233" s="88" t="s">
        <v>941</v>
      </c>
      <c r="H233" s="88" t="s">
        <v>131</v>
      </c>
      <c r="I233" s="90">
        <v>727.87078899999995</v>
      </c>
      <c r="J233" s="102">
        <v>13954</v>
      </c>
      <c r="K233" s="90"/>
      <c r="L233" s="90">
        <v>357.41458922099997</v>
      </c>
      <c r="M233" s="91">
        <v>2.4073230146303213E-6</v>
      </c>
      <c r="N233" s="91">
        <f t="shared" si="7"/>
        <v>3.4112670476174347E-3</v>
      </c>
      <c r="O233" s="91">
        <f>L233/'סכום נכסי הקרן'!$C$42</f>
        <v>6.6788302195256843E-4</v>
      </c>
    </row>
    <row r="234" spans="2:15">
      <c r="B234" s="86" t="s">
        <v>1781</v>
      </c>
      <c r="C234" s="87" t="s">
        <v>1782</v>
      </c>
      <c r="D234" s="88" t="s">
        <v>1678</v>
      </c>
      <c r="E234" s="88" t="s">
        <v>913</v>
      </c>
      <c r="F234" s="87"/>
      <c r="G234" s="88" t="s">
        <v>941</v>
      </c>
      <c r="H234" s="88" t="s">
        <v>131</v>
      </c>
      <c r="I234" s="90">
        <v>746.23642500000005</v>
      </c>
      <c r="J234" s="102">
        <v>13259</v>
      </c>
      <c r="K234" s="90"/>
      <c r="L234" s="90">
        <v>348.18213283199998</v>
      </c>
      <c r="M234" s="91">
        <v>7.4623642500000005E-7</v>
      </c>
      <c r="N234" s="91">
        <f t="shared" si="7"/>
        <v>3.3231498436806731E-3</v>
      </c>
      <c r="O234" s="91">
        <f>L234/'סכום נכסי הקרן'!$C$42</f>
        <v>6.5063078586850116E-4</v>
      </c>
    </row>
    <row r="235" spans="2:15">
      <c r="B235" s="86" t="s">
        <v>1712</v>
      </c>
      <c r="C235" s="87" t="s">
        <v>1713</v>
      </c>
      <c r="D235" s="88" t="s">
        <v>1663</v>
      </c>
      <c r="E235" s="88" t="s">
        <v>913</v>
      </c>
      <c r="F235" s="87"/>
      <c r="G235" s="88" t="s">
        <v>157</v>
      </c>
      <c r="H235" s="88" t="s">
        <v>131</v>
      </c>
      <c r="I235" s="90">
        <v>330.44405699999993</v>
      </c>
      <c r="J235" s="102">
        <v>1848</v>
      </c>
      <c r="K235" s="90"/>
      <c r="L235" s="90">
        <v>21.489147131999999</v>
      </c>
      <c r="M235" s="91">
        <v>5.7500025666231852E-6</v>
      </c>
      <c r="N235" s="91">
        <f t="shared" si="7"/>
        <v>2.0509856537352346E-4</v>
      </c>
      <c r="O235" s="91">
        <f>L235/'סכום נכסי הקרן'!$C$42</f>
        <v>4.0155709807439107E-5</v>
      </c>
    </row>
    <row r="236" spans="2:15">
      <c r="B236" s="86" t="s">
        <v>1783</v>
      </c>
      <c r="C236" s="87" t="s">
        <v>1784</v>
      </c>
      <c r="D236" s="88" t="s">
        <v>29</v>
      </c>
      <c r="E236" s="88" t="s">
        <v>913</v>
      </c>
      <c r="F236" s="87"/>
      <c r="G236" s="88" t="s">
        <v>1006</v>
      </c>
      <c r="H236" s="88" t="s">
        <v>133</v>
      </c>
      <c r="I236" s="90">
        <v>515.58153000000004</v>
      </c>
      <c r="J236" s="102">
        <v>13072</v>
      </c>
      <c r="K236" s="90"/>
      <c r="L236" s="90">
        <v>252.94025645899998</v>
      </c>
      <c r="M236" s="91">
        <v>9.0279797041994856E-7</v>
      </c>
      <c r="N236" s="91">
        <f t="shared" si="7"/>
        <v>2.4141341397258017E-3</v>
      </c>
      <c r="O236" s="91">
        <f>L236/'סכום נכסי הקרן'!$C$42</f>
        <v>4.7265698701749802E-4</v>
      </c>
    </row>
    <row r="237" spans="2:15">
      <c r="B237" s="86" t="s">
        <v>1785</v>
      </c>
      <c r="C237" s="87" t="s">
        <v>1786</v>
      </c>
      <c r="D237" s="88" t="s">
        <v>1663</v>
      </c>
      <c r="E237" s="88" t="s">
        <v>913</v>
      </c>
      <c r="F237" s="87"/>
      <c r="G237" s="88" t="s">
        <v>941</v>
      </c>
      <c r="H237" s="88" t="s">
        <v>131</v>
      </c>
      <c r="I237" s="90">
        <v>1630.1454000000001</v>
      </c>
      <c r="J237" s="102">
        <v>1459</v>
      </c>
      <c r="K237" s="90"/>
      <c r="L237" s="90">
        <v>83.695267457</v>
      </c>
      <c r="M237" s="91">
        <v>7.5845187111346704E-6</v>
      </c>
      <c r="N237" s="91">
        <f t="shared" si="7"/>
        <v>7.9881156653360504E-4</v>
      </c>
      <c r="O237" s="91">
        <f>L237/'סכום נכסי הקרן'!$C$42</f>
        <v>1.5639722002994632E-4</v>
      </c>
    </row>
    <row r="238" spans="2:15">
      <c r="B238" s="86" t="s">
        <v>1787</v>
      </c>
      <c r="C238" s="87" t="s">
        <v>1788</v>
      </c>
      <c r="D238" s="88" t="s">
        <v>1678</v>
      </c>
      <c r="E238" s="88" t="s">
        <v>913</v>
      </c>
      <c r="F238" s="87"/>
      <c r="G238" s="88" t="s">
        <v>1107</v>
      </c>
      <c r="H238" s="88" t="s">
        <v>131</v>
      </c>
      <c r="I238" s="90">
        <v>8322.5307410000005</v>
      </c>
      <c r="J238" s="102">
        <v>308</v>
      </c>
      <c r="K238" s="90"/>
      <c r="L238" s="90">
        <v>90.203915877</v>
      </c>
      <c r="M238" s="91">
        <v>3.285246531212877E-5</v>
      </c>
      <c r="N238" s="91">
        <f t="shared" si="7"/>
        <v>8.6093196830026235E-4</v>
      </c>
      <c r="O238" s="91">
        <f>L238/'סכום נכסי הקרן'!$C$42</f>
        <v>1.6855961044901375E-4</v>
      </c>
    </row>
    <row r="239" spans="2:15">
      <c r="B239" s="86" t="s">
        <v>1789</v>
      </c>
      <c r="C239" s="87" t="s">
        <v>1790</v>
      </c>
      <c r="D239" s="88" t="s">
        <v>1663</v>
      </c>
      <c r="E239" s="88" t="s">
        <v>913</v>
      </c>
      <c r="F239" s="87"/>
      <c r="G239" s="88" t="s">
        <v>1134</v>
      </c>
      <c r="H239" s="88" t="s">
        <v>131</v>
      </c>
      <c r="I239" s="90">
        <v>5433.8180000000002</v>
      </c>
      <c r="J239" s="102">
        <v>61.03</v>
      </c>
      <c r="K239" s="90"/>
      <c r="L239" s="90">
        <v>11.669915862</v>
      </c>
      <c r="M239" s="91">
        <v>3.4142770722974576E-5</v>
      </c>
      <c r="N239" s="91">
        <f t="shared" si="7"/>
        <v>1.1138101417537102E-4</v>
      </c>
      <c r="O239" s="91">
        <f>L239/'סכום נכסי הקרן'!$C$42</f>
        <v>2.1806996431881594E-5</v>
      </c>
    </row>
    <row r="240" spans="2:15">
      <c r="B240" s="86" t="s">
        <v>1791</v>
      </c>
      <c r="C240" s="87" t="s">
        <v>1792</v>
      </c>
      <c r="D240" s="88" t="s">
        <v>1663</v>
      </c>
      <c r="E240" s="88" t="s">
        <v>913</v>
      </c>
      <c r="F240" s="87"/>
      <c r="G240" s="88" t="s">
        <v>1001</v>
      </c>
      <c r="H240" s="88" t="s">
        <v>131</v>
      </c>
      <c r="I240" s="90">
        <v>827.64403500000003</v>
      </c>
      <c r="J240" s="102">
        <v>12318</v>
      </c>
      <c r="K240" s="90"/>
      <c r="L240" s="90">
        <v>358.75920746200001</v>
      </c>
      <c r="M240" s="91">
        <v>2.620990873626269E-7</v>
      </c>
      <c r="N240" s="91">
        <f t="shared" si="7"/>
        <v>3.4241004686234042E-3</v>
      </c>
      <c r="O240" s="91">
        <f>L240/'סכום נכסי הקרן'!$C$42</f>
        <v>6.7039564376839575E-4</v>
      </c>
    </row>
    <row r="241" spans="2:15">
      <c r="B241" s="86" t="s">
        <v>1793</v>
      </c>
      <c r="C241" s="87" t="s">
        <v>1794</v>
      </c>
      <c r="D241" s="88" t="s">
        <v>29</v>
      </c>
      <c r="E241" s="88" t="s">
        <v>913</v>
      </c>
      <c r="F241" s="87"/>
      <c r="G241" s="88" t="s">
        <v>1006</v>
      </c>
      <c r="H241" s="88" t="s">
        <v>133</v>
      </c>
      <c r="I241" s="90">
        <v>598.51146200000005</v>
      </c>
      <c r="J241" s="102">
        <v>11930</v>
      </c>
      <c r="K241" s="90"/>
      <c r="L241" s="90">
        <v>267.97327271</v>
      </c>
      <c r="M241" s="91">
        <v>2.8044974036497759E-6</v>
      </c>
      <c r="N241" s="91">
        <f t="shared" si="7"/>
        <v>2.5576135457430664E-3</v>
      </c>
      <c r="O241" s="91">
        <f>L241/'סכום נכסי הקרן'!$C$42</f>
        <v>5.0074844334182774E-4</v>
      </c>
    </row>
    <row r="242" spans="2:15">
      <c r="B242" s="86" t="s">
        <v>1795</v>
      </c>
      <c r="C242" s="87" t="s">
        <v>1796</v>
      </c>
      <c r="D242" s="88" t="s">
        <v>29</v>
      </c>
      <c r="E242" s="88" t="s">
        <v>913</v>
      </c>
      <c r="F242" s="87"/>
      <c r="G242" s="88" t="s">
        <v>1006</v>
      </c>
      <c r="H242" s="88" t="s">
        <v>133</v>
      </c>
      <c r="I242" s="90">
        <v>1818.1041849999999</v>
      </c>
      <c r="J242" s="102">
        <v>9329</v>
      </c>
      <c r="K242" s="90"/>
      <c r="L242" s="90">
        <v>636.54985583799998</v>
      </c>
      <c r="M242" s="91">
        <v>3.0403724189273374E-6</v>
      </c>
      <c r="N242" s="91">
        <f t="shared" si="7"/>
        <v>6.0754138551494087E-3</v>
      </c>
      <c r="O242" s="91">
        <f>L242/'סכום נכסי הקרן'!$C$42</f>
        <v>1.1894893330100693E-3</v>
      </c>
    </row>
    <row r="243" spans="2:15">
      <c r="B243" s="86"/>
      <c r="C243" s="87"/>
      <c r="D243" s="88"/>
      <c r="E243" s="88"/>
      <c r="F243" s="87"/>
      <c r="G243" s="88"/>
      <c r="H243" s="88"/>
      <c r="I243" s="90"/>
      <c r="J243" s="102"/>
      <c r="K243" s="90"/>
      <c r="L243" s="90"/>
      <c r="M243" s="91"/>
      <c r="N243" s="91"/>
      <c r="O243" s="91"/>
    </row>
    <row r="244" spans="2:15">
      <c r="B244" s="93"/>
      <c r="C244" s="93"/>
      <c r="D244" s="93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3"/>
      <c r="D245" s="93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3"/>
      <c r="D246" s="93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109" t="s">
        <v>220</v>
      </c>
      <c r="C247" s="93"/>
      <c r="D247" s="93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109" t="s">
        <v>112</v>
      </c>
      <c r="C248" s="93"/>
      <c r="D248" s="93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109" t="s">
        <v>203</v>
      </c>
      <c r="C249" s="93"/>
      <c r="D249" s="93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109" t="s">
        <v>211</v>
      </c>
      <c r="C250" s="93"/>
      <c r="D250" s="93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109" t="s">
        <v>217</v>
      </c>
      <c r="C251" s="93"/>
      <c r="D251" s="93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3"/>
      <c r="D252" s="93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3"/>
      <c r="D253" s="93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3"/>
      <c r="D254" s="93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3"/>
      <c r="D255" s="93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3"/>
      <c r="D256" s="93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3"/>
      <c r="D257" s="93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3"/>
      <c r="D258" s="93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3"/>
      <c r="D259" s="93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3"/>
      <c r="D260" s="93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3"/>
      <c r="D261" s="93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3"/>
      <c r="D262" s="93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3"/>
      <c r="D263" s="93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3"/>
      <c r="D264" s="93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3"/>
      <c r="D265" s="93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3"/>
      <c r="D266" s="93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3"/>
      <c r="D267" s="93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3"/>
      <c r="D268" s="93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112"/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112"/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113"/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112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112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113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3"/>
      <c r="D301" s="93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3"/>
      <c r="D302" s="93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3"/>
      <c r="D303" s="93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3"/>
      <c r="D304" s="93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3"/>
      <c r="C305" s="93"/>
      <c r="D305" s="93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3"/>
      <c r="C306" s="93"/>
      <c r="D306" s="93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3"/>
      <c r="C307" s="93"/>
      <c r="D307" s="93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3"/>
      <c r="C308" s="93"/>
      <c r="D308" s="93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3"/>
      <c r="C309" s="93"/>
      <c r="D309" s="93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3"/>
      <c r="C310" s="93"/>
      <c r="D310" s="93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3"/>
      <c r="C311" s="93"/>
      <c r="D311" s="93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3"/>
      <c r="C312" s="93"/>
      <c r="D312" s="93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3"/>
      <c r="C313" s="93"/>
      <c r="D313" s="93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3"/>
      <c r="C314" s="93"/>
      <c r="D314" s="93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3"/>
      <c r="C315" s="93"/>
      <c r="D315" s="93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3"/>
      <c r="C316" s="93"/>
      <c r="D316" s="93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3"/>
      <c r="C317" s="93"/>
      <c r="D317" s="93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3"/>
      <c r="C318" s="93"/>
      <c r="D318" s="93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3"/>
      <c r="C319" s="93"/>
      <c r="D319" s="93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3"/>
      <c r="C320" s="93"/>
      <c r="D320" s="93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3"/>
      <c r="D321" s="93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3"/>
      <c r="D322" s="93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3"/>
      <c r="D323" s="93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3"/>
      <c r="D324" s="93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93"/>
      <c r="C325" s="93"/>
      <c r="D325" s="93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93"/>
      <c r="C326" s="93"/>
      <c r="D326" s="93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93"/>
      <c r="C327" s="93"/>
      <c r="D327" s="93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93"/>
      <c r="C358" s="93"/>
      <c r="D358" s="93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93"/>
      <c r="C359" s="93"/>
      <c r="D359" s="93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93"/>
      <c r="C360" s="93"/>
      <c r="D360" s="93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112"/>
      <c r="C361" s="93"/>
      <c r="D361" s="93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112"/>
      <c r="C362" s="93"/>
      <c r="D362" s="93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113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  <c r="O500" s="94"/>
    </row>
  </sheetData>
  <sheetProtection sheet="1" objects="1" scenarios="1"/>
  <sortState ref="B208:O242">
    <sortCondition ref="B208:B242"/>
  </sortState>
  <mergeCells count="2">
    <mergeCell ref="B6:O6"/>
    <mergeCell ref="B7:O7"/>
  </mergeCells>
  <phoneticPr fontId="4" type="noConversion"/>
  <dataValidations count="3">
    <dataValidation allowBlank="1" showInputMessage="1" showErrorMessage="1" sqref="A1 B34 K9 B36:I36 B249 B251"/>
    <dataValidation type="list" allowBlank="1" showInputMessage="1" showErrorMessage="1" sqref="E12:E35 E37:E357">
      <formula1>#REF!</formula1>
    </dataValidation>
    <dataValidation type="list" allowBlank="1" showInputMessage="1" showErrorMessage="1" sqref="H37:H357 G12:H35 G37:G363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N573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34.7109375" style="2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1.28515625" style="1" bestFit="1" customWidth="1"/>
    <col min="9" max="9" width="10.7109375" style="1" bestFit="1" customWidth="1"/>
    <col min="10" max="10" width="9.7109375" style="1" bestFit="1" customWidth="1"/>
    <col min="11" max="11" width="10.14062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145</v>
      </c>
      <c r="C1" s="46" t="s" vm="1">
        <v>229</v>
      </c>
    </row>
    <row r="2" spans="2:14">
      <c r="B2" s="46" t="s">
        <v>144</v>
      </c>
      <c r="C2" s="46" t="s">
        <v>230</v>
      </c>
    </row>
    <row r="3" spans="2:14">
      <c r="B3" s="46" t="s">
        <v>146</v>
      </c>
      <c r="C3" s="46" t="s">
        <v>231</v>
      </c>
    </row>
    <row r="4" spans="2:14">
      <c r="B4" s="46" t="s">
        <v>147</v>
      </c>
      <c r="C4" s="46">
        <v>9453</v>
      </c>
    </row>
    <row r="6" spans="2:14" ht="26.25" customHeight="1">
      <c r="B6" s="143" t="s">
        <v>173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5"/>
    </row>
    <row r="7" spans="2:14" ht="26.25" customHeight="1">
      <c r="B7" s="143" t="s">
        <v>227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5"/>
    </row>
    <row r="8" spans="2:14" s="3" customFormat="1" ht="74.25" customHeight="1">
      <c r="B8" s="21" t="s">
        <v>115</v>
      </c>
      <c r="C8" s="29" t="s">
        <v>47</v>
      </c>
      <c r="D8" s="29" t="s">
        <v>119</v>
      </c>
      <c r="E8" s="29" t="s">
        <v>117</v>
      </c>
      <c r="F8" s="29" t="s">
        <v>67</v>
      </c>
      <c r="G8" s="29" t="s">
        <v>103</v>
      </c>
      <c r="H8" s="29" t="s">
        <v>205</v>
      </c>
      <c r="I8" s="29" t="s">
        <v>204</v>
      </c>
      <c r="J8" s="29" t="s">
        <v>219</v>
      </c>
      <c r="K8" s="29" t="s">
        <v>63</v>
      </c>
      <c r="L8" s="29" t="s">
        <v>60</v>
      </c>
      <c r="M8" s="29" t="s">
        <v>148</v>
      </c>
      <c r="N8" s="13" t="s">
        <v>150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212</v>
      </c>
      <c r="I9" s="31"/>
      <c r="J9" s="15" t="s">
        <v>208</v>
      </c>
      <c r="K9" s="15" t="s">
        <v>208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74" t="s">
        <v>222</v>
      </c>
      <c r="C11" s="74"/>
      <c r="D11" s="75"/>
      <c r="E11" s="74"/>
      <c r="F11" s="75"/>
      <c r="G11" s="75"/>
      <c r="H11" s="77"/>
      <c r="I11" s="98"/>
      <c r="J11" s="77"/>
      <c r="K11" s="77">
        <v>85973.714409952998</v>
      </c>
      <c r="L11" s="78"/>
      <c r="M11" s="78">
        <f>IFERROR(K11/$K$11,0)</f>
        <v>1</v>
      </c>
      <c r="N11" s="78">
        <f>K11/'סכום נכסי הקרן'!$C$42</f>
        <v>0.16065484152103754</v>
      </c>
    </row>
    <row r="12" spans="2:14">
      <c r="B12" s="79" t="s">
        <v>198</v>
      </c>
      <c r="C12" s="80"/>
      <c r="D12" s="81"/>
      <c r="E12" s="80"/>
      <c r="F12" s="81"/>
      <c r="G12" s="81"/>
      <c r="H12" s="83"/>
      <c r="I12" s="100"/>
      <c r="J12" s="83"/>
      <c r="K12" s="83">
        <v>11746.608944586002</v>
      </c>
      <c r="L12" s="84"/>
      <c r="M12" s="84">
        <f t="shared" ref="M12:M75" si="0">IFERROR(K12/$K$11,0)</f>
        <v>0.13663023663923635</v>
      </c>
      <c r="N12" s="84">
        <f>K12/'סכום נכסי הקרן'!$C$42</f>
        <v>2.195030901425837E-2</v>
      </c>
    </row>
    <row r="13" spans="2:14">
      <c r="B13" s="85" t="s">
        <v>223</v>
      </c>
      <c r="C13" s="80"/>
      <c r="D13" s="81"/>
      <c r="E13" s="80"/>
      <c r="F13" s="81"/>
      <c r="G13" s="81"/>
      <c r="H13" s="83"/>
      <c r="I13" s="100"/>
      <c r="J13" s="83"/>
      <c r="K13" s="83">
        <v>11746.124225545</v>
      </c>
      <c r="L13" s="84"/>
      <c r="M13" s="84">
        <f t="shared" si="0"/>
        <v>0.13662459864808604</v>
      </c>
      <c r="N13" s="84">
        <f>K13/'סכום נכסי הקרן'!$C$42</f>
        <v>2.1949403243683621E-2</v>
      </c>
    </row>
    <row r="14" spans="2:14">
      <c r="B14" s="86" t="s">
        <v>1797</v>
      </c>
      <c r="C14" s="87" t="s">
        <v>1798</v>
      </c>
      <c r="D14" s="88" t="s">
        <v>120</v>
      </c>
      <c r="E14" s="87" t="s">
        <v>1799</v>
      </c>
      <c r="F14" s="88" t="s">
        <v>1800</v>
      </c>
      <c r="G14" s="88" t="s">
        <v>132</v>
      </c>
      <c r="H14" s="90">
        <v>30654.884247000002</v>
      </c>
      <c r="I14" s="102">
        <v>1783</v>
      </c>
      <c r="J14" s="90"/>
      <c r="K14" s="90">
        <v>546.57658612400007</v>
      </c>
      <c r="L14" s="91">
        <v>5.0713429638535713E-4</v>
      </c>
      <c r="M14" s="91">
        <f t="shared" si="0"/>
        <v>6.3574848414450274E-3</v>
      </c>
      <c r="N14" s="91">
        <f>K14/'סכום נכסי הקרן'!$C$42</f>
        <v>1.0213607196747493E-3</v>
      </c>
    </row>
    <row r="15" spans="2:14">
      <c r="B15" s="86" t="s">
        <v>1801</v>
      </c>
      <c r="C15" s="87" t="s">
        <v>1802</v>
      </c>
      <c r="D15" s="88" t="s">
        <v>120</v>
      </c>
      <c r="E15" s="87" t="s">
        <v>1799</v>
      </c>
      <c r="F15" s="88" t="s">
        <v>1800</v>
      </c>
      <c r="G15" s="88" t="s">
        <v>132</v>
      </c>
      <c r="H15" s="90">
        <v>64945</v>
      </c>
      <c r="I15" s="102">
        <v>1771</v>
      </c>
      <c r="J15" s="90"/>
      <c r="K15" s="90">
        <v>1150.1759500000001</v>
      </c>
      <c r="L15" s="91">
        <v>2.5962406978368791E-3</v>
      </c>
      <c r="M15" s="91">
        <f t="shared" si="0"/>
        <v>1.3378227960648012E-2</v>
      </c>
      <c r="N15" s="91">
        <f>K15/'סכום נכסי הקרן'!$C$42</f>
        <v>2.1492770928502195E-3</v>
      </c>
    </row>
    <row r="16" spans="2:14">
      <c r="B16" s="86" t="s">
        <v>1803</v>
      </c>
      <c r="C16" s="87" t="s">
        <v>1804</v>
      </c>
      <c r="D16" s="88" t="s">
        <v>120</v>
      </c>
      <c r="E16" s="87" t="s">
        <v>1799</v>
      </c>
      <c r="F16" s="88" t="s">
        <v>1800</v>
      </c>
      <c r="G16" s="88" t="s">
        <v>132</v>
      </c>
      <c r="H16" s="90">
        <v>26508.272525</v>
      </c>
      <c r="I16" s="102">
        <v>3063</v>
      </c>
      <c r="J16" s="90"/>
      <c r="K16" s="90">
        <v>811.9483874529999</v>
      </c>
      <c r="L16" s="91">
        <v>4.2426316243002985E-4</v>
      </c>
      <c r="M16" s="91">
        <f t="shared" si="0"/>
        <v>9.4441468886797605E-3</v>
      </c>
      <c r="N16" s="91">
        <f>K16/'סכום נכסי הקרן'!$C$42</f>
        <v>1.5172479217022466E-3</v>
      </c>
    </row>
    <row r="17" spans="2:14">
      <c r="B17" s="86" t="s">
        <v>1805</v>
      </c>
      <c r="C17" s="87" t="s">
        <v>1806</v>
      </c>
      <c r="D17" s="88" t="s">
        <v>120</v>
      </c>
      <c r="E17" s="87" t="s">
        <v>1807</v>
      </c>
      <c r="F17" s="88" t="s">
        <v>1800</v>
      </c>
      <c r="G17" s="88" t="s">
        <v>132</v>
      </c>
      <c r="H17" s="90">
        <v>62439</v>
      </c>
      <c r="I17" s="102">
        <v>1727</v>
      </c>
      <c r="J17" s="90"/>
      <c r="K17" s="90">
        <v>1078.3215299999999</v>
      </c>
      <c r="L17" s="91">
        <v>1.7863454306102687E-3</v>
      </c>
      <c r="M17" s="91">
        <f t="shared" si="0"/>
        <v>1.2542455998332031E-2</v>
      </c>
      <c r="N17" s="91">
        <f>K17/'סכום נכסי הקרן'!$C$42</f>
        <v>2.0150062806966193E-3</v>
      </c>
    </row>
    <row r="18" spans="2:14">
      <c r="B18" s="86" t="s">
        <v>1808</v>
      </c>
      <c r="C18" s="87" t="s">
        <v>1809</v>
      </c>
      <c r="D18" s="88" t="s">
        <v>120</v>
      </c>
      <c r="E18" s="87" t="s">
        <v>1807</v>
      </c>
      <c r="F18" s="88" t="s">
        <v>1800</v>
      </c>
      <c r="G18" s="88" t="s">
        <v>132</v>
      </c>
      <c r="H18" s="90">
        <v>15118.240131</v>
      </c>
      <c r="I18" s="102">
        <v>3023</v>
      </c>
      <c r="J18" s="90"/>
      <c r="K18" s="90">
        <v>457.02439914499996</v>
      </c>
      <c r="L18" s="91">
        <v>1.7823780796066637E-4</v>
      </c>
      <c r="M18" s="91">
        <f t="shared" si="0"/>
        <v>5.3158619734137158E-3</v>
      </c>
      <c r="N18" s="91">
        <f>K18/'סכום נכסי הקרן'!$C$42</f>
        <v>8.5401896288649038E-4</v>
      </c>
    </row>
    <row r="19" spans="2:14">
      <c r="B19" s="86" t="s">
        <v>1810</v>
      </c>
      <c r="C19" s="87" t="s">
        <v>1811</v>
      </c>
      <c r="D19" s="88" t="s">
        <v>120</v>
      </c>
      <c r="E19" s="87" t="s">
        <v>1812</v>
      </c>
      <c r="F19" s="88" t="s">
        <v>1800</v>
      </c>
      <c r="G19" s="88" t="s">
        <v>132</v>
      </c>
      <c r="H19" s="90">
        <v>6874</v>
      </c>
      <c r="I19" s="102">
        <v>17050</v>
      </c>
      <c r="J19" s="90"/>
      <c r="K19" s="90">
        <v>1172.0170000000001</v>
      </c>
      <c r="L19" s="91">
        <v>7.5731193264264517E-4</v>
      </c>
      <c r="M19" s="91">
        <f t="shared" si="0"/>
        <v>1.3632271305755263E-2</v>
      </c>
      <c r="N19" s="91">
        <f>K19/'סכום נכסי הקרן'!$C$42</f>
        <v>2.1900903861978992E-3</v>
      </c>
    </row>
    <row r="20" spans="2:14">
      <c r="B20" s="86" t="s">
        <v>1813</v>
      </c>
      <c r="C20" s="87" t="s">
        <v>1814</v>
      </c>
      <c r="D20" s="88" t="s">
        <v>120</v>
      </c>
      <c r="E20" s="87" t="s">
        <v>1812</v>
      </c>
      <c r="F20" s="88" t="s">
        <v>1800</v>
      </c>
      <c r="G20" s="88" t="s">
        <v>132</v>
      </c>
      <c r="H20" s="90">
        <v>2945.9444290000001</v>
      </c>
      <c r="I20" s="102">
        <v>17760</v>
      </c>
      <c r="J20" s="90"/>
      <c r="K20" s="90">
        <v>523.19973053700005</v>
      </c>
      <c r="L20" s="91">
        <v>3.1874560623723126E-4</v>
      </c>
      <c r="M20" s="91">
        <f t="shared" si="0"/>
        <v>6.0855778318731138E-3</v>
      </c>
      <c r="N20" s="91">
        <f>K20/'סכום נכסי הקרן'!$C$42</f>
        <v>9.7767754214351426E-4</v>
      </c>
    </row>
    <row r="21" spans="2:14">
      <c r="B21" s="86" t="s">
        <v>1815</v>
      </c>
      <c r="C21" s="87" t="s">
        <v>1816</v>
      </c>
      <c r="D21" s="88" t="s">
        <v>120</v>
      </c>
      <c r="E21" s="87" t="s">
        <v>1812</v>
      </c>
      <c r="F21" s="88" t="s">
        <v>1800</v>
      </c>
      <c r="G21" s="88" t="s">
        <v>132</v>
      </c>
      <c r="H21" s="90">
        <v>1965.2217869999999</v>
      </c>
      <c r="I21" s="102">
        <v>29630</v>
      </c>
      <c r="J21" s="90"/>
      <c r="K21" s="90">
        <v>582.29521547900003</v>
      </c>
      <c r="L21" s="91">
        <v>2.5077460663455584E-4</v>
      </c>
      <c r="M21" s="91">
        <f t="shared" si="0"/>
        <v>6.7729447247377381E-3</v>
      </c>
      <c r="N21" s="91">
        <f>K21/'סכום נכסי הקרן'!$C$42</f>
        <v>1.0881063613834886E-3</v>
      </c>
    </row>
    <row r="22" spans="2:14">
      <c r="B22" s="86" t="s">
        <v>1817</v>
      </c>
      <c r="C22" s="87" t="s">
        <v>1818</v>
      </c>
      <c r="D22" s="88" t="s">
        <v>120</v>
      </c>
      <c r="E22" s="87" t="s">
        <v>1812</v>
      </c>
      <c r="F22" s="88" t="s">
        <v>1800</v>
      </c>
      <c r="G22" s="88" t="s">
        <v>132</v>
      </c>
      <c r="H22" s="90">
        <v>3296.9690720000003</v>
      </c>
      <c r="I22" s="102">
        <v>17850</v>
      </c>
      <c r="J22" s="90"/>
      <c r="K22" s="90">
        <v>588.5089792629999</v>
      </c>
      <c r="L22" s="91">
        <v>1.3253386185508629E-4</v>
      </c>
      <c r="M22" s="91">
        <f t="shared" si="0"/>
        <v>6.8452198826350749E-3</v>
      </c>
      <c r="N22" s="91">
        <f>K22/'סכום נכסי הקרן'!$C$42</f>
        <v>1.0997177154213932E-3</v>
      </c>
    </row>
    <row r="23" spans="2:14">
      <c r="B23" s="86" t="s">
        <v>1819</v>
      </c>
      <c r="C23" s="87" t="s">
        <v>1820</v>
      </c>
      <c r="D23" s="88" t="s">
        <v>120</v>
      </c>
      <c r="E23" s="87" t="s">
        <v>1821</v>
      </c>
      <c r="F23" s="88" t="s">
        <v>1800</v>
      </c>
      <c r="G23" s="88" t="s">
        <v>132</v>
      </c>
      <c r="H23" s="90">
        <v>62511</v>
      </c>
      <c r="I23" s="102">
        <v>1767</v>
      </c>
      <c r="J23" s="90"/>
      <c r="K23" s="90">
        <v>1104.5693700000002</v>
      </c>
      <c r="L23" s="91">
        <v>1.0539351405101016E-3</v>
      </c>
      <c r="M23" s="91">
        <f t="shared" si="0"/>
        <v>1.2847756754268214E-2</v>
      </c>
      <c r="N23" s="91">
        <f>K23/'סכום נכסי הקרן'!$C$42</f>
        <v>2.0640543252577995E-3</v>
      </c>
    </row>
    <row r="24" spans="2:14">
      <c r="B24" s="86" t="s">
        <v>1822</v>
      </c>
      <c r="C24" s="87" t="s">
        <v>1823</v>
      </c>
      <c r="D24" s="88" t="s">
        <v>120</v>
      </c>
      <c r="E24" s="87" t="s">
        <v>1821</v>
      </c>
      <c r="F24" s="88" t="s">
        <v>1800</v>
      </c>
      <c r="G24" s="88" t="s">
        <v>132</v>
      </c>
      <c r="H24" s="90">
        <v>32219.823831000002</v>
      </c>
      <c r="I24" s="102">
        <v>1794</v>
      </c>
      <c r="J24" s="90"/>
      <c r="K24" s="90">
        <v>578.02363952799999</v>
      </c>
      <c r="L24" s="91">
        <v>2.0289078782564742E-4</v>
      </c>
      <c r="M24" s="91">
        <f t="shared" si="0"/>
        <v>6.7232600509939512E-3</v>
      </c>
      <c r="N24" s="91">
        <f>K24/'סכום נכסי הקרן'!$C$42</f>
        <v>1.0801242779971559E-3</v>
      </c>
    </row>
    <row r="25" spans="2:14">
      <c r="B25" s="86" t="s">
        <v>1824</v>
      </c>
      <c r="C25" s="87" t="s">
        <v>1825</v>
      </c>
      <c r="D25" s="88" t="s">
        <v>120</v>
      </c>
      <c r="E25" s="87" t="s">
        <v>1821</v>
      </c>
      <c r="F25" s="88" t="s">
        <v>1800</v>
      </c>
      <c r="G25" s="88" t="s">
        <v>132</v>
      </c>
      <c r="H25" s="90">
        <v>28493.589549000004</v>
      </c>
      <c r="I25" s="102">
        <v>1782</v>
      </c>
      <c r="J25" s="90"/>
      <c r="K25" s="90">
        <v>507.75576578299996</v>
      </c>
      <c r="L25" s="91">
        <v>2.8675764674674687E-4</v>
      </c>
      <c r="M25" s="91">
        <f t="shared" si="0"/>
        <v>5.9059419412989577E-3</v>
      </c>
      <c r="N25" s="91">
        <f>K25/'סכום נכסי הקרן'!$C$42</f>
        <v>9.4881816661183276E-4</v>
      </c>
    </row>
    <row r="26" spans="2:14">
      <c r="B26" s="86" t="s">
        <v>1826</v>
      </c>
      <c r="C26" s="87" t="s">
        <v>1827</v>
      </c>
      <c r="D26" s="88" t="s">
        <v>120</v>
      </c>
      <c r="E26" s="87" t="s">
        <v>1821</v>
      </c>
      <c r="F26" s="88" t="s">
        <v>1800</v>
      </c>
      <c r="G26" s="88" t="s">
        <v>132</v>
      </c>
      <c r="H26" s="90">
        <v>87780.612880999979</v>
      </c>
      <c r="I26" s="102">
        <v>3014</v>
      </c>
      <c r="J26" s="90"/>
      <c r="K26" s="90">
        <v>2645.7076722329998</v>
      </c>
      <c r="L26" s="91">
        <v>5.7255270555126394E-4</v>
      </c>
      <c r="M26" s="91">
        <f t="shared" si="0"/>
        <v>3.0773448494005182E-2</v>
      </c>
      <c r="N26" s="91">
        <f>K26/'סכום נכסי הקרן'!$C$42</f>
        <v>4.9439034908602139E-3</v>
      </c>
    </row>
    <row r="27" spans="2:14">
      <c r="B27" s="92"/>
      <c r="C27" s="87"/>
      <c r="D27" s="87"/>
      <c r="E27" s="87"/>
      <c r="F27" s="87"/>
      <c r="G27" s="87"/>
      <c r="H27" s="90"/>
      <c r="I27" s="102"/>
      <c r="J27" s="87"/>
      <c r="K27" s="87"/>
      <c r="L27" s="87"/>
      <c r="M27" s="91"/>
      <c r="N27" s="87"/>
    </row>
    <row r="28" spans="2:14">
      <c r="B28" s="85" t="s">
        <v>224</v>
      </c>
      <c r="C28" s="80"/>
      <c r="D28" s="81"/>
      <c r="E28" s="80"/>
      <c r="F28" s="81"/>
      <c r="G28" s="81"/>
      <c r="H28" s="83"/>
      <c r="I28" s="100"/>
      <c r="J28" s="83"/>
      <c r="K28" s="83">
        <v>0.48471904100000002</v>
      </c>
      <c r="L28" s="84"/>
      <c r="M28" s="84">
        <f t="shared" si="0"/>
        <v>5.6379911502798245E-6</v>
      </c>
      <c r="N28" s="84">
        <f>K28/'סכום נכסי הקרן'!$C$42</f>
        <v>9.0577057474521732E-7</v>
      </c>
    </row>
    <row r="29" spans="2:14">
      <c r="B29" s="86" t="s">
        <v>1828</v>
      </c>
      <c r="C29" s="87" t="s">
        <v>1829</v>
      </c>
      <c r="D29" s="88" t="s">
        <v>120</v>
      </c>
      <c r="E29" s="87" t="s">
        <v>1799</v>
      </c>
      <c r="F29" s="88" t="s">
        <v>1830</v>
      </c>
      <c r="G29" s="88" t="s">
        <v>132</v>
      </c>
      <c r="H29" s="90">
        <v>144.54231100000001</v>
      </c>
      <c r="I29" s="102">
        <v>335.31</v>
      </c>
      <c r="J29" s="90"/>
      <c r="K29" s="90">
        <v>0.48466481899999997</v>
      </c>
      <c r="L29" s="91">
        <v>7.6165446008530736E-7</v>
      </c>
      <c r="M29" s="91">
        <f t="shared" si="0"/>
        <v>5.6373604691423143E-6</v>
      </c>
      <c r="N29" s="91">
        <f>K29/'סכום נכסי הקרן'!$C$42</f>
        <v>9.0566925276702033E-7</v>
      </c>
    </row>
    <row r="30" spans="2:14">
      <c r="B30" s="86" t="s">
        <v>1831</v>
      </c>
      <c r="C30" s="87" t="s">
        <v>1832</v>
      </c>
      <c r="D30" s="88" t="s">
        <v>120</v>
      </c>
      <c r="E30" s="87" t="s">
        <v>1807</v>
      </c>
      <c r="F30" s="88" t="s">
        <v>1830</v>
      </c>
      <c r="G30" s="88" t="s">
        <v>132</v>
      </c>
      <c r="H30" s="90">
        <v>1.763E-3</v>
      </c>
      <c r="I30" s="102">
        <v>336.23</v>
      </c>
      <c r="J30" s="90"/>
      <c r="K30" s="90">
        <v>5.976E-6</v>
      </c>
      <c r="L30" s="91">
        <v>5.2883799956176938E-12</v>
      </c>
      <c r="M30" s="91">
        <f t="shared" si="0"/>
        <v>6.9509617457079074E-11</v>
      </c>
      <c r="N30" s="91">
        <f>K30/'סכום נכסי הקרן'!$C$42</f>
        <v>1.1167056576754983E-11</v>
      </c>
    </row>
    <row r="31" spans="2:14">
      <c r="B31" s="86" t="s">
        <v>1833</v>
      </c>
      <c r="C31" s="87" t="s">
        <v>1834</v>
      </c>
      <c r="D31" s="88" t="s">
        <v>120</v>
      </c>
      <c r="E31" s="87" t="s">
        <v>1807</v>
      </c>
      <c r="F31" s="88" t="s">
        <v>1830</v>
      </c>
      <c r="G31" s="88" t="s">
        <v>132</v>
      </c>
      <c r="H31" s="90">
        <v>4.5059999999999996E-3</v>
      </c>
      <c r="I31" s="102">
        <v>360.28</v>
      </c>
      <c r="J31" s="90"/>
      <c r="K31" s="90">
        <v>1.6213000000000002E-5</v>
      </c>
      <c r="L31" s="91">
        <v>2.3152009171278453E-11</v>
      </c>
      <c r="M31" s="91">
        <f t="shared" si="0"/>
        <v>1.8858089488480979E-10</v>
      </c>
      <c r="N31" s="91">
        <f>K31/'סכום נכסי הקרן'!$C$42</f>
        <v>3.0296433781614552E-11</v>
      </c>
    </row>
    <row r="32" spans="2:14">
      <c r="B32" s="86" t="s">
        <v>1835</v>
      </c>
      <c r="C32" s="87" t="s">
        <v>1836</v>
      </c>
      <c r="D32" s="88" t="s">
        <v>120</v>
      </c>
      <c r="E32" s="87" t="s">
        <v>1821</v>
      </c>
      <c r="F32" s="88" t="s">
        <v>1830</v>
      </c>
      <c r="G32" s="88" t="s">
        <v>132</v>
      </c>
      <c r="H32" s="90">
        <v>2.2529999999999998E-3</v>
      </c>
      <c r="I32" s="102">
        <v>336</v>
      </c>
      <c r="J32" s="90"/>
      <c r="K32" s="90">
        <v>7.5429999999999996E-6</v>
      </c>
      <c r="L32" s="91">
        <v>5.2597867507358477E-12</v>
      </c>
      <c r="M32" s="91">
        <f t="shared" si="0"/>
        <v>8.7736118554007272E-11</v>
      </c>
      <c r="N32" s="91">
        <f>K32/'סכום נכסי הקרן'!$C$42</f>
        <v>1.4095232221965E-11</v>
      </c>
    </row>
    <row r="33" spans="2:14">
      <c r="B33" s="86" t="s">
        <v>1837</v>
      </c>
      <c r="C33" s="87" t="s">
        <v>1838</v>
      </c>
      <c r="D33" s="88" t="s">
        <v>120</v>
      </c>
      <c r="E33" s="87" t="s">
        <v>1821</v>
      </c>
      <c r="F33" s="88" t="s">
        <v>1830</v>
      </c>
      <c r="G33" s="88" t="s">
        <v>132</v>
      </c>
      <c r="H33" s="90">
        <v>6.709999999999999E-3</v>
      </c>
      <c r="I33" s="102">
        <v>364.02</v>
      </c>
      <c r="J33" s="90"/>
      <c r="K33" s="90">
        <v>2.4490000000000001E-5</v>
      </c>
      <c r="L33" s="91">
        <v>3.015072671811321E-11</v>
      </c>
      <c r="M33" s="91">
        <f t="shared" si="0"/>
        <v>2.8485450661376616E-10</v>
      </c>
      <c r="N33" s="91">
        <f>K33/'סכום נכסי הקרן'!$C$42</f>
        <v>4.5763255616587948E-11</v>
      </c>
    </row>
    <row r="34" spans="2:14">
      <c r="B34" s="92"/>
      <c r="C34" s="87"/>
      <c r="D34" s="87"/>
      <c r="E34" s="87"/>
      <c r="F34" s="87"/>
      <c r="G34" s="87"/>
      <c r="H34" s="90"/>
      <c r="I34" s="102"/>
      <c r="J34" s="87"/>
      <c r="K34" s="87"/>
      <c r="L34" s="87"/>
      <c r="M34" s="91"/>
      <c r="N34" s="87"/>
    </row>
    <row r="35" spans="2:14">
      <c r="B35" s="79" t="s">
        <v>197</v>
      </c>
      <c r="C35" s="80"/>
      <c r="D35" s="81"/>
      <c r="E35" s="80"/>
      <c r="F35" s="81"/>
      <c r="G35" s="81"/>
      <c r="H35" s="83"/>
      <c r="I35" s="100"/>
      <c r="J35" s="83"/>
      <c r="K35" s="83">
        <v>74227.105465367</v>
      </c>
      <c r="L35" s="84"/>
      <c r="M35" s="84">
        <f t="shared" si="0"/>
        <v>0.86336976336076365</v>
      </c>
      <c r="N35" s="84">
        <f>K35/'סכום נכסי הקרן'!$C$42</f>
        <v>0.13870453250677917</v>
      </c>
    </row>
    <row r="36" spans="2:14">
      <c r="B36" s="85" t="s">
        <v>225</v>
      </c>
      <c r="C36" s="80"/>
      <c r="D36" s="81"/>
      <c r="E36" s="80"/>
      <c r="F36" s="81"/>
      <c r="G36" s="81"/>
      <c r="H36" s="83"/>
      <c r="I36" s="100"/>
      <c r="J36" s="83"/>
      <c r="K36" s="83">
        <v>73162.380377464011</v>
      </c>
      <c r="L36" s="84"/>
      <c r="M36" s="84">
        <f t="shared" si="0"/>
        <v>0.85098545386325841</v>
      </c>
      <c r="N36" s="84">
        <f>K36/'סכום נכסי הקרן'!$C$42</f>
        <v>0.13671493322710998</v>
      </c>
    </row>
    <row r="37" spans="2:14">
      <c r="B37" s="86" t="s">
        <v>1839</v>
      </c>
      <c r="C37" s="87" t="s">
        <v>1840</v>
      </c>
      <c r="D37" s="88" t="s">
        <v>29</v>
      </c>
      <c r="E37" s="87"/>
      <c r="F37" s="88" t="s">
        <v>1800</v>
      </c>
      <c r="G37" s="88" t="s">
        <v>131</v>
      </c>
      <c r="H37" s="90">
        <v>18473.723108999995</v>
      </c>
      <c r="I37" s="102">
        <v>6065.3</v>
      </c>
      <c r="J37" s="90"/>
      <c r="K37" s="90">
        <v>3942.9927945250001</v>
      </c>
      <c r="L37" s="91">
        <v>4.1523569460797771E-4</v>
      </c>
      <c r="M37" s="91">
        <f t="shared" si="0"/>
        <v>4.5862771215437075E-2</v>
      </c>
      <c r="N37" s="91">
        <f>K37/'סכום נכסי הקרן'!$C$42</f>
        <v>7.368076241331646E-3</v>
      </c>
    </row>
    <row r="38" spans="2:14">
      <c r="B38" s="86" t="s">
        <v>1841</v>
      </c>
      <c r="C38" s="87" t="s">
        <v>1842</v>
      </c>
      <c r="D38" s="88" t="s">
        <v>1678</v>
      </c>
      <c r="E38" s="87"/>
      <c r="F38" s="88" t="s">
        <v>1800</v>
      </c>
      <c r="G38" s="88" t="s">
        <v>131</v>
      </c>
      <c r="H38" s="90">
        <v>5839.837316000001</v>
      </c>
      <c r="I38" s="102">
        <v>4799</v>
      </c>
      <c r="J38" s="90"/>
      <c r="K38" s="90">
        <v>986.21309682800018</v>
      </c>
      <c r="L38" s="91">
        <v>3.5532931645877704E-5</v>
      </c>
      <c r="M38" s="91">
        <f t="shared" si="0"/>
        <v>1.1471100249611042E-2</v>
      </c>
      <c r="N38" s="91">
        <f>K38/'סכום נכסי הקרן'!$C$42</f>
        <v>1.842887792673196E-3</v>
      </c>
    </row>
    <row r="39" spans="2:14">
      <c r="B39" s="86" t="s">
        <v>1843</v>
      </c>
      <c r="C39" s="87" t="s">
        <v>1844</v>
      </c>
      <c r="D39" s="88" t="s">
        <v>1678</v>
      </c>
      <c r="E39" s="87"/>
      <c r="F39" s="88" t="s">
        <v>1800</v>
      </c>
      <c r="G39" s="88" t="s">
        <v>131</v>
      </c>
      <c r="H39" s="90">
        <v>637.45957699999997</v>
      </c>
      <c r="I39" s="102">
        <v>12916</v>
      </c>
      <c r="J39" s="90"/>
      <c r="K39" s="90">
        <v>289.73432745299999</v>
      </c>
      <c r="L39" s="91">
        <v>6.5411832229056854E-6</v>
      </c>
      <c r="M39" s="91">
        <f t="shared" si="0"/>
        <v>3.3700338462921879E-3</v>
      </c>
      <c r="N39" s="91">
        <f>K39/'סכום נכסי הקרן'!$C$42</f>
        <v>5.4141225349660404E-4</v>
      </c>
    </row>
    <row r="40" spans="2:14">
      <c r="B40" s="86" t="s">
        <v>1845</v>
      </c>
      <c r="C40" s="87" t="s">
        <v>1846</v>
      </c>
      <c r="D40" s="88" t="s">
        <v>1678</v>
      </c>
      <c r="E40" s="87"/>
      <c r="F40" s="88" t="s">
        <v>1800</v>
      </c>
      <c r="G40" s="88" t="s">
        <v>131</v>
      </c>
      <c r="H40" s="90">
        <v>5790.2003819999991</v>
      </c>
      <c r="I40" s="102">
        <v>7455</v>
      </c>
      <c r="J40" s="90"/>
      <c r="K40" s="90">
        <v>1519.0095641149999</v>
      </c>
      <c r="L40" s="91">
        <v>2.4907107691496475E-5</v>
      </c>
      <c r="M40" s="91">
        <f t="shared" si="0"/>
        <v>1.7668302161191109E-2</v>
      </c>
      <c r="N40" s="91">
        <f>K40/'סכום נכסי הקרן'!$C$42</f>
        <v>2.8384982836519631E-3</v>
      </c>
    </row>
    <row r="41" spans="2:14">
      <c r="B41" s="86" t="s">
        <v>1847</v>
      </c>
      <c r="C41" s="87" t="s">
        <v>1848</v>
      </c>
      <c r="D41" s="88" t="s">
        <v>1678</v>
      </c>
      <c r="E41" s="87"/>
      <c r="F41" s="88" t="s">
        <v>1800</v>
      </c>
      <c r="G41" s="88" t="s">
        <v>131</v>
      </c>
      <c r="H41" s="90">
        <v>6543.4188670000003</v>
      </c>
      <c r="I41" s="102">
        <v>8747</v>
      </c>
      <c r="J41" s="90"/>
      <c r="K41" s="90">
        <v>2014.1096730839997</v>
      </c>
      <c r="L41" s="91">
        <v>1.3997390373629176E-5</v>
      </c>
      <c r="M41" s="91">
        <f t="shared" si="0"/>
        <v>2.3427040310018646E-2</v>
      </c>
      <c r="N41" s="91">
        <f>K41/'סכום נכסי הקרן'!$C$42</f>
        <v>3.7636674483130035E-3</v>
      </c>
    </row>
    <row r="42" spans="2:14">
      <c r="B42" s="86" t="s">
        <v>1849</v>
      </c>
      <c r="C42" s="87" t="s">
        <v>1850</v>
      </c>
      <c r="D42" s="88" t="s">
        <v>1678</v>
      </c>
      <c r="E42" s="87"/>
      <c r="F42" s="88" t="s">
        <v>1800</v>
      </c>
      <c r="G42" s="88" t="s">
        <v>131</v>
      </c>
      <c r="H42" s="90">
        <v>17984.444375999999</v>
      </c>
      <c r="I42" s="102">
        <v>3420</v>
      </c>
      <c r="J42" s="90"/>
      <c r="K42" s="90">
        <v>2164.4242837890001</v>
      </c>
      <c r="L42" s="91">
        <v>1.9634842694618312E-5</v>
      </c>
      <c r="M42" s="91">
        <f t="shared" si="0"/>
        <v>2.517541900618905E-2</v>
      </c>
      <c r="N42" s="91">
        <f>K42/'סכום נכסי הקרן'!$C$42</f>
        <v>4.0445529506650179E-3</v>
      </c>
    </row>
    <row r="43" spans="2:14">
      <c r="B43" s="86" t="s">
        <v>1851</v>
      </c>
      <c r="C43" s="87" t="s">
        <v>1852</v>
      </c>
      <c r="D43" s="88" t="s">
        <v>29</v>
      </c>
      <c r="E43" s="87"/>
      <c r="F43" s="88" t="s">
        <v>1800</v>
      </c>
      <c r="G43" s="88" t="s">
        <v>139</v>
      </c>
      <c r="H43" s="90">
        <v>26467.442969</v>
      </c>
      <c r="I43" s="102">
        <v>4767</v>
      </c>
      <c r="J43" s="90"/>
      <c r="K43" s="90">
        <v>3276.1380261879995</v>
      </c>
      <c r="L43" s="91">
        <v>3.2815865419933451E-4</v>
      </c>
      <c r="M43" s="91">
        <f t="shared" si="0"/>
        <v>3.8106275257181722E-2</v>
      </c>
      <c r="N43" s="91">
        <f>K43/'סכום נכסי הקרן'!$C$42</f>
        <v>6.1219576123995633E-3</v>
      </c>
    </row>
    <row r="44" spans="2:14">
      <c r="B44" s="86" t="s">
        <v>1853</v>
      </c>
      <c r="C44" s="87" t="s">
        <v>1854</v>
      </c>
      <c r="D44" s="88" t="s">
        <v>121</v>
      </c>
      <c r="E44" s="87"/>
      <c r="F44" s="88" t="s">
        <v>1800</v>
      </c>
      <c r="G44" s="88" t="s">
        <v>131</v>
      </c>
      <c r="H44" s="90">
        <v>25372.114563999996</v>
      </c>
      <c r="I44" s="102">
        <v>967.38</v>
      </c>
      <c r="J44" s="90"/>
      <c r="K44" s="90">
        <v>863.72011709100002</v>
      </c>
      <c r="L44" s="91">
        <v>1.5583041364416734E-4</v>
      </c>
      <c r="M44" s="91">
        <f t="shared" si="0"/>
        <v>1.0046327799360603E-2</v>
      </c>
      <c r="N44" s="91">
        <f>K44/'סכום נכסי הקרן'!$C$42</f>
        <v>1.6139912004746715E-3</v>
      </c>
    </row>
    <row r="45" spans="2:14">
      <c r="B45" s="86" t="s">
        <v>1855</v>
      </c>
      <c r="C45" s="87" t="s">
        <v>1856</v>
      </c>
      <c r="D45" s="88" t="s">
        <v>1678</v>
      </c>
      <c r="E45" s="87"/>
      <c r="F45" s="88" t="s">
        <v>1800</v>
      </c>
      <c r="G45" s="88" t="s">
        <v>131</v>
      </c>
      <c r="H45" s="90">
        <v>7055.3261999999995</v>
      </c>
      <c r="I45" s="102">
        <v>9821</v>
      </c>
      <c r="J45" s="90"/>
      <c r="K45" s="90">
        <v>2438.3277194929997</v>
      </c>
      <c r="L45" s="91">
        <v>5.1677528089887636E-5</v>
      </c>
      <c r="M45" s="91">
        <f t="shared" si="0"/>
        <v>2.836131643523267E-2</v>
      </c>
      <c r="N45" s="91">
        <f>K45/'סכום נכסי הקרן'!$C$42</f>
        <v>4.5563827972303021E-3</v>
      </c>
    </row>
    <row r="46" spans="2:14">
      <c r="B46" s="86" t="s">
        <v>1857</v>
      </c>
      <c r="C46" s="87" t="s">
        <v>1858</v>
      </c>
      <c r="D46" s="88" t="s">
        <v>1678</v>
      </c>
      <c r="E46" s="87"/>
      <c r="F46" s="88" t="s">
        <v>1800</v>
      </c>
      <c r="G46" s="88" t="s">
        <v>131</v>
      </c>
      <c r="H46" s="90">
        <v>1240.394186</v>
      </c>
      <c r="I46" s="102">
        <v>5162</v>
      </c>
      <c r="J46" s="90"/>
      <c r="K46" s="90">
        <v>225.31857132300001</v>
      </c>
      <c r="L46" s="91">
        <v>3.656822482311321E-5</v>
      </c>
      <c r="M46" s="91">
        <f t="shared" si="0"/>
        <v>2.6207844207893774E-3</v>
      </c>
      <c r="N46" s="91">
        <f>K46/'סכום נכסי הקרן'!$C$42</f>
        <v>4.2104170578272158E-4</v>
      </c>
    </row>
    <row r="47" spans="2:14">
      <c r="B47" s="86" t="s">
        <v>1859</v>
      </c>
      <c r="C47" s="87" t="s">
        <v>1860</v>
      </c>
      <c r="D47" s="88" t="s">
        <v>29</v>
      </c>
      <c r="E47" s="87"/>
      <c r="F47" s="88" t="s">
        <v>1800</v>
      </c>
      <c r="G47" s="88" t="s">
        <v>131</v>
      </c>
      <c r="H47" s="90">
        <v>9022.6767760000002</v>
      </c>
      <c r="I47" s="102">
        <v>4431.5</v>
      </c>
      <c r="J47" s="90"/>
      <c r="K47" s="90">
        <v>1407.0366830119999</v>
      </c>
      <c r="L47" s="91">
        <v>9.8658961770497025E-4</v>
      </c>
      <c r="M47" s="91">
        <f t="shared" si="0"/>
        <v>1.6365893839397849E-2</v>
      </c>
      <c r="N47" s="91">
        <f>K47/'סכום נכסי הקרן'!$C$42</f>
        <v>2.6292600811185863E-3</v>
      </c>
    </row>
    <row r="48" spans="2:14">
      <c r="B48" s="86" t="s">
        <v>1861</v>
      </c>
      <c r="C48" s="87" t="s">
        <v>1862</v>
      </c>
      <c r="D48" s="88" t="s">
        <v>1678</v>
      </c>
      <c r="E48" s="87"/>
      <c r="F48" s="88" t="s">
        <v>1800</v>
      </c>
      <c r="G48" s="88" t="s">
        <v>131</v>
      </c>
      <c r="H48" s="90">
        <v>1974.4466050000001</v>
      </c>
      <c r="I48" s="102">
        <v>11779</v>
      </c>
      <c r="J48" s="90"/>
      <c r="K48" s="90">
        <v>818.41406085600011</v>
      </c>
      <c r="L48" s="91">
        <v>5.1151466450777207E-4</v>
      </c>
      <c r="M48" s="91">
        <f t="shared" si="0"/>
        <v>9.5193521237609113E-3</v>
      </c>
      <c r="N48" s="91">
        <f>K48/'סכום נכסי הקרן'!$C$42</f>
        <v>1.5293300068257613E-3</v>
      </c>
    </row>
    <row r="49" spans="2:14">
      <c r="B49" s="86" t="s">
        <v>1863</v>
      </c>
      <c r="C49" s="87" t="s">
        <v>1864</v>
      </c>
      <c r="D49" s="88" t="s">
        <v>1678</v>
      </c>
      <c r="E49" s="87"/>
      <c r="F49" s="88" t="s">
        <v>1800</v>
      </c>
      <c r="G49" s="88" t="s">
        <v>131</v>
      </c>
      <c r="H49" s="90">
        <v>10159.669728000001</v>
      </c>
      <c r="I49" s="102">
        <v>5082.5</v>
      </c>
      <c r="J49" s="90"/>
      <c r="K49" s="90">
        <v>1817.0891878039999</v>
      </c>
      <c r="L49" s="91">
        <v>2.8439643845704543E-4</v>
      </c>
      <c r="M49" s="91">
        <f t="shared" si="0"/>
        <v>2.1135404004292261E-2</v>
      </c>
      <c r="N49" s="91">
        <f>K49/'סכום נכסי הקרן'!$C$42</f>
        <v>3.3955049807926755E-3</v>
      </c>
    </row>
    <row r="50" spans="2:14">
      <c r="B50" s="86" t="s">
        <v>1865</v>
      </c>
      <c r="C50" s="87" t="s">
        <v>1866</v>
      </c>
      <c r="D50" s="88" t="s">
        <v>121</v>
      </c>
      <c r="E50" s="87"/>
      <c r="F50" s="88" t="s">
        <v>1800</v>
      </c>
      <c r="G50" s="88" t="s">
        <v>131</v>
      </c>
      <c r="H50" s="90">
        <v>139032.93649399999</v>
      </c>
      <c r="I50" s="102">
        <v>685.7</v>
      </c>
      <c r="J50" s="90"/>
      <c r="K50" s="90">
        <v>3354.8345874500001</v>
      </c>
      <c r="L50" s="91">
        <v>1.7648087773161888E-4</v>
      </c>
      <c r="M50" s="91">
        <f t="shared" si="0"/>
        <v>3.9021631326209373E-2</v>
      </c>
      <c r="N50" s="91">
        <f>K50/'סכום נכסי הקרן'!$C$42</f>
        <v>6.2690139966045206E-3</v>
      </c>
    </row>
    <row r="51" spans="2:14">
      <c r="B51" s="86" t="s">
        <v>1867</v>
      </c>
      <c r="C51" s="87" t="s">
        <v>1868</v>
      </c>
      <c r="D51" s="88" t="s">
        <v>1869</v>
      </c>
      <c r="E51" s="87"/>
      <c r="F51" s="88" t="s">
        <v>1800</v>
      </c>
      <c r="G51" s="88" t="s">
        <v>136</v>
      </c>
      <c r="H51" s="90">
        <v>235873.82019299999</v>
      </c>
      <c r="I51" s="102">
        <v>2032</v>
      </c>
      <c r="J51" s="90"/>
      <c r="K51" s="90">
        <v>2161.2397313780002</v>
      </c>
      <c r="L51" s="91">
        <v>8.0147761778926515E-4</v>
      </c>
      <c r="M51" s="91">
        <f t="shared" si="0"/>
        <v>2.5138378005543031E-2</v>
      </c>
      <c r="N51" s="91">
        <f>K51/'סכום נכסי הקרן'!$C$42</f>
        <v>4.0386021345764512E-3</v>
      </c>
    </row>
    <row r="52" spans="2:14">
      <c r="B52" s="86" t="s">
        <v>1870</v>
      </c>
      <c r="C52" s="87" t="s">
        <v>1871</v>
      </c>
      <c r="D52" s="88" t="s">
        <v>29</v>
      </c>
      <c r="E52" s="87"/>
      <c r="F52" s="88" t="s">
        <v>1800</v>
      </c>
      <c r="G52" s="88" t="s">
        <v>133</v>
      </c>
      <c r="H52" s="90">
        <v>66785.280922999998</v>
      </c>
      <c r="I52" s="102">
        <v>2646</v>
      </c>
      <c r="J52" s="90"/>
      <c r="K52" s="90">
        <v>6632.0709150460007</v>
      </c>
      <c r="L52" s="91">
        <v>2.8186581768457067E-4</v>
      </c>
      <c r="M52" s="91">
        <f t="shared" si="0"/>
        <v>7.7140681434582983E-2</v>
      </c>
      <c r="N52" s="91">
        <f>K52/'סכום נכסי הקרן'!$C$42</f>
        <v>1.2393023950697772E-2</v>
      </c>
    </row>
    <row r="53" spans="2:14">
      <c r="B53" s="86" t="s">
        <v>1872</v>
      </c>
      <c r="C53" s="87" t="s">
        <v>1873</v>
      </c>
      <c r="D53" s="88" t="s">
        <v>1678</v>
      </c>
      <c r="E53" s="87"/>
      <c r="F53" s="88" t="s">
        <v>1800</v>
      </c>
      <c r="G53" s="88" t="s">
        <v>131</v>
      </c>
      <c r="H53" s="90">
        <v>4900.0190210000001</v>
      </c>
      <c r="I53" s="102">
        <v>6060.5</v>
      </c>
      <c r="J53" s="90"/>
      <c r="K53" s="90">
        <v>1045.022132222</v>
      </c>
      <c r="L53" s="91">
        <v>2.1681500092920355E-4</v>
      </c>
      <c r="M53" s="91">
        <f t="shared" si="0"/>
        <v>1.2155135315417056E-2</v>
      </c>
      <c r="N53" s="91">
        <f>K53/'סכום נכסי הקרן'!$C$42</f>
        <v>1.9527813377650939E-3</v>
      </c>
    </row>
    <row r="54" spans="2:14">
      <c r="B54" s="86" t="s">
        <v>1874</v>
      </c>
      <c r="C54" s="87" t="s">
        <v>1875</v>
      </c>
      <c r="D54" s="88" t="s">
        <v>29</v>
      </c>
      <c r="E54" s="87"/>
      <c r="F54" s="88" t="s">
        <v>1800</v>
      </c>
      <c r="G54" s="88" t="s">
        <v>131</v>
      </c>
      <c r="H54" s="90">
        <v>8735.0365529999999</v>
      </c>
      <c r="I54" s="102">
        <v>2229</v>
      </c>
      <c r="J54" s="90"/>
      <c r="K54" s="90">
        <v>685.16325201299992</v>
      </c>
      <c r="L54" s="91">
        <v>6.5665067856125314E-4</v>
      </c>
      <c r="M54" s="91">
        <f t="shared" si="0"/>
        <v>7.9694503920803034E-3</v>
      </c>
      <c r="N54" s="91">
        <f>K54/'סכום נכסי הקרן'!$C$42</f>
        <v>1.2803307897494315E-3</v>
      </c>
    </row>
    <row r="55" spans="2:14">
      <c r="B55" s="86" t="s">
        <v>1876</v>
      </c>
      <c r="C55" s="87" t="s">
        <v>1877</v>
      </c>
      <c r="D55" s="88" t="s">
        <v>1663</v>
      </c>
      <c r="E55" s="87"/>
      <c r="F55" s="88" t="s">
        <v>1800</v>
      </c>
      <c r="G55" s="88" t="s">
        <v>131</v>
      </c>
      <c r="H55" s="90">
        <v>7679.4512100000002</v>
      </c>
      <c r="I55" s="102">
        <v>4750</v>
      </c>
      <c r="J55" s="90"/>
      <c r="K55" s="90">
        <v>1283.6394683799999</v>
      </c>
      <c r="L55" s="91">
        <v>4.7229097232472322E-5</v>
      </c>
      <c r="M55" s="91">
        <f t="shared" si="0"/>
        <v>1.4930603815244671E-2</v>
      </c>
      <c r="N55" s="91">
        <f>K55/'סכום נכסי הקרן'!$C$42</f>
        <v>2.3986737897515311E-3</v>
      </c>
    </row>
    <row r="56" spans="2:14">
      <c r="B56" s="86" t="s">
        <v>1878</v>
      </c>
      <c r="C56" s="87" t="s">
        <v>1879</v>
      </c>
      <c r="D56" s="88" t="s">
        <v>121</v>
      </c>
      <c r="E56" s="87"/>
      <c r="F56" s="88" t="s">
        <v>1800</v>
      </c>
      <c r="G56" s="88" t="s">
        <v>131</v>
      </c>
      <c r="H56" s="90">
        <v>44272.945276999992</v>
      </c>
      <c r="I56" s="102">
        <v>465.95</v>
      </c>
      <c r="J56" s="90"/>
      <c r="K56" s="90">
        <v>725.933765827</v>
      </c>
      <c r="L56" s="91">
        <v>5.7499892887436399E-4</v>
      </c>
      <c r="M56" s="91">
        <f t="shared" si="0"/>
        <v>8.4436710779470549E-3</v>
      </c>
      <c r="N56" s="91">
        <f>K56/'סכום נכסי הקרן'!$C$42</f>
        <v>1.3565166388833521E-3</v>
      </c>
    </row>
    <row r="57" spans="2:14">
      <c r="B57" s="86" t="s">
        <v>1880</v>
      </c>
      <c r="C57" s="87" t="s">
        <v>1881</v>
      </c>
      <c r="D57" s="88" t="s">
        <v>29</v>
      </c>
      <c r="E57" s="87"/>
      <c r="F57" s="88" t="s">
        <v>1800</v>
      </c>
      <c r="G57" s="88" t="s">
        <v>133</v>
      </c>
      <c r="H57" s="90">
        <v>39347.011501000001</v>
      </c>
      <c r="I57" s="102">
        <v>596.6</v>
      </c>
      <c r="J57" s="90"/>
      <c r="K57" s="90">
        <v>880.99524759499991</v>
      </c>
      <c r="L57" s="91">
        <v>2.575988732103391E-4</v>
      </c>
      <c r="M57" s="91">
        <f t="shared" si="0"/>
        <v>1.0247262824938607E-2</v>
      </c>
      <c r="N57" s="91">
        <f>K57/'סכום נכסי הקרן'!$C$42</f>
        <v>1.6462723851649313E-3</v>
      </c>
    </row>
    <row r="58" spans="2:14">
      <c r="B58" s="86" t="s">
        <v>1882</v>
      </c>
      <c r="C58" s="87" t="s">
        <v>1883</v>
      </c>
      <c r="D58" s="88" t="s">
        <v>121</v>
      </c>
      <c r="E58" s="87"/>
      <c r="F58" s="88" t="s">
        <v>1800</v>
      </c>
      <c r="G58" s="88" t="s">
        <v>131</v>
      </c>
      <c r="H58" s="90">
        <v>88536.211190000002</v>
      </c>
      <c r="I58" s="102">
        <v>1046</v>
      </c>
      <c r="J58" s="90"/>
      <c r="K58" s="90">
        <v>3258.9063782789999</v>
      </c>
      <c r="L58" s="91">
        <v>3.4124949850095483E-4</v>
      </c>
      <c r="M58" s="91">
        <f t="shared" si="0"/>
        <v>3.7905845997759091E-2</v>
      </c>
      <c r="N58" s="91">
        <f>K58/'סכום נכסי הקרן'!$C$42</f>
        <v>6.0897576814908415E-3</v>
      </c>
    </row>
    <row r="59" spans="2:14">
      <c r="B59" s="86" t="s">
        <v>1884</v>
      </c>
      <c r="C59" s="87" t="s">
        <v>1885</v>
      </c>
      <c r="D59" s="88" t="s">
        <v>1678</v>
      </c>
      <c r="E59" s="87"/>
      <c r="F59" s="88" t="s">
        <v>1800</v>
      </c>
      <c r="G59" s="88" t="s">
        <v>131</v>
      </c>
      <c r="H59" s="90">
        <v>791.79483699999992</v>
      </c>
      <c r="I59" s="102">
        <v>25585</v>
      </c>
      <c r="J59" s="90"/>
      <c r="K59" s="90">
        <v>712.88151525700005</v>
      </c>
      <c r="L59" s="91">
        <v>4.5768487687861265E-5</v>
      </c>
      <c r="M59" s="91">
        <f t="shared" si="0"/>
        <v>8.2918543202371072E-3</v>
      </c>
      <c r="N59" s="91">
        <f>K59/'סכום נכסי הקרן'!$C$42</f>
        <v>1.3321265417332231E-3</v>
      </c>
    </row>
    <row r="60" spans="2:14">
      <c r="B60" s="86" t="s">
        <v>1886</v>
      </c>
      <c r="C60" s="87" t="s">
        <v>1887</v>
      </c>
      <c r="D60" s="88" t="s">
        <v>29</v>
      </c>
      <c r="E60" s="87"/>
      <c r="F60" s="88" t="s">
        <v>1800</v>
      </c>
      <c r="G60" s="88" t="s">
        <v>131</v>
      </c>
      <c r="H60" s="90">
        <v>62474.349074999998</v>
      </c>
      <c r="I60" s="102">
        <v>610.79999999999995</v>
      </c>
      <c r="J60" s="90"/>
      <c r="K60" s="90">
        <v>1342.8269077280002</v>
      </c>
      <c r="L60" s="91">
        <v>1.7506819415059053E-4</v>
      </c>
      <c r="M60" s="91">
        <f t="shared" si="0"/>
        <v>1.5619040272296807E-2</v>
      </c>
      <c r="N60" s="91">
        <f>K60/'סכום נכסי הקרן'!$C$42</f>
        <v>2.5092744396565466E-3</v>
      </c>
    </row>
    <row r="61" spans="2:14">
      <c r="B61" s="86" t="s">
        <v>1888</v>
      </c>
      <c r="C61" s="87" t="s">
        <v>1889</v>
      </c>
      <c r="D61" s="88" t="s">
        <v>29</v>
      </c>
      <c r="E61" s="87"/>
      <c r="F61" s="88" t="s">
        <v>1800</v>
      </c>
      <c r="G61" s="88" t="s">
        <v>133</v>
      </c>
      <c r="H61" s="90">
        <v>12934.092634999999</v>
      </c>
      <c r="I61" s="102">
        <v>18810</v>
      </c>
      <c r="J61" s="90"/>
      <c r="K61" s="90">
        <v>9130.6843008630003</v>
      </c>
      <c r="L61" s="91">
        <v>5.0607325164173306E-4</v>
      </c>
      <c r="M61" s="91">
        <f t="shared" si="0"/>
        <v>0.10620320831230667</v>
      </c>
      <c r="N61" s="91">
        <f>K61/'סכום נכסי הקרן'!$C$42</f>
        <v>1.7062059600439366E-2</v>
      </c>
    </row>
    <row r="62" spans="2:14">
      <c r="B62" s="86" t="s">
        <v>1890</v>
      </c>
      <c r="C62" s="87" t="s">
        <v>1891</v>
      </c>
      <c r="D62" s="88" t="s">
        <v>29</v>
      </c>
      <c r="E62" s="87"/>
      <c r="F62" s="88" t="s">
        <v>1800</v>
      </c>
      <c r="G62" s="88" t="s">
        <v>133</v>
      </c>
      <c r="H62" s="90">
        <v>1587.4483950000001</v>
      </c>
      <c r="I62" s="102">
        <v>6381</v>
      </c>
      <c r="J62" s="90"/>
      <c r="K62" s="90">
        <v>380.16044306499998</v>
      </c>
      <c r="L62" s="91">
        <v>3.5437564003158256E-5</v>
      </c>
      <c r="M62" s="91">
        <f t="shared" si="0"/>
        <v>4.4218217820886615E-3</v>
      </c>
      <c r="N62" s="91">
        <f>K62/'סכום נכסי הקרן'!$C$42</f>
        <v>7.1038707763572569E-4</v>
      </c>
    </row>
    <row r="63" spans="2:14">
      <c r="B63" s="86" t="s">
        <v>1892</v>
      </c>
      <c r="C63" s="87" t="s">
        <v>1893</v>
      </c>
      <c r="D63" s="88" t="s">
        <v>29</v>
      </c>
      <c r="E63" s="87"/>
      <c r="F63" s="88" t="s">
        <v>1800</v>
      </c>
      <c r="G63" s="88" t="s">
        <v>133</v>
      </c>
      <c r="H63" s="90">
        <v>3392.9552130000002</v>
      </c>
      <c r="I63" s="102">
        <v>5515</v>
      </c>
      <c r="J63" s="90"/>
      <c r="K63" s="90">
        <v>702.26691467500018</v>
      </c>
      <c r="L63" s="91">
        <v>5.6301508146983895E-4</v>
      </c>
      <c r="M63" s="91">
        <f t="shared" si="0"/>
        <v>8.1683909959542264E-3</v>
      </c>
      <c r="N63" s="91">
        <f>K63/'סכום נכסי הקרן'!$C$42</f>
        <v>1.3122915609368963E-3</v>
      </c>
    </row>
    <row r="64" spans="2:14">
      <c r="B64" s="86" t="s">
        <v>1894</v>
      </c>
      <c r="C64" s="87" t="s">
        <v>1895</v>
      </c>
      <c r="D64" s="88" t="s">
        <v>29</v>
      </c>
      <c r="E64" s="87"/>
      <c r="F64" s="88" t="s">
        <v>1800</v>
      </c>
      <c r="G64" s="88" t="s">
        <v>133</v>
      </c>
      <c r="H64" s="90">
        <v>1899.5109</v>
      </c>
      <c r="I64" s="102">
        <v>9318.4</v>
      </c>
      <c r="J64" s="90"/>
      <c r="K64" s="90">
        <v>664.29610096700003</v>
      </c>
      <c r="L64" s="91">
        <v>2.5063485001183567E-4</v>
      </c>
      <c r="M64" s="91">
        <f t="shared" si="0"/>
        <v>7.7267349157371743E-3</v>
      </c>
      <c r="N64" s="91">
        <f>K64/'סכום נכסי הקרן'!$C$42</f>
        <v>1.241337373362823E-3</v>
      </c>
    </row>
    <row r="65" spans="2:14">
      <c r="B65" s="86" t="s">
        <v>1896</v>
      </c>
      <c r="C65" s="87" t="s">
        <v>1897</v>
      </c>
      <c r="D65" s="88" t="s">
        <v>29</v>
      </c>
      <c r="E65" s="87"/>
      <c r="F65" s="88" t="s">
        <v>1800</v>
      </c>
      <c r="G65" s="88" t="s">
        <v>133</v>
      </c>
      <c r="H65" s="90">
        <v>32024.665626999995</v>
      </c>
      <c r="I65" s="102">
        <v>2016.7</v>
      </c>
      <c r="J65" s="90"/>
      <c r="K65" s="90">
        <v>2423.8428930250011</v>
      </c>
      <c r="L65" s="91">
        <v>6.0132916495678028E-4</v>
      </c>
      <c r="M65" s="91">
        <f t="shared" si="0"/>
        <v>2.8192836725272369E-2</v>
      </c>
      <c r="N65" s="91">
        <f>K65/'סכום נכסי הקרן'!$C$42</f>
        <v>4.5293157161271193E-3</v>
      </c>
    </row>
    <row r="66" spans="2:14">
      <c r="B66" s="86" t="s">
        <v>1898</v>
      </c>
      <c r="C66" s="87" t="s">
        <v>1899</v>
      </c>
      <c r="D66" s="88" t="s">
        <v>122</v>
      </c>
      <c r="E66" s="87"/>
      <c r="F66" s="88" t="s">
        <v>1800</v>
      </c>
      <c r="G66" s="88" t="s">
        <v>140</v>
      </c>
      <c r="H66" s="90">
        <v>42374.991975999998</v>
      </c>
      <c r="I66" s="102">
        <v>197450</v>
      </c>
      <c r="J66" s="90"/>
      <c r="K66" s="90">
        <v>2231.463475643</v>
      </c>
      <c r="L66" s="91">
        <v>5.27768555936803E-6</v>
      </c>
      <c r="M66" s="91">
        <f t="shared" si="0"/>
        <v>2.5955182824864295E-2</v>
      </c>
      <c r="N66" s="91">
        <f>K66/'סכום נכסי הקרן'!$C$42</f>
        <v>4.1698257833781291E-3</v>
      </c>
    </row>
    <row r="67" spans="2:14">
      <c r="B67" s="86" t="s">
        <v>1900</v>
      </c>
      <c r="C67" s="87" t="s">
        <v>1901</v>
      </c>
      <c r="D67" s="88" t="s">
        <v>122</v>
      </c>
      <c r="E67" s="87"/>
      <c r="F67" s="88" t="s">
        <v>1800</v>
      </c>
      <c r="G67" s="88" t="s">
        <v>140</v>
      </c>
      <c r="H67" s="90">
        <v>124825.00199999999</v>
      </c>
      <c r="I67" s="102">
        <v>20270</v>
      </c>
      <c r="J67" s="90"/>
      <c r="K67" s="90">
        <v>674.80508423700007</v>
      </c>
      <c r="L67" s="91">
        <v>3.136404780753701E-4</v>
      </c>
      <c r="M67" s="91">
        <f t="shared" si="0"/>
        <v>7.8489697562593545E-3</v>
      </c>
      <c r="N67" s="91">
        <f>K67/'סכום נכסי הקרן'!$C$42</f>
        <v>1.2609749922952631E-3</v>
      </c>
    </row>
    <row r="68" spans="2:14">
      <c r="B68" s="86" t="s">
        <v>1902</v>
      </c>
      <c r="C68" s="87" t="s">
        <v>1903</v>
      </c>
      <c r="D68" s="88" t="s">
        <v>1663</v>
      </c>
      <c r="E68" s="87"/>
      <c r="F68" s="88" t="s">
        <v>1800</v>
      </c>
      <c r="G68" s="88" t="s">
        <v>131</v>
      </c>
      <c r="H68" s="90">
        <v>1316.0896949999997</v>
      </c>
      <c r="I68" s="102">
        <v>26628</v>
      </c>
      <c r="J68" s="90"/>
      <c r="K68" s="90">
        <v>1233.2277928619999</v>
      </c>
      <c r="L68" s="91">
        <v>2.4018426772515736E-6</v>
      </c>
      <c r="M68" s="91">
        <f t="shared" si="0"/>
        <v>1.4344242322502605E-2</v>
      </c>
      <c r="N68" s="91">
        <f>K68/'סכום נכסי הקרן'!$C$42</f>
        <v>2.3044719770610156E-3</v>
      </c>
    </row>
    <row r="69" spans="2:14">
      <c r="B69" s="86" t="s">
        <v>1904</v>
      </c>
      <c r="C69" s="87" t="s">
        <v>1905</v>
      </c>
      <c r="D69" s="88" t="s">
        <v>121</v>
      </c>
      <c r="E69" s="87"/>
      <c r="F69" s="88" t="s">
        <v>1800</v>
      </c>
      <c r="G69" s="88" t="s">
        <v>131</v>
      </c>
      <c r="H69" s="90">
        <v>159.19258099999999</v>
      </c>
      <c r="I69" s="102">
        <v>73336</v>
      </c>
      <c r="J69" s="90"/>
      <c r="K69" s="90">
        <v>410.82731406699997</v>
      </c>
      <c r="L69" s="91">
        <v>1.0299527784756233E-5</v>
      </c>
      <c r="M69" s="91">
        <f t="shared" si="0"/>
        <v>4.7785223296044933E-3</v>
      </c>
      <c r="N69" s="91">
        <f>K69/'סכום נכסי הקרן'!$C$42</f>
        <v>7.67692747567349E-4</v>
      </c>
    </row>
    <row r="70" spans="2:14">
      <c r="B70" s="86" t="s">
        <v>1906</v>
      </c>
      <c r="C70" s="87" t="s">
        <v>1907</v>
      </c>
      <c r="D70" s="88" t="s">
        <v>29</v>
      </c>
      <c r="E70" s="87"/>
      <c r="F70" s="88" t="s">
        <v>1800</v>
      </c>
      <c r="G70" s="88" t="s">
        <v>133</v>
      </c>
      <c r="H70" s="90">
        <v>846.85622999999987</v>
      </c>
      <c r="I70" s="102">
        <v>21690</v>
      </c>
      <c r="J70" s="90"/>
      <c r="K70" s="90">
        <v>689.36273621699991</v>
      </c>
      <c r="L70" s="91">
        <v>3.6322377439416677E-4</v>
      </c>
      <c r="M70" s="91">
        <f t="shared" si="0"/>
        <v>8.0182965334017701E-3</v>
      </c>
      <c r="N70" s="91">
        <f>K70/'סכום נכסי הקרן'!$C$42</f>
        <v>1.288178158842346E-3</v>
      </c>
    </row>
    <row r="71" spans="2:14">
      <c r="B71" s="86" t="s">
        <v>1908</v>
      </c>
      <c r="C71" s="87" t="s">
        <v>1909</v>
      </c>
      <c r="D71" s="88" t="s">
        <v>29</v>
      </c>
      <c r="E71" s="87"/>
      <c r="F71" s="88" t="s">
        <v>1800</v>
      </c>
      <c r="G71" s="88" t="s">
        <v>133</v>
      </c>
      <c r="H71" s="90">
        <v>2145.7716349999996</v>
      </c>
      <c r="I71" s="102">
        <v>18684</v>
      </c>
      <c r="J71" s="90"/>
      <c r="K71" s="90">
        <v>1504.6376431629999</v>
      </c>
      <c r="L71" s="91">
        <v>6.6794447782101156E-4</v>
      </c>
      <c r="M71" s="91">
        <f t="shared" si="0"/>
        <v>1.7501135707460036E-2</v>
      </c>
      <c r="N71" s="91">
        <f>K71/'סכום נכסי הקרן'!$C$42</f>
        <v>2.8116421835201635E-3</v>
      </c>
    </row>
    <row r="72" spans="2:14">
      <c r="B72" s="86" t="s">
        <v>1910</v>
      </c>
      <c r="C72" s="87" t="s">
        <v>1911</v>
      </c>
      <c r="D72" s="88" t="s">
        <v>1678</v>
      </c>
      <c r="E72" s="87"/>
      <c r="F72" s="88" t="s">
        <v>1800</v>
      </c>
      <c r="G72" s="88" t="s">
        <v>131</v>
      </c>
      <c r="H72" s="90">
        <v>2984.9457000000002</v>
      </c>
      <c r="I72" s="102">
        <v>8300</v>
      </c>
      <c r="J72" s="90"/>
      <c r="K72" s="90">
        <v>871.83398521900006</v>
      </c>
      <c r="L72" s="91">
        <v>3.0646259753593429E-5</v>
      </c>
      <c r="M72" s="91">
        <f t="shared" si="0"/>
        <v>1.0140703948904524E-2</v>
      </c>
      <c r="N72" s="91">
        <f>K72/'סכום נכסי הקרן'!$C$42</f>
        <v>1.6291531858230158E-3</v>
      </c>
    </row>
    <row r="73" spans="2:14">
      <c r="B73" s="86" t="s">
        <v>1912</v>
      </c>
      <c r="C73" s="87" t="s">
        <v>1913</v>
      </c>
      <c r="D73" s="88" t="s">
        <v>1678</v>
      </c>
      <c r="E73" s="87"/>
      <c r="F73" s="88" t="s">
        <v>1800</v>
      </c>
      <c r="G73" s="88" t="s">
        <v>131</v>
      </c>
      <c r="H73" s="90">
        <v>7809.5731340000002</v>
      </c>
      <c r="I73" s="102">
        <v>12444</v>
      </c>
      <c r="J73" s="90"/>
      <c r="K73" s="90">
        <v>3419.8461250379996</v>
      </c>
      <c r="L73" s="91">
        <v>2.5520989008914427E-5</v>
      </c>
      <c r="M73" s="91">
        <f t="shared" si="0"/>
        <v>3.9777810561155549E-2</v>
      </c>
      <c r="N73" s="91">
        <f>K73/'סכום נכסי הקרן'!$C$42</f>
        <v>6.3904978517562985E-3</v>
      </c>
    </row>
    <row r="74" spans="2:14">
      <c r="B74" s="86" t="s">
        <v>1914</v>
      </c>
      <c r="C74" s="87" t="s">
        <v>1915</v>
      </c>
      <c r="D74" s="88" t="s">
        <v>1678</v>
      </c>
      <c r="E74" s="87"/>
      <c r="F74" s="88" t="s">
        <v>1800</v>
      </c>
      <c r="G74" s="88" t="s">
        <v>131</v>
      </c>
      <c r="H74" s="90">
        <v>2472.0669029999999</v>
      </c>
      <c r="I74" s="102">
        <v>7050</v>
      </c>
      <c r="J74" s="90"/>
      <c r="K74" s="90">
        <v>613.29384184000003</v>
      </c>
      <c r="L74" s="91">
        <v>1.0688902309708962E-5</v>
      </c>
      <c r="M74" s="91">
        <f t="shared" si="0"/>
        <v>7.1335040721353347E-3</v>
      </c>
      <c r="N74" s="91">
        <f>K74/'סכום נכסי הקרן'!$C$42</f>
        <v>1.1460319661985782E-3</v>
      </c>
    </row>
    <row r="75" spans="2:14">
      <c r="B75" s="86" t="s">
        <v>1916</v>
      </c>
      <c r="C75" s="87" t="s">
        <v>1917</v>
      </c>
      <c r="D75" s="88" t="s">
        <v>1678</v>
      </c>
      <c r="E75" s="87"/>
      <c r="F75" s="88" t="s">
        <v>1800</v>
      </c>
      <c r="G75" s="88" t="s">
        <v>131</v>
      </c>
      <c r="H75" s="90">
        <v>1172.2695839999999</v>
      </c>
      <c r="I75" s="102">
        <v>20294</v>
      </c>
      <c r="J75" s="90"/>
      <c r="K75" s="90">
        <v>837.17147021799997</v>
      </c>
      <c r="L75" s="91">
        <v>3.797324272988539E-5</v>
      </c>
      <c r="M75" s="91">
        <f t="shared" si="0"/>
        <v>9.7375282196843459E-3</v>
      </c>
      <c r="N75" s="91">
        <f>K75/'סכום נכסי הקרן'!$C$42</f>
        <v>1.5643810529400194E-3</v>
      </c>
    </row>
    <row r="76" spans="2:14">
      <c r="B76" s="86" t="s">
        <v>1918</v>
      </c>
      <c r="C76" s="87" t="s">
        <v>1919</v>
      </c>
      <c r="D76" s="88" t="s">
        <v>123</v>
      </c>
      <c r="E76" s="87"/>
      <c r="F76" s="88" t="s">
        <v>1800</v>
      </c>
      <c r="G76" s="88" t="s">
        <v>135</v>
      </c>
      <c r="H76" s="90">
        <v>14319.243119000001</v>
      </c>
      <c r="I76" s="102">
        <v>8770</v>
      </c>
      <c r="J76" s="90"/>
      <c r="K76" s="90">
        <v>3002.9888523970003</v>
      </c>
      <c r="L76" s="91">
        <v>1.0624754976081723E-4</v>
      </c>
      <c r="M76" s="91">
        <f t="shared" ref="M76:M81" si="1">IFERROR(K76/$K$11,0)</f>
        <v>3.4929150996986014E-2</v>
      </c>
      <c r="N76" s="91">
        <f>K76/'סכום נכסי הקרן'!$C$42</f>
        <v>5.6115372178851776E-3</v>
      </c>
    </row>
    <row r="77" spans="2:14">
      <c r="B77" s="86" t="s">
        <v>1920</v>
      </c>
      <c r="C77" s="87" t="s">
        <v>1921</v>
      </c>
      <c r="D77" s="88" t="s">
        <v>1678</v>
      </c>
      <c r="E77" s="87"/>
      <c r="F77" s="88" t="s">
        <v>1800</v>
      </c>
      <c r="G77" s="88" t="s">
        <v>131</v>
      </c>
      <c r="H77" s="90">
        <v>5598.5370189999994</v>
      </c>
      <c r="I77" s="102">
        <v>2668</v>
      </c>
      <c r="J77" s="90"/>
      <c r="K77" s="90">
        <v>525.62939723199997</v>
      </c>
      <c r="L77" s="91">
        <v>7.1684212791293212E-5</v>
      </c>
      <c r="M77" s="91">
        <f t="shared" si="1"/>
        <v>6.1138384079302841E-3</v>
      </c>
      <c r="N77" s="91">
        <f>K77/'סכום נכסי הקרן'!$C$42</f>
        <v>9.8221774051127238E-4</v>
      </c>
    </row>
    <row r="78" spans="2:14">
      <c r="B78" s="92"/>
      <c r="C78" s="87"/>
      <c r="D78" s="87"/>
      <c r="E78" s="87"/>
      <c r="F78" s="87"/>
      <c r="G78" s="87"/>
      <c r="H78" s="90"/>
      <c r="I78" s="102"/>
      <c r="J78" s="87"/>
      <c r="K78" s="87"/>
      <c r="L78" s="87"/>
      <c r="M78" s="91"/>
      <c r="N78" s="87"/>
    </row>
    <row r="79" spans="2:14">
      <c r="B79" s="85" t="s">
        <v>226</v>
      </c>
      <c r="C79" s="80"/>
      <c r="D79" s="81"/>
      <c r="E79" s="80"/>
      <c r="F79" s="81"/>
      <c r="G79" s="81"/>
      <c r="H79" s="83"/>
      <c r="I79" s="100"/>
      <c r="J79" s="83"/>
      <c r="K79" s="83">
        <v>1064.725087903</v>
      </c>
      <c r="L79" s="84"/>
      <c r="M79" s="84">
        <f t="shared" si="1"/>
        <v>1.2384309497505425E-2</v>
      </c>
      <c r="N79" s="84">
        <f>K79/'סכום נכסי הקרן'!$C$42</f>
        <v>1.9895992796692143E-3</v>
      </c>
    </row>
    <row r="80" spans="2:14">
      <c r="B80" s="86" t="s">
        <v>1922</v>
      </c>
      <c r="C80" s="87" t="s">
        <v>1923</v>
      </c>
      <c r="D80" s="88" t="s">
        <v>121</v>
      </c>
      <c r="E80" s="87"/>
      <c r="F80" s="88" t="s">
        <v>1830</v>
      </c>
      <c r="G80" s="88" t="s">
        <v>131</v>
      </c>
      <c r="H80" s="90">
        <v>1148.5383830000001</v>
      </c>
      <c r="I80" s="102">
        <v>8904</v>
      </c>
      <c r="J80" s="90"/>
      <c r="K80" s="90">
        <v>359.87355310700002</v>
      </c>
      <c r="L80" s="91">
        <v>3.5727879279203781E-5</v>
      </c>
      <c r="M80" s="91">
        <f t="shared" si="1"/>
        <v>4.1858555905936084E-3</v>
      </c>
      <c r="N80" s="91">
        <f>K80/'סכום נכסי הקרן'!$C$42</f>
        <v>6.7247796653676511E-4</v>
      </c>
    </row>
    <row r="81" spans="2:14">
      <c r="B81" s="86" t="s">
        <v>1924</v>
      </c>
      <c r="C81" s="87" t="s">
        <v>1925</v>
      </c>
      <c r="D81" s="88" t="s">
        <v>121</v>
      </c>
      <c r="E81" s="87"/>
      <c r="F81" s="88" t="s">
        <v>1830</v>
      </c>
      <c r="G81" s="88" t="s">
        <v>131</v>
      </c>
      <c r="H81" s="90">
        <v>1996.20108</v>
      </c>
      <c r="I81" s="102">
        <v>10034</v>
      </c>
      <c r="J81" s="90"/>
      <c r="K81" s="90">
        <v>704.85153479600001</v>
      </c>
      <c r="L81" s="91">
        <v>4.6500552953751403E-5</v>
      </c>
      <c r="M81" s="91">
        <f t="shared" si="1"/>
        <v>8.1984539069118179E-3</v>
      </c>
      <c r="N81" s="91">
        <f>K81/'סכום נכסי הקרן'!$C$42</f>
        <v>1.3171213131324491E-3</v>
      </c>
    </row>
    <row r="82" spans="2:14">
      <c r="B82" s="93"/>
      <c r="C82" s="93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</row>
    <row r="83" spans="2:14">
      <c r="B83" s="93"/>
      <c r="C83" s="93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</row>
    <row r="84" spans="2:14">
      <c r="B84" s="93"/>
      <c r="C84" s="93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</row>
    <row r="85" spans="2:14">
      <c r="B85" s="109" t="s">
        <v>220</v>
      </c>
      <c r="C85" s="93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</row>
    <row r="86" spans="2:14">
      <c r="B86" s="109" t="s">
        <v>112</v>
      </c>
      <c r="C86" s="93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</row>
    <row r="87" spans="2:14">
      <c r="B87" s="109" t="s">
        <v>203</v>
      </c>
      <c r="C87" s="93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</row>
    <row r="88" spans="2:14">
      <c r="B88" s="109" t="s">
        <v>211</v>
      </c>
      <c r="C88" s="93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</row>
    <row r="89" spans="2:14">
      <c r="B89" s="109" t="s">
        <v>218</v>
      </c>
      <c r="C89" s="93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</row>
    <row r="90" spans="2:14">
      <c r="B90" s="93"/>
      <c r="C90" s="93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</row>
    <row r="91" spans="2:14">
      <c r="B91" s="93"/>
      <c r="C91" s="93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</row>
    <row r="92" spans="2:14">
      <c r="B92" s="93"/>
      <c r="C92" s="93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</row>
    <row r="93" spans="2:14">
      <c r="B93" s="93"/>
      <c r="C93" s="93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</row>
    <row r="94" spans="2:14">
      <c r="B94" s="93"/>
      <c r="C94" s="93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</row>
    <row r="95" spans="2:14">
      <c r="B95" s="93"/>
      <c r="C95" s="93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</row>
    <row r="96" spans="2:14">
      <c r="B96" s="93"/>
      <c r="C96" s="93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</row>
    <row r="97" spans="2:14">
      <c r="B97" s="93"/>
      <c r="C97" s="93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</row>
    <row r="98" spans="2:14">
      <c r="B98" s="93"/>
      <c r="C98" s="93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</row>
    <row r="99" spans="2:14">
      <c r="B99" s="93"/>
      <c r="C99" s="93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</row>
    <row r="100" spans="2:14">
      <c r="B100" s="93"/>
      <c r="C100" s="9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</row>
    <row r="101" spans="2:14">
      <c r="B101" s="93"/>
      <c r="C101" s="93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</row>
    <row r="102" spans="2:14">
      <c r="B102" s="93"/>
      <c r="C102" s="93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</row>
    <row r="103" spans="2:14">
      <c r="B103" s="93"/>
      <c r="C103" s="93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</row>
    <row r="104" spans="2:14">
      <c r="B104" s="93"/>
      <c r="C104" s="93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</row>
    <row r="105" spans="2:14">
      <c r="B105" s="93"/>
      <c r="C105" s="93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</row>
    <row r="106" spans="2:14">
      <c r="B106" s="93"/>
      <c r="C106" s="93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</row>
    <row r="107" spans="2:14">
      <c r="B107" s="93"/>
      <c r="C107" s="93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</row>
    <row r="108" spans="2:14">
      <c r="B108" s="93"/>
      <c r="C108" s="93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</row>
    <row r="109" spans="2:14">
      <c r="B109" s="93"/>
      <c r="C109" s="93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</row>
    <row r="110" spans="2:14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</row>
    <row r="111" spans="2:14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</row>
    <row r="112" spans="2:14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</row>
    <row r="113" spans="2:14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</row>
    <row r="114" spans="2:14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</row>
    <row r="115" spans="2:14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</row>
    <row r="116" spans="2:14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</row>
    <row r="117" spans="2:14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</row>
    <row r="118" spans="2:14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</row>
    <row r="119" spans="2:14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</row>
    <row r="120" spans="2:14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</row>
    <row r="121" spans="2:14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</row>
    <row r="122" spans="2:14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</row>
    <row r="123" spans="2:14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</row>
    <row r="124" spans="2:14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</row>
    <row r="125" spans="2:14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</row>
    <row r="126" spans="2:14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</row>
    <row r="127" spans="2:14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</row>
    <row r="128" spans="2:14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</row>
    <row r="129" spans="2:14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</row>
    <row r="130" spans="2:14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</row>
    <row r="131" spans="2:14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</row>
    <row r="132" spans="2:14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</row>
    <row r="133" spans="2:14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</row>
    <row r="134" spans="2:14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</row>
    <row r="135" spans="2:14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</row>
    <row r="136" spans="2:14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</row>
    <row r="137" spans="2:14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</row>
    <row r="138" spans="2:14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</row>
    <row r="139" spans="2:14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</row>
    <row r="140" spans="2:14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</row>
    <row r="141" spans="2:14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</row>
    <row r="142" spans="2:14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</row>
    <row r="143" spans="2:14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</row>
    <row r="144" spans="2:14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</row>
    <row r="145" spans="2:14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</row>
    <row r="146" spans="2:14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</row>
    <row r="147" spans="2:14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</row>
    <row r="148" spans="2:14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</row>
    <row r="149" spans="2:14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</row>
    <row r="150" spans="2:14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</row>
    <row r="151" spans="2:14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</row>
    <row r="152" spans="2:14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</row>
    <row r="153" spans="2:14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</row>
    <row r="154" spans="2:14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</row>
    <row r="155" spans="2:14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</row>
    <row r="156" spans="2:14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</row>
    <row r="157" spans="2:14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</row>
    <row r="158" spans="2:14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</row>
    <row r="159" spans="2:14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</row>
    <row r="160" spans="2:14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</row>
    <row r="161" spans="2:14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</row>
    <row r="162" spans="2:14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</row>
    <row r="163" spans="2:14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</row>
    <row r="164" spans="2:14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</row>
    <row r="165" spans="2:14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</row>
    <row r="166" spans="2:14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</row>
    <row r="167" spans="2:14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</row>
    <row r="168" spans="2:14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</row>
    <row r="169" spans="2:14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</row>
    <row r="170" spans="2:14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</row>
    <row r="171" spans="2:14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</row>
    <row r="172" spans="2:14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</row>
    <row r="173" spans="2:14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</row>
    <row r="174" spans="2:14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</row>
    <row r="175" spans="2:14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</row>
    <row r="176" spans="2:14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</row>
    <row r="177" spans="2:14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</row>
    <row r="178" spans="2:14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</row>
    <row r="179" spans="2:14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</row>
    <row r="180" spans="2:14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</row>
    <row r="181" spans="2:14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</row>
    <row r="182" spans="2:14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</row>
    <row r="183" spans="2:14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</row>
    <row r="184" spans="2:14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</row>
    <row r="185" spans="2:14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</row>
    <row r="186" spans="2:14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</row>
    <row r="187" spans="2:14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</row>
    <row r="188" spans="2:14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</row>
    <row r="189" spans="2:14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</row>
    <row r="190" spans="2:14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</row>
    <row r="191" spans="2:14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</row>
    <row r="192" spans="2:14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</row>
    <row r="193" spans="2:14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</row>
    <row r="194" spans="2:14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</row>
    <row r="195" spans="2:14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</row>
    <row r="196" spans="2:14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</row>
    <row r="197" spans="2:14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</row>
    <row r="198" spans="2:14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</row>
    <row r="199" spans="2:14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</row>
    <row r="200" spans="2:14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</row>
    <row r="201" spans="2:14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</row>
    <row r="202" spans="2:14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</row>
    <row r="203" spans="2:14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</row>
    <row r="204" spans="2:14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</row>
    <row r="205" spans="2:14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</row>
    <row r="206" spans="2:14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</row>
    <row r="207" spans="2:14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</row>
    <row r="208" spans="2:14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</row>
    <row r="209" spans="2:14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</row>
    <row r="210" spans="2:14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</row>
    <row r="211" spans="2:14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</row>
    <row r="212" spans="2:14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</row>
    <row r="213" spans="2:14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</row>
    <row r="214" spans="2:14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</row>
    <row r="215" spans="2:14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</row>
    <row r="216" spans="2:14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</row>
    <row r="217" spans="2:14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</row>
    <row r="218" spans="2:14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</row>
    <row r="219" spans="2:14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</row>
    <row r="220" spans="2:14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</row>
    <row r="221" spans="2:14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</row>
    <row r="222" spans="2:14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</row>
    <row r="223" spans="2:14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</row>
    <row r="224" spans="2:14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</row>
    <row r="225" spans="2:14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</row>
    <row r="226" spans="2:14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</row>
    <row r="227" spans="2:14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</row>
    <row r="228" spans="2:14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</row>
    <row r="229" spans="2:14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</row>
    <row r="230" spans="2:14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</row>
    <row r="231" spans="2:14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</row>
    <row r="232" spans="2:14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</row>
    <row r="233" spans="2:14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</row>
    <row r="234" spans="2:14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</row>
    <row r="235" spans="2:14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</row>
    <row r="236" spans="2:14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</row>
    <row r="237" spans="2:14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</row>
    <row r="238" spans="2:14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</row>
    <row r="239" spans="2:14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</row>
    <row r="240" spans="2:14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</row>
    <row r="241" spans="2:14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</row>
    <row r="242" spans="2:14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</row>
    <row r="243" spans="2:14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</row>
    <row r="244" spans="2:14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</row>
    <row r="245" spans="2:14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</row>
    <row r="246" spans="2:14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</row>
    <row r="247" spans="2:14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</row>
    <row r="248" spans="2:14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</row>
    <row r="249" spans="2:14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</row>
    <row r="250" spans="2:14">
      <c r="B250" s="112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</row>
    <row r="251" spans="2:14">
      <c r="B251" s="112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</row>
    <row r="252" spans="2:14">
      <c r="B252" s="11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</row>
    <row r="253" spans="2:14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</row>
    <row r="254" spans="2:14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</row>
    <row r="255" spans="2:14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</row>
    <row r="256" spans="2:14">
      <c r="B256" s="93"/>
      <c r="C256" s="93"/>
      <c r="D256" s="93"/>
      <c r="E256" s="93"/>
      <c r="F256" s="93"/>
      <c r="G256" s="93"/>
      <c r="H256" s="94"/>
      <c r="I256" s="94"/>
      <c r="J256" s="94"/>
      <c r="K256" s="94"/>
      <c r="L256" s="94"/>
      <c r="M256" s="94"/>
      <c r="N256" s="94"/>
    </row>
    <row r="257" spans="2:14">
      <c r="B257" s="93"/>
      <c r="C257" s="93"/>
      <c r="D257" s="93"/>
      <c r="E257" s="93"/>
      <c r="F257" s="93"/>
      <c r="G257" s="93"/>
      <c r="H257" s="94"/>
      <c r="I257" s="94"/>
      <c r="J257" s="94"/>
      <c r="K257" s="94"/>
      <c r="L257" s="94"/>
      <c r="M257" s="94"/>
      <c r="N257" s="94"/>
    </row>
    <row r="258" spans="2:14">
      <c r="B258" s="93"/>
      <c r="C258" s="93"/>
      <c r="D258" s="93"/>
      <c r="E258" s="93"/>
      <c r="F258" s="93"/>
      <c r="G258" s="93"/>
      <c r="H258" s="94"/>
      <c r="I258" s="94"/>
      <c r="J258" s="94"/>
      <c r="K258" s="94"/>
      <c r="L258" s="94"/>
      <c r="M258" s="94"/>
      <c r="N258" s="94"/>
    </row>
    <row r="259" spans="2:14">
      <c r="B259" s="93"/>
      <c r="C259" s="93"/>
      <c r="D259" s="93"/>
      <c r="E259" s="93"/>
      <c r="F259" s="93"/>
      <c r="G259" s="93"/>
      <c r="H259" s="94"/>
      <c r="I259" s="94"/>
      <c r="J259" s="94"/>
      <c r="K259" s="94"/>
      <c r="L259" s="94"/>
      <c r="M259" s="94"/>
      <c r="N259" s="94"/>
    </row>
    <row r="260" spans="2:14">
      <c r="B260" s="93"/>
      <c r="C260" s="93"/>
      <c r="D260" s="93"/>
      <c r="E260" s="93"/>
      <c r="F260" s="93"/>
      <c r="G260" s="93"/>
      <c r="H260" s="94"/>
      <c r="I260" s="94"/>
      <c r="J260" s="94"/>
      <c r="K260" s="94"/>
      <c r="L260" s="94"/>
      <c r="M260" s="94"/>
      <c r="N260" s="94"/>
    </row>
    <row r="261" spans="2:14">
      <c r="B261" s="93"/>
      <c r="C261" s="93"/>
      <c r="D261" s="93"/>
      <c r="E261" s="93"/>
      <c r="F261" s="93"/>
      <c r="G261" s="93"/>
      <c r="H261" s="94"/>
      <c r="I261" s="94"/>
      <c r="J261" s="94"/>
      <c r="K261" s="94"/>
      <c r="L261" s="94"/>
      <c r="M261" s="94"/>
      <c r="N261" s="94"/>
    </row>
    <row r="262" spans="2:14">
      <c r="B262" s="93"/>
      <c r="C262" s="93"/>
      <c r="D262" s="93"/>
      <c r="E262" s="93"/>
      <c r="F262" s="93"/>
      <c r="G262" s="93"/>
      <c r="H262" s="94"/>
      <c r="I262" s="94"/>
      <c r="J262" s="94"/>
      <c r="K262" s="94"/>
      <c r="L262" s="94"/>
      <c r="M262" s="94"/>
      <c r="N262" s="94"/>
    </row>
    <row r="263" spans="2:14">
      <c r="B263" s="93"/>
      <c r="C263" s="93"/>
      <c r="D263" s="93"/>
      <c r="E263" s="93"/>
      <c r="F263" s="93"/>
      <c r="G263" s="93"/>
      <c r="H263" s="94"/>
      <c r="I263" s="94"/>
      <c r="J263" s="94"/>
      <c r="K263" s="94"/>
      <c r="L263" s="94"/>
      <c r="M263" s="94"/>
      <c r="N263" s="94"/>
    </row>
    <row r="264" spans="2:14">
      <c r="B264" s="93"/>
      <c r="C264" s="93"/>
      <c r="D264" s="93"/>
      <c r="E264" s="93"/>
      <c r="F264" s="93"/>
      <c r="G264" s="93"/>
      <c r="H264" s="94"/>
      <c r="I264" s="94"/>
      <c r="J264" s="94"/>
      <c r="K264" s="94"/>
      <c r="L264" s="94"/>
      <c r="M264" s="94"/>
      <c r="N264" s="94"/>
    </row>
    <row r="265" spans="2:14">
      <c r="B265" s="93"/>
      <c r="C265" s="93"/>
      <c r="D265" s="93"/>
      <c r="E265" s="93"/>
      <c r="F265" s="93"/>
      <c r="G265" s="93"/>
      <c r="H265" s="94"/>
      <c r="I265" s="94"/>
      <c r="J265" s="94"/>
      <c r="K265" s="94"/>
      <c r="L265" s="94"/>
      <c r="M265" s="94"/>
      <c r="N265" s="94"/>
    </row>
    <row r="266" spans="2:14">
      <c r="B266" s="93"/>
      <c r="C266" s="93"/>
      <c r="D266" s="93"/>
      <c r="E266" s="93"/>
      <c r="F266" s="93"/>
      <c r="G266" s="93"/>
      <c r="H266" s="94"/>
      <c r="I266" s="94"/>
      <c r="J266" s="94"/>
      <c r="K266" s="94"/>
      <c r="L266" s="94"/>
      <c r="M266" s="94"/>
      <c r="N266" s="94"/>
    </row>
    <row r="267" spans="2:14">
      <c r="B267" s="93"/>
      <c r="C267" s="93"/>
      <c r="D267" s="93"/>
      <c r="E267" s="93"/>
      <c r="F267" s="93"/>
      <c r="G267" s="93"/>
      <c r="H267" s="94"/>
      <c r="I267" s="94"/>
      <c r="J267" s="94"/>
      <c r="K267" s="94"/>
      <c r="L267" s="94"/>
      <c r="M267" s="94"/>
      <c r="N267" s="94"/>
    </row>
    <row r="268" spans="2:14">
      <c r="B268" s="93"/>
      <c r="C268" s="93"/>
      <c r="D268" s="93"/>
      <c r="E268" s="93"/>
      <c r="F268" s="93"/>
      <c r="G268" s="93"/>
      <c r="H268" s="94"/>
      <c r="I268" s="94"/>
      <c r="J268" s="94"/>
      <c r="K268" s="94"/>
      <c r="L268" s="94"/>
      <c r="M268" s="94"/>
      <c r="N268" s="94"/>
    </row>
    <row r="269" spans="2:14">
      <c r="B269" s="93"/>
      <c r="C269" s="93"/>
      <c r="D269" s="93"/>
      <c r="E269" s="93"/>
      <c r="F269" s="93"/>
      <c r="G269" s="93"/>
      <c r="H269" s="94"/>
      <c r="I269" s="94"/>
      <c r="J269" s="94"/>
      <c r="K269" s="94"/>
      <c r="L269" s="94"/>
      <c r="M269" s="94"/>
      <c r="N269" s="94"/>
    </row>
    <row r="270" spans="2:14">
      <c r="B270" s="93"/>
      <c r="C270" s="93"/>
      <c r="D270" s="93"/>
      <c r="E270" s="93"/>
      <c r="F270" s="93"/>
      <c r="G270" s="93"/>
      <c r="H270" s="94"/>
      <c r="I270" s="94"/>
      <c r="J270" s="94"/>
      <c r="K270" s="94"/>
      <c r="L270" s="94"/>
      <c r="M270" s="94"/>
      <c r="N270" s="94"/>
    </row>
    <row r="271" spans="2:14">
      <c r="B271" s="93"/>
      <c r="C271" s="93"/>
      <c r="D271" s="93"/>
      <c r="E271" s="93"/>
      <c r="F271" s="93"/>
      <c r="G271" s="93"/>
      <c r="H271" s="94"/>
      <c r="I271" s="94"/>
      <c r="J271" s="94"/>
      <c r="K271" s="94"/>
      <c r="L271" s="94"/>
      <c r="M271" s="94"/>
      <c r="N271" s="94"/>
    </row>
    <row r="272" spans="2:14">
      <c r="B272" s="93"/>
      <c r="C272" s="93"/>
      <c r="D272" s="93"/>
      <c r="E272" s="93"/>
      <c r="F272" s="93"/>
      <c r="G272" s="93"/>
      <c r="H272" s="94"/>
      <c r="I272" s="94"/>
      <c r="J272" s="94"/>
      <c r="K272" s="94"/>
      <c r="L272" s="94"/>
      <c r="M272" s="94"/>
      <c r="N272" s="94"/>
    </row>
    <row r="273" spans="2:14">
      <c r="B273" s="93"/>
      <c r="C273" s="93"/>
      <c r="D273" s="93"/>
      <c r="E273" s="93"/>
      <c r="F273" s="93"/>
      <c r="G273" s="93"/>
      <c r="H273" s="94"/>
      <c r="I273" s="94"/>
      <c r="J273" s="94"/>
      <c r="K273" s="94"/>
      <c r="L273" s="94"/>
      <c r="M273" s="94"/>
      <c r="N273" s="94"/>
    </row>
    <row r="274" spans="2:14">
      <c r="B274" s="93"/>
      <c r="C274" s="93"/>
      <c r="D274" s="93"/>
      <c r="E274" s="93"/>
      <c r="F274" s="93"/>
      <c r="G274" s="93"/>
      <c r="H274" s="94"/>
      <c r="I274" s="94"/>
      <c r="J274" s="94"/>
      <c r="K274" s="94"/>
      <c r="L274" s="94"/>
      <c r="M274" s="94"/>
      <c r="N274" s="94"/>
    </row>
    <row r="275" spans="2:14">
      <c r="B275" s="93"/>
      <c r="C275" s="93"/>
      <c r="D275" s="93"/>
      <c r="E275" s="93"/>
      <c r="F275" s="93"/>
      <c r="G275" s="93"/>
      <c r="H275" s="94"/>
      <c r="I275" s="94"/>
      <c r="J275" s="94"/>
      <c r="K275" s="94"/>
      <c r="L275" s="94"/>
      <c r="M275" s="94"/>
      <c r="N275" s="94"/>
    </row>
    <row r="276" spans="2:14">
      <c r="B276" s="93"/>
      <c r="C276" s="93"/>
      <c r="D276" s="93"/>
      <c r="E276" s="93"/>
      <c r="F276" s="93"/>
      <c r="G276" s="93"/>
      <c r="H276" s="94"/>
      <c r="I276" s="94"/>
      <c r="J276" s="94"/>
      <c r="K276" s="94"/>
      <c r="L276" s="94"/>
      <c r="M276" s="94"/>
      <c r="N276" s="94"/>
    </row>
    <row r="277" spans="2:14">
      <c r="B277" s="93"/>
      <c r="C277" s="93"/>
      <c r="D277" s="93"/>
      <c r="E277" s="93"/>
      <c r="F277" s="93"/>
      <c r="G277" s="93"/>
      <c r="H277" s="94"/>
      <c r="I277" s="94"/>
      <c r="J277" s="94"/>
      <c r="K277" s="94"/>
      <c r="L277" s="94"/>
      <c r="M277" s="94"/>
      <c r="N277" s="94"/>
    </row>
    <row r="278" spans="2:14">
      <c r="B278" s="93"/>
      <c r="C278" s="93"/>
      <c r="D278" s="93"/>
      <c r="E278" s="93"/>
      <c r="F278" s="93"/>
      <c r="G278" s="93"/>
      <c r="H278" s="94"/>
      <c r="I278" s="94"/>
      <c r="J278" s="94"/>
      <c r="K278" s="94"/>
      <c r="L278" s="94"/>
      <c r="M278" s="94"/>
      <c r="N278" s="94"/>
    </row>
    <row r="279" spans="2:14">
      <c r="B279" s="93"/>
      <c r="C279" s="93"/>
      <c r="D279" s="93"/>
      <c r="E279" s="93"/>
      <c r="F279" s="93"/>
      <c r="G279" s="93"/>
      <c r="H279" s="94"/>
      <c r="I279" s="94"/>
      <c r="J279" s="94"/>
      <c r="K279" s="94"/>
      <c r="L279" s="94"/>
      <c r="M279" s="94"/>
      <c r="N279" s="94"/>
    </row>
    <row r="280" spans="2:14">
      <c r="B280" s="93"/>
      <c r="C280" s="93"/>
      <c r="D280" s="93"/>
      <c r="E280" s="93"/>
      <c r="F280" s="93"/>
      <c r="G280" s="93"/>
      <c r="H280" s="94"/>
      <c r="I280" s="94"/>
      <c r="J280" s="94"/>
      <c r="K280" s="94"/>
      <c r="L280" s="94"/>
      <c r="M280" s="94"/>
      <c r="N280" s="94"/>
    </row>
    <row r="281" spans="2:14">
      <c r="B281" s="93"/>
      <c r="C281" s="93"/>
      <c r="D281" s="93"/>
      <c r="E281" s="93"/>
      <c r="F281" s="93"/>
      <c r="G281" s="93"/>
      <c r="H281" s="94"/>
      <c r="I281" s="94"/>
      <c r="J281" s="94"/>
      <c r="K281" s="94"/>
      <c r="L281" s="94"/>
      <c r="M281" s="94"/>
      <c r="N281" s="94"/>
    </row>
    <row r="282" spans="2:14">
      <c r="B282" s="93"/>
      <c r="C282" s="93"/>
      <c r="D282" s="93"/>
      <c r="E282" s="93"/>
      <c r="F282" s="93"/>
      <c r="G282" s="93"/>
      <c r="H282" s="94"/>
      <c r="I282" s="94"/>
      <c r="J282" s="94"/>
      <c r="K282" s="94"/>
      <c r="L282" s="94"/>
      <c r="M282" s="94"/>
      <c r="N282" s="94"/>
    </row>
    <row r="283" spans="2:14">
      <c r="B283" s="93"/>
      <c r="C283" s="93"/>
      <c r="D283" s="93"/>
      <c r="E283" s="93"/>
      <c r="F283" s="93"/>
      <c r="G283" s="93"/>
      <c r="H283" s="94"/>
      <c r="I283" s="94"/>
      <c r="J283" s="94"/>
      <c r="K283" s="94"/>
      <c r="L283" s="94"/>
      <c r="M283" s="94"/>
      <c r="N283" s="94"/>
    </row>
    <row r="284" spans="2:14">
      <c r="B284" s="93"/>
      <c r="C284" s="93"/>
      <c r="D284" s="93"/>
      <c r="E284" s="93"/>
      <c r="F284" s="93"/>
      <c r="G284" s="93"/>
      <c r="H284" s="94"/>
      <c r="I284" s="94"/>
      <c r="J284" s="94"/>
      <c r="K284" s="94"/>
      <c r="L284" s="94"/>
      <c r="M284" s="94"/>
      <c r="N284" s="94"/>
    </row>
    <row r="285" spans="2:14">
      <c r="B285" s="93"/>
      <c r="C285" s="93"/>
      <c r="D285" s="93"/>
      <c r="E285" s="93"/>
      <c r="F285" s="93"/>
      <c r="G285" s="93"/>
      <c r="H285" s="94"/>
      <c r="I285" s="94"/>
      <c r="J285" s="94"/>
      <c r="K285" s="94"/>
      <c r="L285" s="94"/>
      <c r="M285" s="94"/>
      <c r="N285" s="94"/>
    </row>
    <row r="286" spans="2:14">
      <c r="B286" s="93"/>
      <c r="C286" s="93"/>
      <c r="D286" s="93"/>
      <c r="E286" s="93"/>
      <c r="F286" s="93"/>
      <c r="G286" s="93"/>
      <c r="H286" s="94"/>
      <c r="I286" s="94"/>
      <c r="J286" s="94"/>
      <c r="K286" s="94"/>
      <c r="L286" s="94"/>
      <c r="M286" s="94"/>
      <c r="N286" s="94"/>
    </row>
    <row r="287" spans="2:14">
      <c r="B287" s="93"/>
      <c r="C287" s="93"/>
      <c r="D287" s="93"/>
      <c r="E287" s="93"/>
      <c r="F287" s="93"/>
      <c r="G287" s="93"/>
      <c r="H287" s="94"/>
      <c r="I287" s="94"/>
      <c r="J287" s="94"/>
      <c r="K287" s="94"/>
      <c r="L287" s="94"/>
      <c r="M287" s="94"/>
      <c r="N287" s="94"/>
    </row>
    <row r="288" spans="2:14">
      <c r="B288" s="93"/>
      <c r="C288" s="93"/>
      <c r="D288" s="93"/>
      <c r="E288" s="93"/>
      <c r="F288" s="93"/>
      <c r="G288" s="93"/>
      <c r="H288" s="94"/>
      <c r="I288" s="94"/>
      <c r="J288" s="94"/>
      <c r="K288" s="94"/>
      <c r="L288" s="94"/>
      <c r="M288" s="94"/>
      <c r="N288" s="94"/>
    </row>
    <row r="289" spans="2:14">
      <c r="B289" s="93"/>
      <c r="C289" s="93"/>
      <c r="D289" s="93"/>
      <c r="E289" s="93"/>
      <c r="F289" s="93"/>
      <c r="G289" s="93"/>
      <c r="H289" s="94"/>
      <c r="I289" s="94"/>
      <c r="J289" s="94"/>
      <c r="K289" s="94"/>
      <c r="L289" s="94"/>
      <c r="M289" s="94"/>
      <c r="N289" s="94"/>
    </row>
    <row r="290" spans="2:14">
      <c r="B290" s="93"/>
      <c r="C290" s="93"/>
      <c r="D290" s="93"/>
      <c r="E290" s="93"/>
      <c r="F290" s="93"/>
      <c r="G290" s="93"/>
      <c r="H290" s="94"/>
      <c r="I290" s="94"/>
      <c r="J290" s="94"/>
      <c r="K290" s="94"/>
      <c r="L290" s="94"/>
      <c r="M290" s="94"/>
      <c r="N290" s="94"/>
    </row>
    <row r="291" spans="2:14">
      <c r="B291" s="93"/>
      <c r="C291" s="93"/>
      <c r="D291" s="93"/>
      <c r="E291" s="93"/>
      <c r="F291" s="93"/>
      <c r="G291" s="93"/>
      <c r="H291" s="94"/>
      <c r="I291" s="94"/>
      <c r="J291" s="94"/>
      <c r="K291" s="94"/>
      <c r="L291" s="94"/>
      <c r="M291" s="94"/>
      <c r="N291" s="94"/>
    </row>
    <row r="292" spans="2:14">
      <c r="B292" s="93"/>
      <c r="C292" s="93"/>
      <c r="D292" s="93"/>
      <c r="E292" s="93"/>
      <c r="F292" s="93"/>
      <c r="G292" s="93"/>
      <c r="H292" s="94"/>
      <c r="I292" s="94"/>
      <c r="J292" s="94"/>
      <c r="K292" s="94"/>
      <c r="L292" s="94"/>
      <c r="M292" s="94"/>
      <c r="N292" s="94"/>
    </row>
    <row r="293" spans="2:14">
      <c r="B293" s="93"/>
      <c r="C293" s="93"/>
      <c r="D293" s="93"/>
      <c r="E293" s="93"/>
      <c r="F293" s="93"/>
      <c r="G293" s="93"/>
      <c r="H293" s="94"/>
      <c r="I293" s="94"/>
      <c r="J293" s="94"/>
      <c r="K293" s="94"/>
      <c r="L293" s="94"/>
      <c r="M293" s="94"/>
      <c r="N293" s="94"/>
    </row>
    <row r="294" spans="2:14">
      <c r="B294" s="93"/>
      <c r="C294" s="93"/>
      <c r="D294" s="93"/>
      <c r="E294" s="93"/>
      <c r="F294" s="93"/>
      <c r="G294" s="93"/>
      <c r="H294" s="94"/>
      <c r="I294" s="94"/>
      <c r="J294" s="94"/>
      <c r="K294" s="94"/>
      <c r="L294" s="94"/>
      <c r="M294" s="94"/>
      <c r="N294" s="94"/>
    </row>
    <row r="295" spans="2:14">
      <c r="B295" s="93"/>
      <c r="C295" s="93"/>
      <c r="D295" s="93"/>
      <c r="E295" s="93"/>
      <c r="F295" s="93"/>
      <c r="G295" s="93"/>
      <c r="H295" s="94"/>
      <c r="I295" s="94"/>
      <c r="J295" s="94"/>
      <c r="K295" s="94"/>
      <c r="L295" s="94"/>
      <c r="M295" s="94"/>
      <c r="N295" s="94"/>
    </row>
    <row r="296" spans="2:14">
      <c r="B296" s="93"/>
      <c r="C296" s="93"/>
      <c r="D296" s="93"/>
      <c r="E296" s="93"/>
      <c r="F296" s="93"/>
      <c r="G296" s="93"/>
      <c r="H296" s="94"/>
      <c r="I296" s="94"/>
      <c r="J296" s="94"/>
      <c r="K296" s="94"/>
      <c r="L296" s="94"/>
      <c r="M296" s="94"/>
      <c r="N296" s="94"/>
    </row>
    <row r="297" spans="2:14">
      <c r="B297" s="93"/>
      <c r="C297" s="93"/>
      <c r="D297" s="93"/>
      <c r="E297" s="93"/>
      <c r="F297" s="93"/>
      <c r="G297" s="93"/>
      <c r="H297" s="94"/>
      <c r="I297" s="94"/>
      <c r="J297" s="94"/>
      <c r="K297" s="94"/>
      <c r="L297" s="94"/>
      <c r="M297" s="94"/>
      <c r="N297" s="94"/>
    </row>
    <row r="298" spans="2:14">
      <c r="B298" s="93"/>
      <c r="C298" s="93"/>
      <c r="D298" s="93"/>
      <c r="E298" s="93"/>
      <c r="F298" s="93"/>
      <c r="G298" s="93"/>
      <c r="H298" s="94"/>
      <c r="I298" s="94"/>
      <c r="J298" s="94"/>
      <c r="K298" s="94"/>
      <c r="L298" s="94"/>
      <c r="M298" s="94"/>
      <c r="N298" s="94"/>
    </row>
    <row r="299" spans="2:14">
      <c r="B299" s="93"/>
      <c r="C299" s="93"/>
      <c r="D299" s="93"/>
      <c r="E299" s="93"/>
      <c r="F299" s="93"/>
      <c r="G299" s="93"/>
      <c r="H299" s="94"/>
      <c r="I299" s="94"/>
      <c r="J299" s="94"/>
      <c r="K299" s="94"/>
      <c r="L299" s="94"/>
      <c r="M299" s="94"/>
      <c r="N299" s="94"/>
    </row>
    <row r="300" spans="2:14">
      <c r="B300" s="93"/>
      <c r="C300" s="93"/>
      <c r="D300" s="93"/>
      <c r="E300" s="93"/>
      <c r="F300" s="93"/>
      <c r="G300" s="93"/>
      <c r="H300" s="94"/>
      <c r="I300" s="94"/>
      <c r="J300" s="94"/>
      <c r="K300" s="94"/>
      <c r="L300" s="94"/>
      <c r="M300" s="94"/>
      <c r="N300" s="94"/>
    </row>
    <row r="301" spans="2:14">
      <c r="B301" s="93"/>
      <c r="C301" s="93"/>
      <c r="D301" s="93"/>
      <c r="E301" s="93"/>
      <c r="F301" s="93"/>
      <c r="G301" s="93"/>
      <c r="H301" s="94"/>
      <c r="I301" s="94"/>
      <c r="J301" s="94"/>
      <c r="K301" s="94"/>
      <c r="L301" s="94"/>
      <c r="M301" s="94"/>
      <c r="N301" s="94"/>
    </row>
    <row r="302" spans="2:14">
      <c r="B302" s="93"/>
      <c r="C302" s="93"/>
      <c r="D302" s="93"/>
      <c r="E302" s="93"/>
      <c r="F302" s="93"/>
      <c r="G302" s="93"/>
      <c r="H302" s="94"/>
      <c r="I302" s="94"/>
      <c r="J302" s="94"/>
      <c r="K302" s="94"/>
      <c r="L302" s="94"/>
      <c r="M302" s="94"/>
      <c r="N302" s="94"/>
    </row>
    <row r="303" spans="2:14">
      <c r="B303" s="93"/>
      <c r="C303" s="93"/>
      <c r="D303" s="93"/>
      <c r="E303" s="93"/>
      <c r="F303" s="93"/>
      <c r="G303" s="93"/>
      <c r="H303" s="94"/>
      <c r="I303" s="94"/>
      <c r="J303" s="94"/>
      <c r="K303" s="94"/>
      <c r="L303" s="94"/>
      <c r="M303" s="94"/>
      <c r="N303" s="94"/>
    </row>
    <row r="304" spans="2:14">
      <c r="B304" s="93"/>
      <c r="C304" s="93"/>
      <c r="D304" s="93"/>
      <c r="E304" s="93"/>
      <c r="F304" s="93"/>
      <c r="G304" s="93"/>
      <c r="H304" s="94"/>
      <c r="I304" s="94"/>
      <c r="J304" s="94"/>
      <c r="K304" s="94"/>
      <c r="L304" s="94"/>
      <c r="M304" s="94"/>
      <c r="N304" s="94"/>
    </row>
    <row r="305" spans="2:14">
      <c r="B305" s="93"/>
      <c r="C305" s="93"/>
      <c r="D305" s="93"/>
      <c r="E305" s="93"/>
      <c r="F305" s="93"/>
      <c r="G305" s="93"/>
      <c r="H305" s="94"/>
      <c r="I305" s="94"/>
      <c r="J305" s="94"/>
      <c r="K305" s="94"/>
      <c r="L305" s="94"/>
      <c r="M305" s="94"/>
      <c r="N305" s="94"/>
    </row>
    <row r="306" spans="2:14">
      <c r="B306" s="93"/>
      <c r="C306" s="93"/>
      <c r="D306" s="93"/>
      <c r="E306" s="93"/>
      <c r="F306" s="93"/>
      <c r="G306" s="93"/>
      <c r="H306" s="94"/>
      <c r="I306" s="94"/>
      <c r="J306" s="94"/>
      <c r="K306" s="94"/>
      <c r="L306" s="94"/>
      <c r="M306" s="94"/>
      <c r="N306" s="94"/>
    </row>
    <row r="307" spans="2:14">
      <c r="B307" s="93"/>
      <c r="C307" s="93"/>
      <c r="D307" s="93"/>
      <c r="E307" s="93"/>
      <c r="F307" s="93"/>
      <c r="G307" s="93"/>
      <c r="H307" s="94"/>
      <c r="I307" s="94"/>
      <c r="J307" s="94"/>
      <c r="K307" s="94"/>
      <c r="L307" s="94"/>
      <c r="M307" s="94"/>
      <c r="N307" s="94"/>
    </row>
    <row r="308" spans="2:14">
      <c r="B308" s="93"/>
      <c r="C308" s="93"/>
      <c r="D308" s="93"/>
      <c r="E308" s="93"/>
      <c r="F308" s="93"/>
      <c r="G308" s="93"/>
      <c r="H308" s="94"/>
      <c r="I308" s="94"/>
      <c r="J308" s="94"/>
      <c r="K308" s="94"/>
      <c r="L308" s="94"/>
      <c r="M308" s="94"/>
      <c r="N308" s="94"/>
    </row>
    <row r="309" spans="2:14">
      <c r="B309" s="93"/>
      <c r="C309" s="93"/>
      <c r="D309" s="93"/>
      <c r="E309" s="93"/>
      <c r="F309" s="93"/>
      <c r="G309" s="93"/>
      <c r="H309" s="94"/>
      <c r="I309" s="94"/>
      <c r="J309" s="94"/>
      <c r="K309" s="94"/>
      <c r="L309" s="94"/>
      <c r="M309" s="94"/>
      <c r="N309" s="94"/>
    </row>
    <row r="310" spans="2:14">
      <c r="B310" s="93"/>
      <c r="C310" s="93"/>
      <c r="D310" s="93"/>
      <c r="E310" s="93"/>
      <c r="F310" s="93"/>
      <c r="G310" s="93"/>
      <c r="H310" s="94"/>
      <c r="I310" s="94"/>
      <c r="J310" s="94"/>
      <c r="K310" s="94"/>
      <c r="L310" s="94"/>
      <c r="M310" s="94"/>
      <c r="N310" s="94"/>
    </row>
    <row r="311" spans="2:14">
      <c r="B311" s="93"/>
      <c r="C311" s="93"/>
      <c r="D311" s="93"/>
      <c r="E311" s="93"/>
      <c r="F311" s="93"/>
      <c r="G311" s="93"/>
      <c r="H311" s="94"/>
      <c r="I311" s="94"/>
      <c r="J311" s="94"/>
      <c r="K311" s="94"/>
      <c r="L311" s="94"/>
      <c r="M311" s="94"/>
      <c r="N311" s="94"/>
    </row>
    <row r="312" spans="2:14">
      <c r="B312" s="93"/>
      <c r="C312" s="93"/>
      <c r="D312" s="93"/>
      <c r="E312" s="93"/>
      <c r="F312" s="93"/>
      <c r="G312" s="93"/>
      <c r="H312" s="94"/>
      <c r="I312" s="94"/>
      <c r="J312" s="94"/>
      <c r="K312" s="94"/>
      <c r="L312" s="94"/>
      <c r="M312" s="94"/>
      <c r="N312" s="94"/>
    </row>
    <row r="313" spans="2:14">
      <c r="B313" s="93"/>
      <c r="C313" s="93"/>
      <c r="D313" s="93"/>
      <c r="E313" s="93"/>
      <c r="F313" s="93"/>
      <c r="G313" s="93"/>
      <c r="H313" s="94"/>
      <c r="I313" s="94"/>
      <c r="J313" s="94"/>
      <c r="K313" s="94"/>
      <c r="L313" s="94"/>
      <c r="M313" s="94"/>
      <c r="N313" s="94"/>
    </row>
    <row r="314" spans="2:14">
      <c r="B314" s="93"/>
      <c r="C314" s="93"/>
      <c r="D314" s="93"/>
      <c r="E314" s="93"/>
      <c r="F314" s="93"/>
      <c r="G314" s="93"/>
      <c r="H314" s="94"/>
      <c r="I314" s="94"/>
      <c r="J314" s="94"/>
      <c r="K314" s="94"/>
      <c r="L314" s="94"/>
      <c r="M314" s="94"/>
      <c r="N314" s="94"/>
    </row>
    <row r="315" spans="2:14">
      <c r="B315" s="93"/>
      <c r="C315" s="93"/>
      <c r="D315" s="93"/>
      <c r="E315" s="93"/>
      <c r="F315" s="93"/>
      <c r="G315" s="93"/>
      <c r="H315" s="94"/>
      <c r="I315" s="94"/>
      <c r="J315" s="94"/>
      <c r="K315" s="94"/>
      <c r="L315" s="94"/>
      <c r="M315" s="94"/>
      <c r="N315" s="94"/>
    </row>
    <row r="316" spans="2:14">
      <c r="B316" s="93"/>
      <c r="C316" s="93"/>
      <c r="D316" s="93"/>
      <c r="E316" s="93"/>
      <c r="F316" s="93"/>
      <c r="G316" s="93"/>
      <c r="H316" s="94"/>
      <c r="I316" s="94"/>
      <c r="J316" s="94"/>
      <c r="K316" s="94"/>
      <c r="L316" s="94"/>
      <c r="M316" s="94"/>
      <c r="N316" s="94"/>
    </row>
    <row r="317" spans="2:14">
      <c r="B317" s="93"/>
      <c r="C317" s="93"/>
      <c r="D317" s="93"/>
      <c r="E317" s="93"/>
      <c r="F317" s="93"/>
      <c r="G317" s="93"/>
      <c r="H317" s="94"/>
      <c r="I317" s="94"/>
      <c r="J317" s="94"/>
      <c r="K317" s="94"/>
      <c r="L317" s="94"/>
      <c r="M317" s="94"/>
      <c r="N317" s="94"/>
    </row>
    <row r="318" spans="2:14">
      <c r="B318" s="93"/>
      <c r="C318" s="93"/>
      <c r="D318" s="93"/>
      <c r="E318" s="93"/>
      <c r="F318" s="93"/>
      <c r="G318" s="93"/>
      <c r="H318" s="94"/>
      <c r="I318" s="94"/>
      <c r="J318" s="94"/>
      <c r="K318" s="94"/>
      <c r="L318" s="94"/>
      <c r="M318" s="94"/>
      <c r="N318" s="94"/>
    </row>
    <row r="319" spans="2:14">
      <c r="B319" s="93"/>
      <c r="C319" s="93"/>
      <c r="D319" s="93"/>
      <c r="E319" s="93"/>
      <c r="F319" s="93"/>
      <c r="G319" s="93"/>
      <c r="H319" s="94"/>
      <c r="I319" s="94"/>
      <c r="J319" s="94"/>
      <c r="K319" s="94"/>
      <c r="L319" s="94"/>
      <c r="M319" s="94"/>
      <c r="N319" s="94"/>
    </row>
    <row r="320" spans="2:14">
      <c r="B320" s="93"/>
      <c r="C320" s="93"/>
      <c r="D320" s="93"/>
      <c r="E320" s="93"/>
      <c r="F320" s="93"/>
      <c r="G320" s="93"/>
      <c r="H320" s="94"/>
      <c r="I320" s="94"/>
      <c r="J320" s="94"/>
      <c r="K320" s="94"/>
      <c r="L320" s="94"/>
      <c r="M320" s="94"/>
      <c r="N320" s="94"/>
    </row>
    <row r="321" spans="2:14">
      <c r="B321" s="93"/>
      <c r="C321" s="93"/>
      <c r="D321" s="93"/>
      <c r="E321" s="93"/>
      <c r="F321" s="93"/>
      <c r="G321" s="93"/>
      <c r="H321" s="94"/>
      <c r="I321" s="94"/>
      <c r="J321" s="94"/>
      <c r="K321" s="94"/>
      <c r="L321" s="94"/>
      <c r="M321" s="94"/>
      <c r="N321" s="94"/>
    </row>
    <row r="322" spans="2:14">
      <c r="B322" s="93"/>
      <c r="C322" s="93"/>
      <c r="D322" s="93"/>
      <c r="E322" s="93"/>
      <c r="F322" s="93"/>
      <c r="G322" s="93"/>
      <c r="H322" s="94"/>
      <c r="I322" s="94"/>
      <c r="J322" s="94"/>
      <c r="K322" s="94"/>
      <c r="L322" s="94"/>
      <c r="M322" s="94"/>
      <c r="N322" s="94"/>
    </row>
    <row r="323" spans="2:14">
      <c r="B323" s="93"/>
      <c r="C323" s="93"/>
      <c r="D323" s="93"/>
      <c r="E323" s="93"/>
      <c r="F323" s="93"/>
      <c r="G323" s="93"/>
      <c r="H323" s="94"/>
      <c r="I323" s="94"/>
      <c r="J323" s="94"/>
      <c r="K323" s="94"/>
      <c r="L323" s="94"/>
      <c r="M323" s="94"/>
      <c r="N323" s="94"/>
    </row>
    <row r="324" spans="2:14">
      <c r="B324" s="93"/>
      <c r="C324" s="93"/>
      <c r="D324" s="93"/>
      <c r="E324" s="93"/>
      <c r="F324" s="93"/>
      <c r="G324" s="93"/>
      <c r="H324" s="94"/>
      <c r="I324" s="94"/>
      <c r="J324" s="94"/>
      <c r="K324" s="94"/>
      <c r="L324" s="94"/>
      <c r="M324" s="94"/>
      <c r="N324" s="94"/>
    </row>
    <row r="325" spans="2:14">
      <c r="B325" s="93"/>
      <c r="C325" s="93"/>
      <c r="D325" s="93"/>
      <c r="E325" s="93"/>
      <c r="F325" s="93"/>
      <c r="G325" s="93"/>
      <c r="H325" s="94"/>
      <c r="I325" s="94"/>
      <c r="J325" s="94"/>
      <c r="K325" s="94"/>
      <c r="L325" s="94"/>
      <c r="M325" s="94"/>
      <c r="N325" s="94"/>
    </row>
    <row r="326" spans="2:14">
      <c r="B326" s="93"/>
      <c r="C326" s="93"/>
      <c r="D326" s="93"/>
      <c r="E326" s="93"/>
      <c r="F326" s="93"/>
      <c r="G326" s="93"/>
      <c r="H326" s="94"/>
      <c r="I326" s="94"/>
      <c r="J326" s="94"/>
      <c r="K326" s="94"/>
      <c r="L326" s="94"/>
      <c r="M326" s="94"/>
      <c r="N326" s="94"/>
    </row>
    <row r="327" spans="2:14">
      <c r="B327" s="93"/>
      <c r="C327" s="93"/>
      <c r="D327" s="93"/>
      <c r="E327" s="93"/>
      <c r="F327" s="93"/>
      <c r="G327" s="93"/>
      <c r="H327" s="94"/>
      <c r="I327" s="94"/>
      <c r="J327" s="94"/>
      <c r="K327" s="94"/>
      <c r="L327" s="94"/>
      <c r="M327" s="94"/>
      <c r="N327" s="94"/>
    </row>
    <row r="328" spans="2:14">
      <c r="B328" s="93"/>
      <c r="C328" s="93"/>
      <c r="D328" s="93"/>
      <c r="E328" s="93"/>
      <c r="F328" s="93"/>
      <c r="G328" s="93"/>
      <c r="H328" s="94"/>
      <c r="I328" s="94"/>
      <c r="J328" s="94"/>
      <c r="K328" s="94"/>
      <c r="L328" s="94"/>
      <c r="M328" s="94"/>
      <c r="N328" s="94"/>
    </row>
    <row r="329" spans="2:14">
      <c r="B329" s="93"/>
      <c r="C329" s="93"/>
      <c r="D329" s="93"/>
      <c r="E329" s="93"/>
      <c r="F329" s="93"/>
      <c r="G329" s="93"/>
      <c r="H329" s="94"/>
      <c r="I329" s="94"/>
      <c r="J329" s="94"/>
      <c r="K329" s="94"/>
      <c r="L329" s="94"/>
      <c r="M329" s="94"/>
      <c r="N329" s="94"/>
    </row>
    <row r="330" spans="2:14">
      <c r="B330" s="93"/>
      <c r="C330" s="93"/>
      <c r="D330" s="93"/>
      <c r="E330" s="93"/>
      <c r="F330" s="93"/>
      <c r="G330" s="93"/>
      <c r="H330" s="94"/>
      <c r="I330" s="94"/>
      <c r="J330" s="94"/>
      <c r="K330" s="94"/>
      <c r="L330" s="94"/>
      <c r="M330" s="94"/>
      <c r="N330" s="94"/>
    </row>
    <row r="331" spans="2:14">
      <c r="B331" s="93"/>
      <c r="C331" s="93"/>
      <c r="D331" s="93"/>
      <c r="E331" s="93"/>
      <c r="F331" s="93"/>
      <c r="G331" s="93"/>
      <c r="H331" s="94"/>
      <c r="I331" s="94"/>
      <c r="J331" s="94"/>
      <c r="K331" s="94"/>
      <c r="L331" s="94"/>
      <c r="M331" s="94"/>
      <c r="N331" s="94"/>
    </row>
    <row r="332" spans="2:14">
      <c r="B332" s="93"/>
      <c r="C332" s="93"/>
      <c r="D332" s="93"/>
      <c r="E332" s="93"/>
      <c r="F332" s="93"/>
      <c r="G332" s="93"/>
      <c r="H332" s="94"/>
      <c r="I332" s="94"/>
      <c r="J332" s="94"/>
      <c r="K332" s="94"/>
      <c r="L332" s="94"/>
      <c r="M332" s="94"/>
      <c r="N332" s="94"/>
    </row>
    <row r="333" spans="2:14">
      <c r="B333" s="93"/>
      <c r="C333" s="93"/>
      <c r="D333" s="93"/>
      <c r="E333" s="93"/>
      <c r="F333" s="93"/>
      <c r="G333" s="93"/>
      <c r="H333" s="94"/>
      <c r="I333" s="94"/>
      <c r="J333" s="94"/>
      <c r="K333" s="94"/>
      <c r="L333" s="94"/>
      <c r="M333" s="94"/>
      <c r="N333" s="94"/>
    </row>
    <row r="334" spans="2:14">
      <c r="B334" s="93"/>
      <c r="C334" s="93"/>
      <c r="D334" s="93"/>
      <c r="E334" s="93"/>
      <c r="F334" s="93"/>
      <c r="G334" s="93"/>
      <c r="H334" s="94"/>
      <c r="I334" s="94"/>
      <c r="J334" s="94"/>
      <c r="K334" s="94"/>
      <c r="L334" s="94"/>
      <c r="M334" s="94"/>
      <c r="N334" s="94"/>
    </row>
    <row r="335" spans="2:14">
      <c r="B335" s="93"/>
      <c r="C335" s="93"/>
      <c r="D335" s="93"/>
      <c r="E335" s="93"/>
      <c r="F335" s="93"/>
      <c r="G335" s="93"/>
      <c r="H335" s="94"/>
      <c r="I335" s="94"/>
      <c r="J335" s="94"/>
      <c r="K335" s="94"/>
      <c r="L335" s="94"/>
      <c r="M335" s="94"/>
      <c r="N335" s="94"/>
    </row>
    <row r="336" spans="2:14">
      <c r="B336" s="93"/>
      <c r="C336" s="93"/>
      <c r="D336" s="93"/>
      <c r="E336" s="93"/>
      <c r="F336" s="93"/>
      <c r="G336" s="93"/>
      <c r="H336" s="94"/>
      <c r="I336" s="94"/>
      <c r="J336" s="94"/>
      <c r="K336" s="94"/>
      <c r="L336" s="94"/>
      <c r="M336" s="94"/>
      <c r="N336" s="94"/>
    </row>
    <row r="337" spans="2:14">
      <c r="B337" s="93"/>
      <c r="C337" s="93"/>
      <c r="D337" s="93"/>
      <c r="E337" s="93"/>
      <c r="F337" s="93"/>
      <c r="G337" s="93"/>
      <c r="H337" s="94"/>
      <c r="I337" s="94"/>
      <c r="J337" s="94"/>
      <c r="K337" s="94"/>
      <c r="L337" s="94"/>
      <c r="M337" s="94"/>
      <c r="N337" s="94"/>
    </row>
    <row r="338" spans="2:14">
      <c r="B338" s="93"/>
      <c r="C338" s="93"/>
      <c r="D338" s="93"/>
      <c r="E338" s="93"/>
      <c r="F338" s="93"/>
      <c r="G338" s="93"/>
      <c r="H338" s="94"/>
      <c r="I338" s="94"/>
      <c r="J338" s="94"/>
      <c r="K338" s="94"/>
      <c r="L338" s="94"/>
      <c r="M338" s="94"/>
      <c r="N338" s="94"/>
    </row>
    <row r="339" spans="2:14">
      <c r="B339" s="93"/>
      <c r="C339" s="93"/>
      <c r="D339" s="93"/>
      <c r="E339" s="93"/>
      <c r="F339" s="93"/>
      <c r="G339" s="93"/>
      <c r="H339" s="94"/>
      <c r="I339" s="94"/>
      <c r="J339" s="94"/>
      <c r="K339" s="94"/>
      <c r="L339" s="94"/>
      <c r="M339" s="94"/>
      <c r="N339" s="94"/>
    </row>
    <row r="340" spans="2:14">
      <c r="B340" s="93"/>
      <c r="C340" s="93"/>
      <c r="D340" s="93"/>
      <c r="E340" s="93"/>
      <c r="F340" s="93"/>
      <c r="G340" s="93"/>
      <c r="H340" s="94"/>
      <c r="I340" s="94"/>
      <c r="J340" s="94"/>
      <c r="K340" s="94"/>
      <c r="L340" s="94"/>
      <c r="M340" s="94"/>
      <c r="N340" s="94"/>
    </row>
    <row r="341" spans="2:14">
      <c r="B341" s="93"/>
      <c r="C341" s="93"/>
      <c r="D341" s="93"/>
      <c r="E341" s="93"/>
      <c r="F341" s="93"/>
      <c r="G341" s="93"/>
      <c r="H341" s="94"/>
      <c r="I341" s="94"/>
      <c r="J341" s="94"/>
      <c r="K341" s="94"/>
      <c r="L341" s="94"/>
      <c r="M341" s="94"/>
      <c r="N341" s="94"/>
    </row>
    <row r="342" spans="2:14">
      <c r="B342" s="93"/>
      <c r="C342" s="93"/>
      <c r="D342" s="93"/>
      <c r="E342" s="93"/>
      <c r="F342" s="93"/>
      <c r="G342" s="93"/>
      <c r="H342" s="94"/>
      <c r="I342" s="94"/>
      <c r="J342" s="94"/>
      <c r="K342" s="94"/>
      <c r="L342" s="94"/>
      <c r="M342" s="94"/>
      <c r="N342" s="94"/>
    </row>
    <row r="343" spans="2:14">
      <c r="B343" s="93"/>
      <c r="C343" s="93"/>
      <c r="D343" s="93"/>
      <c r="E343" s="93"/>
      <c r="F343" s="93"/>
      <c r="G343" s="93"/>
      <c r="H343" s="94"/>
      <c r="I343" s="94"/>
      <c r="J343" s="94"/>
      <c r="K343" s="94"/>
      <c r="L343" s="94"/>
      <c r="M343" s="94"/>
      <c r="N343" s="94"/>
    </row>
    <row r="344" spans="2:14">
      <c r="B344" s="93"/>
      <c r="C344" s="93"/>
      <c r="D344" s="93"/>
      <c r="E344" s="93"/>
      <c r="F344" s="93"/>
      <c r="G344" s="93"/>
      <c r="H344" s="94"/>
      <c r="I344" s="94"/>
      <c r="J344" s="94"/>
      <c r="K344" s="94"/>
      <c r="L344" s="94"/>
      <c r="M344" s="94"/>
      <c r="N344" s="94"/>
    </row>
    <row r="345" spans="2:14">
      <c r="B345" s="93"/>
      <c r="C345" s="93"/>
      <c r="D345" s="93"/>
      <c r="E345" s="93"/>
      <c r="F345" s="93"/>
      <c r="G345" s="93"/>
      <c r="H345" s="94"/>
      <c r="I345" s="94"/>
      <c r="J345" s="94"/>
      <c r="K345" s="94"/>
      <c r="L345" s="94"/>
      <c r="M345" s="94"/>
      <c r="N345" s="94"/>
    </row>
    <row r="346" spans="2:14">
      <c r="B346" s="93"/>
      <c r="C346" s="93"/>
      <c r="D346" s="93"/>
      <c r="E346" s="93"/>
      <c r="F346" s="93"/>
      <c r="G346" s="93"/>
      <c r="H346" s="94"/>
      <c r="I346" s="94"/>
      <c r="J346" s="94"/>
      <c r="K346" s="94"/>
      <c r="L346" s="94"/>
      <c r="M346" s="94"/>
      <c r="N346" s="94"/>
    </row>
    <row r="347" spans="2:14">
      <c r="B347" s="93"/>
      <c r="C347" s="93"/>
      <c r="D347" s="93"/>
      <c r="E347" s="93"/>
      <c r="F347" s="93"/>
      <c r="G347" s="93"/>
      <c r="H347" s="94"/>
      <c r="I347" s="94"/>
      <c r="J347" s="94"/>
      <c r="K347" s="94"/>
      <c r="L347" s="94"/>
      <c r="M347" s="94"/>
      <c r="N347" s="94"/>
    </row>
    <row r="348" spans="2:14">
      <c r="B348" s="93"/>
      <c r="C348" s="93"/>
      <c r="D348" s="93"/>
      <c r="E348" s="93"/>
      <c r="F348" s="93"/>
      <c r="G348" s="93"/>
      <c r="H348" s="94"/>
      <c r="I348" s="94"/>
      <c r="J348" s="94"/>
      <c r="K348" s="94"/>
      <c r="L348" s="94"/>
      <c r="M348" s="94"/>
      <c r="N348" s="94"/>
    </row>
    <row r="349" spans="2:14">
      <c r="B349" s="93"/>
      <c r="C349" s="93"/>
      <c r="D349" s="93"/>
      <c r="E349" s="93"/>
      <c r="F349" s="93"/>
      <c r="G349" s="93"/>
      <c r="H349" s="94"/>
      <c r="I349" s="94"/>
      <c r="J349" s="94"/>
      <c r="K349" s="94"/>
      <c r="L349" s="94"/>
      <c r="M349" s="94"/>
      <c r="N349" s="94"/>
    </row>
    <row r="350" spans="2:14">
      <c r="B350" s="93"/>
      <c r="C350" s="93"/>
      <c r="D350" s="93"/>
      <c r="E350" s="93"/>
      <c r="F350" s="93"/>
      <c r="G350" s="93"/>
      <c r="H350" s="94"/>
      <c r="I350" s="94"/>
      <c r="J350" s="94"/>
      <c r="K350" s="94"/>
      <c r="L350" s="94"/>
      <c r="M350" s="94"/>
      <c r="N350" s="94"/>
    </row>
    <row r="351" spans="2:14">
      <c r="B351" s="93"/>
      <c r="C351" s="93"/>
      <c r="D351" s="93"/>
      <c r="E351" s="93"/>
      <c r="F351" s="93"/>
      <c r="G351" s="93"/>
      <c r="H351" s="94"/>
      <c r="I351" s="94"/>
      <c r="J351" s="94"/>
      <c r="K351" s="94"/>
      <c r="L351" s="94"/>
      <c r="M351" s="94"/>
      <c r="N351" s="94"/>
    </row>
    <row r="352" spans="2:14">
      <c r="B352" s="93"/>
      <c r="C352" s="93"/>
      <c r="D352" s="93"/>
      <c r="E352" s="93"/>
      <c r="F352" s="93"/>
      <c r="G352" s="93"/>
      <c r="H352" s="94"/>
      <c r="I352" s="94"/>
      <c r="J352" s="94"/>
      <c r="K352" s="94"/>
      <c r="L352" s="94"/>
      <c r="M352" s="94"/>
      <c r="N352" s="94"/>
    </row>
    <row r="353" spans="2:14">
      <c r="B353" s="93"/>
      <c r="C353" s="93"/>
      <c r="D353" s="93"/>
      <c r="E353" s="93"/>
      <c r="F353" s="93"/>
      <c r="G353" s="93"/>
      <c r="H353" s="94"/>
      <c r="I353" s="94"/>
      <c r="J353" s="94"/>
      <c r="K353" s="94"/>
      <c r="L353" s="94"/>
      <c r="M353" s="94"/>
      <c r="N353" s="94"/>
    </row>
    <row r="354" spans="2:14">
      <c r="B354" s="93"/>
      <c r="C354" s="93"/>
      <c r="D354" s="93"/>
      <c r="E354" s="93"/>
      <c r="F354" s="93"/>
      <c r="G354" s="93"/>
      <c r="H354" s="94"/>
      <c r="I354" s="94"/>
      <c r="J354" s="94"/>
      <c r="K354" s="94"/>
      <c r="L354" s="94"/>
      <c r="M354" s="94"/>
      <c r="N354" s="94"/>
    </row>
    <row r="355" spans="2:14">
      <c r="B355" s="93"/>
      <c r="C355" s="93"/>
      <c r="D355" s="93"/>
      <c r="E355" s="93"/>
      <c r="F355" s="93"/>
      <c r="G355" s="93"/>
      <c r="H355" s="94"/>
      <c r="I355" s="94"/>
      <c r="J355" s="94"/>
      <c r="K355" s="94"/>
      <c r="L355" s="94"/>
      <c r="M355" s="94"/>
      <c r="N355" s="94"/>
    </row>
    <row r="356" spans="2:14">
      <c r="B356" s="93"/>
      <c r="C356" s="93"/>
      <c r="D356" s="93"/>
      <c r="E356" s="93"/>
      <c r="F356" s="93"/>
      <c r="G356" s="93"/>
      <c r="H356" s="94"/>
      <c r="I356" s="94"/>
      <c r="J356" s="94"/>
      <c r="K356" s="94"/>
      <c r="L356" s="94"/>
      <c r="M356" s="94"/>
      <c r="N356" s="94"/>
    </row>
    <row r="357" spans="2:14">
      <c r="B357" s="93"/>
      <c r="C357" s="93"/>
      <c r="D357" s="93"/>
      <c r="E357" s="93"/>
      <c r="F357" s="93"/>
      <c r="G357" s="93"/>
      <c r="H357" s="94"/>
      <c r="I357" s="94"/>
      <c r="J357" s="94"/>
      <c r="K357" s="94"/>
      <c r="L357" s="94"/>
      <c r="M357" s="94"/>
      <c r="N357" s="94"/>
    </row>
    <row r="358" spans="2:14">
      <c r="B358" s="93"/>
      <c r="C358" s="93"/>
      <c r="D358" s="93"/>
      <c r="E358" s="93"/>
      <c r="F358" s="93"/>
      <c r="G358" s="93"/>
      <c r="H358" s="94"/>
      <c r="I358" s="94"/>
      <c r="J358" s="94"/>
      <c r="K358" s="94"/>
      <c r="L358" s="94"/>
      <c r="M358" s="94"/>
      <c r="N358" s="94"/>
    </row>
    <row r="359" spans="2:14">
      <c r="B359" s="93"/>
      <c r="C359" s="93"/>
      <c r="D359" s="93"/>
      <c r="E359" s="93"/>
      <c r="F359" s="93"/>
      <c r="G359" s="93"/>
      <c r="H359" s="94"/>
      <c r="I359" s="94"/>
      <c r="J359" s="94"/>
      <c r="K359" s="94"/>
      <c r="L359" s="94"/>
      <c r="M359" s="94"/>
      <c r="N359" s="94"/>
    </row>
    <row r="360" spans="2:14">
      <c r="B360" s="93"/>
      <c r="C360" s="93"/>
      <c r="D360" s="93"/>
      <c r="E360" s="93"/>
      <c r="F360" s="93"/>
      <c r="G360" s="93"/>
      <c r="H360" s="94"/>
      <c r="I360" s="94"/>
      <c r="J360" s="94"/>
      <c r="K360" s="94"/>
      <c r="L360" s="94"/>
      <c r="M360" s="94"/>
      <c r="N360" s="94"/>
    </row>
    <row r="361" spans="2:14">
      <c r="B361" s="93"/>
      <c r="C361" s="93"/>
      <c r="D361" s="93"/>
      <c r="E361" s="93"/>
      <c r="F361" s="93"/>
      <c r="G361" s="93"/>
      <c r="H361" s="94"/>
      <c r="I361" s="94"/>
      <c r="J361" s="94"/>
      <c r="K361" s="94"/>
      <c r="L361" s="94"/>
      <c r="M361" s="94"/>
      <c r="N361" s="94"/>
    </row>
    <row r="362" spans="2:14">
      <c r="B362" s="93"/>
      <c r="C362" s="93"/>
      <c r="D362" s="93"/>
      <c r="E362" s="93"/>
      <c r="F362" s="93"/>
      <c r="G362" s="93"/>
      <c r="H362" s="94"/>
      <c r="I362" s="94"/>
      <c r="J362" s="94"/>
      <c r="K362" s="94"/>
      <c r="L362" s="94"/>
      <c r="M362" s="94"/>
      <c r="N362" s="94"/>
    </row>
    <row r="363" spans="2:14">
      <c r="B363" s="93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</row>
    <row r="364" spans="2:14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</row>
    <row r="365" spans="2:14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</row>
    <row r="366" spans="2:14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</row>
    <row r="367" spans="2:14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</row>
    <row r="368" spans="2:14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</row>
    <row r="369" spans="2:14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</row>
    <row r="370" spans="2:14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</row>
    <row r="371" spans="2:14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</row>
    <row r="372" spans="2:14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</row>
    <row r="373" spans="2:14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</row>
    <row r="374" spans="2:14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</row>
    <row r="375" spans="2:14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</row>
    <row r="376" spans="2:14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</row>
    <row r="377" spans="2:14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</row>
    <row r="378" spans="2:14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</row>
    <row r="379" spans="2:14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</row>
    <row r="380" spans="2:14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</row>
    <row r="381" spans="2:14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</row>
    <row r="382" spans="2:14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</row>
    <row r="383" spans="2:14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</row>
    <row r="384" spans="2:14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</row>
    <row r="385" spans="2:14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</row>
    <row r="386" spans="2:14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</row>
    <row r="387" spans="2:14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</row>
    <row r="388" spans="2:14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</row>
    <row r="389" spans="2:14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</row>
    <row r="390" spans="2:14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</row>
    <row r="391" spans="2:14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</row>
    <row r="392" spans="2:14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</row>
    <row r="393" spans="2:14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</row>
    <row r="394" spans="2:14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</row>
    <row r="395" spans="2:14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</row>
    <row r="396" spans="2:14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</row>
    <row r="397" spans="2:14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</row>
    <row r="398" spans="2:14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</row>
    <row r="399" spans="2:14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</row>
    <row r="400" spans="2:14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</row>
    <row r="401" spans="2:14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</row>
    <row r="402" spans="2:14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</row>
    <row r="403" spans="2:14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</row>
    <row r="404" spans="2:14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</row>
    <row r="405" spans="2:14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</row>
    <row r="406" spans="2:14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</row>
    <row r="407" spans="2:14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</row>
    <row r="408" spans="2:14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</row>
    <row r="409" spans="2:14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</row>
    <row r="410" spans="2:14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</row>
    <row r="411" spans="2:14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</row>
    <row r="412" spans="2:14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</row>
    <row r="413" spans="2:14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</row>
    <row r="414" spans="2:14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</row>
    <row r="415" spans="2:14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</row>
    <row r="416" spans="2:14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</row>
    <row r="417" spans="2:14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</row>
    <row r="418" spans="2:14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</row>
    <row r="419" spans="2:14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</row>
    <row r="420" spans="2:14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</row>
    <row r="421" spans="2:14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</row>
    <row r="422" spans="2:14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</row>
    <row r="423" spans="2:14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</row>
    <row r="424" spans="2:14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</row>
    <row r="425" spans="2:14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</row>
    <row r="426" spans="2:14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</row>
    <row r="427" spans="2:14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</row>
    <row r="428" spans="2:14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</row>
    <row r="429" spans="2:14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</row>
    <row r="430" spans="2:14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</row>
    <row r="431" spans="2:14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</row>
    <row r="432" spans="2:14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</row>
    <row r="433" spans="2:14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</row>
    <row r="434" spans="2:14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</row>
    <row r="435" spans="2:14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</row>
    <row r="436" spans="2:14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</row>
    <row r="437" spans="2:14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</row>
    <row r="438" spans="2:14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</row>
    <row r="439" spans="2:14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</row>
    <row r="440" spans="2:14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</row>
    <row r="441" spans="2:14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</row>
    <row r="442" spans="2:14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</row>
    <row r="443" spans="2:14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</row>
    <row r="444" spans="2:14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</row>
    <row r="445" spans="2:14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</row>
    <row r="446" spans="2:14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</row>
    <row r="447" spans="2:14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</row>
    <row r="448" spans="2:14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</row>
    <row r="449" spans="2:14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</row>
    <row r="450" spans="2:14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</row>
    <row r="451" spans="2:14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</row>
    <row r="452" spans="2:14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</row>
    <row r="453" spans="2:14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</row>
    <row r="454" spans="2:14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</row>
    <row r="455" spans="2:14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</row>
    <row r="456" spans="2:14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</row>
    <row r="457" spans="2:14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</row>
    <row r="458" spans="2:14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</row>
    <row r="459" spans="2:14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</row>
    <row r="460" spans="2:14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</row>
    <row r="461" spans="2:14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</row>
    <row r="462" spans="2:14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</row>
    <row r="463" spans="2:14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</row>
    <row r="464" spans="2:14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</row>
    <row r="465" spans="2:14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</row>
    <row r="466" spans="2:14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</row>
    <row r="467" spans="2:14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</row>
    <row r="468" spans="2:14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</row>
    <row r="469" spans="2:14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</row>
    <row r="470" spans="2:14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</row>
    <row r="471" spans="2:14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</row>
    <row r="472" spans="2:14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</row>
    <row r="473" spans="2:14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</row>
    <row r="474" spans="2:14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</row>
    <row r="475" spans="2:14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</row>
    <row r="476" spans="2:14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</row>
    <row r="477" spans="2:14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</row>
    <row r="478" spans="2:14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</row>
    <row r="479" spans="2:14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</row>
    <row r="480" spans="2:14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</row>
    <row r="481" spans="2:14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</row>
    <row r="482" spans="2:14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</row>
    <row r="483" spans="2:14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</row>
    <row r="484" spans="2:14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</row>
    <row r="485" spans="2:14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</row>
    <row r="486" spans="2:14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</row>
    <row r="487" spans="2:14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</row>
    <row r="488" spans="2:14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</row>
    <row r="489" spans="2:14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</row>
    <row r="490" spans="2:14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</row>
    <row r="491" spans="2:14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</row>
    <row r="492" spans="2:14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</row>
    <row r="493" spans="2:14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</row>
    <row r="494" spans="2:14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</row>
    <row r="495" spans="2:14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</row>
    <row r="496" spans="2:14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</row>
    <row r="497" spans="2:14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</row>
    <row r="498" spans="2:14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</row>
    <row r="499" spans="2:14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</row>
    <row r="500" spans="2:14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</row>
    <row r="501" spans="2:14">
      <c r="B501" s="93"/>
      <c r="C501" s="93"/>
      <c r="D501" s="93"/>
      <c r="E501" s="93"/>
      <c r="F501" s="93"/>
      <c r="G501" s="93"/>
      <c r="H501" s="94"/>
      <c r="I501" s="94"/>
      <c r="J501" s="94"/>
      <c r="K501" s="94"/>
      <c r="L501" s="94"/>
      <c r="M501" s="94"/>
      <c r="N501" s="94"/>
    </row>
    <row r="502" spans="2:14">
      <c r="B502" s="93"/>
      <c r="C502" s="93"/>
      <c r="D502" s="93"/>
      <c r="E502" s="93"/>
      <c r="F502" s="93"/>
      <c r="G502" s="93"/>
      <c r="H502" s="94"/>
      <c r="I502" s="94"/>
      <c r="J502" s="94"/>
      <c r="K502" s="94"/>
      <c r="L502" s="94"/>
      <c r="M502" s="94"/>
      <c r="N502" s="94"/>
    </row>
    <row r="503" spans="2:14">
      <c r="B503" s="93"/>
      <c r="C503" s="93"/>
      <c r="D503" s="93"/>
      <c r="E503" s="93"/>
      <c r="F503" s="93"/>
      <c r="G503" s="93"/>
      <c r="H503" s="94"/>
      <c r="I503" s="94"/>
      <c r="J503" s="94"/>
      <c r="K503" s="94"/>
      <c r="L503" s="94"/>
      <c r="M503" s="94"/>
      <c r="N503" s="94"/>
    </row>
    <row r="504" spans="2:14">
      <c r="B504" s="93"/>
      <c r="C504" s="93"/>
      <c r="D504" s="93"/>
      <c r="E504" s="93"/>
      <c r="F504" s="93"/>
      <c r="G504" s="93"/>
      <c r="H504" s="94"/>
      <c r="I504" s="94"/>
      <c r="J504" s="94"/>
      <c r="K504" s="94"/>
      <c r="L504" s="94"/>
      <c r="M504" s="94"/>
      <c r="N504" s="94"/>
    </row>
    <row r="505" spans="2:14">
      <c r="B505" s="93"/>
      <c r="C505" s="93"/>
      <c r="D505" s="93"/>
      <c r="E505" s="93"/>
      <c r="F505" s="93"/>
      <c r="G505" s="93"/>
      <c r="H505" s="94"/>
      <c r="I505" s="94"/>
      <c r="J505" s="94"/>
      <c r="K505" s="94"/>
      <c r="L505" s="94"/>
      <c r="M505" s="94"/>
      <c r="N505" s="94"/>
    </row>
    <row r="506" spans="2:14">
      <c r="B506" s="93"/>
      <c r="C506" s="93"/>
      <c r="D506" s="93"/>
      <c r="E506" s="93"/>
      <c r="F506" s="93"/>
      <c r="G506" s="93"/>
      <c r="H506" s="94"/>
      <c r="I506" s="94"/>
      <c r="J506" s="94"/>
      <c r="K506" s="94"/>
      <c r="L506" s="94"/>
      <c r="M506" s="94"/>
      <c r="N506" s="94"/>
    </row>
    <row r="507" spans="2:14">
      <c r="B507" s="93"/>
      <c r="C507" s="93"/>
      <c r="D507" s="93"/>
      <c r="E507" s="93"/>
      <c r="F507" s="93"/>
      <c r="G507" s="93"/>
      <c r="H507" s="94"/>
      <c r="I507" s="94"/>
      <c r="J507" s="94"/>
      <c r="K507" s="94"/>
      <c r="L507" s="94"/>
      <c r="M507" s="94"/>
      <c r="N507" s="94"/>
    </row>
    <row r="508" spans="2:14">
      <c r="B508" s="93"/>
      <c r="C508" s="93"/>
      <c r="D508" s="93"/>
      <c r="E508" s="93"/>
      <c r="F508" s="93"/>
      <c r="G508" s="93"/>
      <c r="H508" s="94"/>
      <c r="I508" s="94"/>
      <c r="J508" s="94"/>
      <c r="K508" s="94"/>
      <c r="L508" s="94"/>
      <c r="M508" s="94"/>
      <c r="N508" s="94"/>
    </row>
    <row r="509" spans="2:14">
      <c r="B509" s="93"/>
      <c r="C509" s="93"/>
      <c r="D509" s="93"/>
      <c r="E509" s="93"/>
      <c r="F509" s="93"/>
      <c r="G509" s="93"/>
      <c r="H509" s="94"/>
      <c r="I509" s="94"/>
      <c r="J509" s="94"/>
      <c r="K509" s="94"/>
      <c r="L509" s="94"/>
      <c r="M509" s="94"/>
      <c r="N509" s="94"/>
    </row>
    <row r="510" spans="2:14">
      <c r="B510" s="93"/>
      <c r="C510" s="93"/>
      <c r="D510" s="93"/>
      <c r="E510" s="93"/>
      <c r="F510" s="93"/>
      <c r="G510" s="93"/>
      <c r="H510" s="94"/>
      <c r="I510" s="94"/>
      <c r="J510" s="94"/>
      <c r="K510" s="94"/>
      <c r="L510" s="94"/>
      <c r="M510" s="94"/>
      <c r="N510" s="94"/>
    </row>
    <row r="511" spans="2:14">
      <c r="B511" s="93"/>
      <c r="C511" s="93"/>
      <c r="D511" s="93"/>
      <c r="E511" s="93"/>
      <c r="F511" s="93"/>
      <c r="G511" s="93"/>
      <c r="H511" s="94"/>
      <c r="I511" s="94"/>
      <c r="J511" s="94"/>
      <c r="K511" s="94"/>
      <c r="L511" s="94"/>
      <c r="M511" s="94"/>
      <c r="N511" s="94"/>
    </row>
    <row r="512" spans="2:14">
      <c r="B512" s="93"/>
      <c r="C512" s="93"/>
      <c r="D512" s="93"/>
      <c r="E512" s="93"/>
      <c r="F512" s="93"/>
      <c r="G512" s="93"/>
      <c r="H512" s="94"/>
      <c r="I512" s="94"/>
      <c r="J512" s="94"/>
      <c r="K512" s="94"/>
      <c r="L512" s="94"/>
      <c r="M512" s="94"/>
      <c r="N512" s="94"/>
    </row>
    <row r="513" spans="2:14">
      <c r="B513" s="93"/>
      <c r="C513" s="93"/>
      <c r="D513" s="93"/>
      <c r="E513" s="93"/>
      <c r="F513" s="93"/>
      <c r="G513" s="93"/>
      <c r="H513" s="94"/>
      <c r="I513" s="94"/>
      <c r="J513" s="94"/>
      <c r="K513" s="94"/>
      <c r="L513" s="94"/>
      <c r="M513" s="94"/>
      <c r="N513" s="94"/>
    </row>
    <row r="514" spans="2:14">
      <c r="B514" s="93"/>
      <c r="C514" s="93"/>
      <c r="D514" s="93"/>
      <c r="E514" s="93"/>
      <c r="F514" s="93"/>
      <c r="G514" s="93"/>
      <c r="H514" s="94"/>
      <c r="I514" s="94"/>
      <c r="J514" s="94"/>
      <c r="K514" s="94"/>
      <c r="L514" s="94"/>
      <c r="M514" s="94"/>
      <c r="N514" s="94"/>
    </row>
    <row r="515" spans="2:14">
      <c r="B515" s="93"/>
      <c r="C515" s="93"/>
      <c r="D515" s="93"/>
      <c r="E515" s="93"/>
      <c r="F515" s="93"/>
      <c r="G515" s="93"/>
      <c r="H515" s="94"/>
      <c r="I515" s="94"/>
      <c r="J515" s="94"/>
      <c r="K515" s="94"/>
      <c r="L515" s="94"/>
      <c r="M515" s="94"/>
      <c r="N515" s="94"/>
    </row>
    <row r="516" spans="2:14">
      <c r="B516" s="93"/>
      <c r="C516" s="93"/>
      <c r="D516" s="93"/>
      <c r="E516" s="93"/>
      <c r="F516" s="93"/>
      <c r="G516" s="93"/>
      <c r="H516" s="94"/>
      <c r="I516" s="94"/>
      <c r="J516" s="94"/>
      <c r="K516" s="94"/>
      <c r="L516" s="94"/>
      <c r="M516" s="94"/>
      <c r="N516" s="94"/>
    </row>
    <row r="517" spans="2:14">
      <c r="B517" s="93"/>
      <c r="C517" s="93"/>
      <c r="D517" s="93"/>
      <c r="E517" s="93"/>
      <c r="F517" s="93"/>
      <c r="G517" s="93"/>
      <c r="H517" s="94"/>
      <c r="I517" s="94"/>
      <c r="J517" s="94"/>
      <c r="K517" s="94"/>
      <c r="L517" s="94"/>
      <c r="M517" s="94"/>
      <c r="N517" s="94"/>
    </row>
    <row r="518" spans="2:14">
      <c r="B518" s="93"/>
      <c r="C518" s="93"/>
      <c r="D518" s="93"/>
      <c r="E518" s="93"/>
      <c r="F518" s="93"/>
      <c r="G518" s="93"/>
      <c r="H518" s="94"/>
      <c r="I518" s="94"/>
      <c r="J518" s="94"/>
      <c r="K518" s="94"/>
      <c r="L518" s="94"/>
      <c r="M518" s="94"/>
      <c r="N518" s="94"/>
    </row>
    <row r="519" spans="2:14">
      <c r="B519" s="93"/>
      <c r="C519" s="93"/>
      <c r="D519" s="93"/>
      <c r="E519" s="93"/>
      <c r="F519" s="93"/>
      <c r="G519" s="93"/>
      <c r="H519" s="94"/>
      <c r="I519" s="94"/>
      <c r="J519" s="94"/>
      <c r="K519" s="94"/>
      <c r="L519" s="94"/>
      <c r="M519" s="94"/>
      <c r="N519" s="94"/>
    </row>
    <row r="520" spans="2:14">
      <c r="B520" s="93"/>
      <c r="C520" s="93"/>
      <c r="D520" s="93"/>
      <c r="E520" s="93"/>
      <c r="F520" s="93"/>
      <c r="G520" s="93"/>
      <c r="H520" s="94"/>
      <c r="I520" s="94"/>
      <c r="J520" s="94"/>
      <c r="K520" s="94"/>
      <c r="L520" s="94"/>
      <c r="M520" s="94"/>
      <c r="N520" s="94"/>
    </row>
    <row r="521" spans="2:14">
      <c r="B521" s="93"/>
      <c r="C521" s="93"/>
      <c r="D521" s="93"/>
      <c r="E521" s="93"/>
      <c r="F521" s="93"/>
      <c r="G521" s="93"/>
      <c r="H521" s="94"/>
      <c r="I521" s="94"/>
      <c r="J521" s="94"/>
      <c r="K521" s="94"/>
      <c r="L521" s="94"/>
      <c r="M521" s="94"/>
      <c r="N521" s="94"/>
    </row>
    <row r="522" spans="2:14">
      <c r="B522" s="93"/>
      <c r="C522" s="93"/>
      <c r="D522" s="93"/>
      <c r="E522" s="93"/>
      <c r="F522" s="93"/>
      <c r="G522" s="93"/>
      <c r="H522" s="94"/>
      <c r="I522" s="94"/>
      <c r="J522" s="94"/>
      <c r="K522" s="94"/>
      <c r="L522" s="94"/>
      <c r="M522" s="94"/>
      <c r="N522" s="94"/>
    </row>
    <row r="523" spans="2:14">
      <c r="B523" s="93"/>
      <c r="C523" s="93"/>
      <c r="D523" s="93"/>
      <c r="E523" s="93"/>
      <c r="F523" s="93"/>
      <c r="G523" s="93"/>
      <c r="H523" s="94"/>
      <c r="I523" s="94"/>
      <c r="J523" s="94"/>
      <c r="K523" s="94"/>
      <c r="L523" s="94"/>
      <c r="M523" s="94"/>
      <c r="N523" s="94"/>
    </row>
    <row r="524" spans="2:14">
      <c r="B524" s="93"/>
      <c r="C524" s="93"/>
      <c r="D524" s="93"/>
      <c r="E524" s="93"/>
      <c r="F524" s="93"/>
      <c r="G524" s="93"/>
      <c r="H524" s="94"/>
      <c r="I524" s="94"/>
      <c r="J524" s="94"/>
      <c r="K524" s="94"/>
      <c r="L524" s="94"/>
      <c r="M524" s="94"/>
      <c r="N524" s="94"/>
    </row>
    <row r="525" spans="2:14">
      <c r="B525" s="93"/>
      <c r="C525" s="93"/>
      <c r="D525" s="93"/>
      <c r="E525" s="93"/>
      <c r="F525" s="93"/>
      <c r="G525" s="93"/>
      <c r="H525" s="94"/>
      <c r="I525" s="94"/>
      <c r="J525" s="94"/>
      <c r="K525" s="94"/>
      <c r="L525" s="94"/>
      <c r="M525" s="94"/>
      <c r="N525" s="94"/>
    </row>
    <row r="526" spans="2:14">
      <c r="B526" s="93"/>
      <c r="C526" s="93"/>
      <c r="D526" s="93"/>
      <c r="E526" s="93"/>
      <c r="F526" s="93"/>
      <c r="G526" s="93"/>
      <c r="H526" s="94"/>
      <c r="I526" s="94"/>
      <c r="J526" s="94"/>
      <c r="K526" s="94"/>
      <c r="L526" s="94"/>
      <c r="M526" s="94"/>
      <c r="N526" s="94"/>
    </row>
    <row r="527" spans="2:14">
      <c r="B527" s="93"/>
      <c r="C527" s="93"/>
      <c r="D527" s="93"/>
      <c r="E527" s="93"/>
      <c r="F527" s="93"/>
      <c r="G527" s="93"/>
      <c r="H527" s="94"/>
      <c r="I527" s="94"/>
      <c r="J527" s="94"/>
      <c r="K527" s="94"/>
      <c r="L527" s="94"/>
      <c r="M527" s="94"/>
      <c r="N527" s="94"/>
    </row>
    <row r="528" spans="2:14">
      <c r="B528" s="93"/>
      <c r="C528" s="93"/>
      <c r="D528" s="93"/>
      <c r="E528" s="93"/>
      <c r="F528" s="93"/>
      <c r="G528" s="93"/>
      <c r="H528" s="94"/>
      <c r="I528" s="94"/>
      <c r="J528" s="94"/>
      <c r="K528" s="94"/>
      <c r="L528" s="94"/>
      <c r="M528" s="94"/>
      <c r="N528" s="94"/>
    </row>
    <row r="529" spans="2:14">
      <c r="B529" s="93"/>
      <c r="C529" s="93"/>
      <c r="D529" s="93"/>
      <c r="E529" s="93"/>
      <c r="F529" s="93"/>
      <c r="G529" s="93"/>
      <c r="H529" s="94"/>
      <c r="I529" s="94"/>
      <c r="J529" s="94"/>
      <c r="K529" s="94"/>
      <c r="L529" s="94"/>
      <c r="M529" s="94"/>
      <c r="N529" s="94"/>
    </row>
    <row r="530" spans="2:14">
      <c r="B530" s="93"/>
      <c r="C530" s="93"/>
      <c r="D530" s="93"/>
      <c r="E530" s="93"/>
      <c r="F530" s="93"/>
      <c r="G530" s="93"/>
      <c r="H530" s="94"/>
      <c r="I530" s="94"/>
      <c r="J530" s="94"/>
      <c r="K530" s="94"/>
      <c r="L530" s="94"/>
      <c r="M530" s="94"/>
      <c r="N530" s="94"/>
    </row>
    <row r="531" spans="2:14">
      <c r="B531" s="93"/>
      <c r="C531" s="93"/>
      <c r="D531" s="93"/>
      <c r="E531" s="93"/>
      <c r="F531" s="93"/>
      <c r="G531" s="93"/>
      <c r="H531" s="94"/>
      <c r="I531" s="94"/>
      <c r="J531" s="94"/>
      <c r="K531" s="94"/>
      <c r="L531" s="94"/>
      <c r="M531" s="94"/>
      <c r="N531" s="94"/>
    </row>
    <row r="532" spans="2:14">
      <c r="B532" s="93"/>
      <c r="C532" s="93"/>
      <c r="D532" s="93"/>
      <c r="E532" s="93"/>
      <c r="F532" s="93"/>
      <c r="G532" s="93"/>
      <c r="H532" s="94"/>
      <c r="I532" s="94"/>
      <c r="J532" s="94"/>
      <c r="K532" s="94"/>
      <c r="L532" s="94"/>
      <c r="M532" s="94"/>
      <c r="N532" s="94"/>
    </row>
    <row r="533" spans="2:14">
      <c r="B533" s="93"/>
      <c r="C533" s="93"/>
      <c r="D533" s="93"/>
      <c r="E533" s="93"/>
      <c r="F533" s="93"/>
      <c r="G533" s="93"/>
      <c r="H533" s="94"/>
      <c r="I533" s="94"/>
      <c r="J533" s="94"/>
      <c r="K533" s="94"/>
      <c r="L533" s="94"/>
      <c r="M533" s="94"/>
      <c r="N533" s="94"/>
    </row>
    <row r="534" spans="2:14">
      <c r="B534" s="93"/>
      <c r="C534" s="93"/>
      <c r="D534" s="93"/>
      <c r="E534" s="93"/>
      <c r="F534" s="93"/>
      <c r="G534" s="93"/>
      <c r="H534" s="94"/>
      <c r="I534" s="94"/>
      <c r="J534" s="94"/>
      <c r="K534" s="94"/>
      <c r="L534" s="94"/>
      <c r="M534" s="94"/>
      <c r="N534" s="94"/>
    </row>
    <row r="535" spans="2:14">
      <c r="B535" s="93"/>
      <c r="C535" s="93"/>
      <c r="D535" s="93"/>
      <c r="E535" s="93"/>
      <c r="F535" s="93"/>
      <c r="G535" s="93"/>
      <c r="H535" s="94"/>
      <c r="I535" s="94"/>
      <c r="J535" s="94"/>
      <c r="K535" s="94"/>
      <c r="L535" s="94"/>
      <c r="M535" s="94"/>
      <c r="N535" s="94"/>
    </row>
    <row r="536" spans="2:14">
      <c r="B536" s="93"/>
      <c r="C536" s="93"/>
      <c r="D536" s="93"/>
      <c r="E536" s="93"/>
      <c r="F536" s="93"/>
      <c r="G536" s="93"/>
      <c r="H536" s="94"/>
      <c r="I536" s="94"/>
      <c r="J536" s="94"/>
      <c r="K536" s="94"/>
      <c r="L536" s="94"/>
      <c r="M536" s="94"/>
      <c r="N536" s="94"/>
    </row>
    <row r="537" spans="2:14">
      <c r="B537" s="93"/>
      <c r="C537" s="93"/>
      <c r="D537" s="93"/>
      <c r="E537" s="93"/>
      <c r="F537" s="93"/>
      <c r="G537" s="93"/>
      <c r="H537" s="94"/>
      <c r="I537" s="94"/>
      <c r="J537" s="94"/>
      <c r="K537" s="94"/>
      <c r="L537" s="94"/>
      <c r="M537" s="94"/>
      <c r="N537" s="94"/>
    </row>
    <row r="538" spans="2:14">
      <c r="B538" s="93"/>
      <c r="C538" s="93"/>
      <c r="D538" s="93"/>
      <c r="E538" s="93"/>
      <c r="F538" s="93"/>
      <c r="G538" s="93"/>
      <c r="H538" s="94"/>
      <c r="I538" s="94"/>
      <c r="J538" s="94"/>
      <c r="K538" s="94"/>
      <c r="L538" s="94"/>
      <c r="M538" s="94"/>
      <c r="N538" s="94"/>
    </row>
    <row r="539" spans="2:14">
      <c r="B539" s="93"/>
      <c r="C539" s="93"/>
      <c r="D539" s="93"/>
      <c r="E539" s="93"/>
      <c r="F539" s="93"/>
      <c r="G539" s="93"/>
      <c r="H539" s="94"/>
      <c r="I539" s="94"/>
      <c r="J539" s="94"/>
      <c r="K539" s="94"/>
      <c r="L539" s="94"/>
      <c r="M539" s="94"/>
      <c r="N539" s="94"/>
    </row>
    <row r="540" spans="2:14">
      <c r="B540" s="93"/>
      <c r="C540" s="93"/>
      <c r="D540" s="93"/>
      <c r="E540" s="93"/>
      <c r="F540" s="93"/>
      <c r="G540" s="93"/>
      <c r="H540" s="94"/>
      <c r="I540" s="94"/>
      <c r="J540" s="94"/>
      <c r="K540" s="94"/>
      <c r="L540" s="94"/>
      <c r="M540" s="94"/>
      <c r="N540" s="94"/>
    </row>
    <row r="541" spans="2:14">
      <c r="B541" s="93"/>
      <c r="C541" s="93"/>
      <c r="D541" s="93"/>
      <c r="E541" s="93"/>
      <c r="F541" s="93"/>
      <c r="G541" s="93"/>
      <c r="H541" s="94"/>
      <c r="I541" s="94"/>
      <c r="J541" s="94"/>
      <c r="K541" s="94"/>
      <c r="L541" s="94"/>
      <c r="M541" s="94"/>
      <c r="N541" s="94"/>
    </row>
    <row r="542" spans="2:14">
      <c r="B542" s="93"/>
      <c r="C542" s="93"/>
      <c r="D542" s="93"/>
      <c r="E542" s="93"/>
      <c r="F542" s="93"/>
      <c r="G542" s="93"/>
      <c r="H542" s="94"/>
      <c r="I542" s="94"/>
      <c r="J542" s="94"/>
      <c r="K542" s="94"/>
      <c r="L542" s="94"/>
      <c r="M542" s="94"/>
      <c r="N542" s="94"/>
    </row>
    <row r="543" spans="2:14">
      <c r="B543" s="93"/>
      <c r="C543" s="93"/>
      <c r="D543" s="93"/>
      <c r="E543" s="93"/>
      <c r="F543" s="93"/>
      <c r="G543" s="93"/>
      <c r="H543" s="94"/>
      <c r="I543" s="94"/>
      <c r="J543" s="94"/>
      <c r="K543" s="94"/>
      <c r="L543" s="94"/>
      <c r="M543" s="94"/>
      <c r="N543" s="94"/>
    </row>
    <row r="544" spans="2:14">
      <c r="B544" s="93"/>
      <c r="C544" s="93"/>
      <c r="D544" s="93"/>
      <c r="E544" s="93"/>
      <c r="F544" s="93"/>
      <c r="G544" s="93"/>
      <c r="H544" s="94"/>
      <c r="I544" s="94"/>
      <c r="J544" s="94"/>
      <c r="K544" s="94"/>
      <c r="L544" s="94"/>
      <c r="M544" s="94"/>
      <c r="N544" s="94"/>
    </row>
    <row r="545" spans="2:14">
      <c r="B545" s="93"/>
      <c r="C545" s="93"/>
      <c r="D545" s="93"/>
      <c r="E545" s="93"/>
      <c r="F545" s="93"/>
      <c r="G545" s="93"/>
      <c r="H545" s="94"/>
      <c r="I545" s="94"/>
      <c r="J545" s="94"/>
      <c r="K545" s="94"/>
      <c r="L545" s="94"/>
      <c r="M545" s="94"/>
      <c r="N545" s="94"/>
    </row>
    <row r="546" spans="2:14">
      <c r="B546" s="93"/>
      <c r="C546" s="93"/>
      <c r="D546" s="93"/>
      <c r="E546" s="93"/>
      <c r="F546" s="93"/>
      <c r="G546" s="93"/>
      <c r="H546" s="94"/>
      <c r="I546" s="94"/>
      <c r="J546" s="94"/>
      <c r="K546" s="94"/>
      <c r="L546" s="94"/>
      <c r="M546" s="94"/>
      <c r="N546" s="94"/>
    </row>
    <row r="547" spans="2:14">
      <c r="B547" s="93"/>
      <c r="C547" s="93"/>
      <c r="D547" s="93"/>
      <c r="E547" s="93"/>
      <c r="F547" s="93"/>
      <c r="G547" s="93"/>
      <c r="H547" s="94"/>
      <c r="I547" s="94"/>
      <c r="J547" s="94"/>
      <c r="K547" s="94"/>
      <c r="L547" s="94"/>
      <c r="M547" s="94"/>
      <c r="N547" s="94"/>
    </row>
    <row r="548" spans="2:14">
      <c r="B548" s="93"/>
      <c r="C548" s="93"/>
      <c r="D548" s="93"/>
      <c r="E548" s="93"/>
      <c r="F548" s="93"/>
      <c r="G548" s="93"/>
      <c r="H548" s="94"/>
      <c r="I548" s="94"/>
      <c r="J548" s="94"/>
      <c r="K548" s="94"/>
      <c r="L548" s="94"/>
      <c r="M548" s="94"/>
      <c r="N548" s="94"/>
    </row>
    <row r="549" spans="2:14">
      <c r="B549" s="93"/>
      <c r="C549" s="93"/>
      <c r="D549" s="93"/>
      <c r="E549" s="93"/>
      <c r="F549" s="93"/>
      <c r="G549" s="93"/>
      <c r="H549" s="94"/>
      <c r="I549" s="94"/>
      <c r="J549" s="94"/>
      <c r="K549" s="94"/>
      <c r="L549" s="94"/>
      <c r="M549" s="94"/>
      <c r="N549" s="94"/>
    </row>
    <row r="550" spans="2:14">
      <c r="B550" s="93"/>
      <c r="C550" s="93"/>
      <c r="D550" s="93"/>
      <c r="E550" s="93"/>
      <c r="F550" s="93"/>
      <c r="G550" s="93"/>
      <c r="H550" s="94"/>
      <c r="I550" s="94"/>
      <c r="J550" s="94"/>
      <c r="K550" s="94"/>
      <c r="L550" s="94"/>
      <c r="M550" s="94"/>
      <c r="N550" s="94"/>
    </row>
    <row r="551" spans="2:14">
      <c r="B551" s="93"/>
      <c r="C551" s="93"/>
      <c r="D551" s="93"/>
      <c r="E551" s="93"/>
      <c r="F551" s="93"/>
      <c r="G551" s="93"/>
      <c r="H551" s="94"/>
      <c r="I551" s="94"/>
      <c r="J551" s="94"/>
      <c r="K551" s="94"/>
      <c r="L551" s="94"/>
      <c r="M551" s="94"/>
      <c r="N551" s="94"/>
    </row>
    <row r="552" spans="2:14">
      <c r="B552" s="93"/>
      <c r="C552" s="93"/>
      <c r="D552" s="93"/>
      <c r="E552" s="93"/>
      <c r="F552" s="93"/>
      <c r="G552" s="93"/>
      <c r="H552" s="94"/>
      <c r="I552" s="94"/>
      <c r="J552" s="94"/>
      <c r="K552" s="94"/>
      <c r="L552" s="94"/>
      <c r="M552" s="94"/>
      <c r="N552" s="94"/>
    </row>
    <row r="553" spans="2:14">
      <c r="B553" s="93"/>
      <c r="C553" s="93"/>
      <c r="D553" s="93"/>
      <c r="E553" s="93"/>
      <c r="F553" s="93"/>
      <c r="G553" s="93"/>
      <c r="H553" s="94"/>
      <c r="I553" s="94"/>
      <c r="J553" s="94"/>
      <c r="K553" s="94"/>
      <c r="L553" s="94"/>
      <c r="M553" s="94"/>
      <c r="N553" s="94"/>
    </row>
    <row r="554" spans="2:14">
      <c r="B554" s="93"/>
      <c r="C554" s="93"/>
      <c r="D554" s="93"/>
      <c r="E554" s="93"/>
      <c r="F554" s="93"/>
      <c r="G554" s="93"/>
      <c r="H554" s="94"/>
      <c r="I554" s="94"/>
      <c r="J554" s="94"/>
      <c r="K554" s="94"/>
      <c r="L554" s="94"/>
      <c r="M554" s="94"/>
      <c r="N554" s="94"/>
    </row>
    <row r="555" spans="2:14">
      <c r="B555" s="93"/>
      <c r="C555" s="93"/>
      <c r="D555" s="93"/>
      <c r="E555" s="93"/>
      <c r="F555" s="93"/>
      <c r="G555" s="93"/>
      <c r="H555" s="94"/>
      <c r="I555" s="94"/>
      <c r="J555" s="94"/>
      <c r="K555" s="94"/>
      <c r="L555" s="94"/>
      <c r="M555" s="94"/>
      <c r="N555" s="94"/>
    </row>
    <row r="556" spans="2:14">
      <c r="B556" s="93"/>
      <c r="C556" s="93"/>
      <c r="D556" s="93"/>
      <c r="E556" s="93"/>
      <c r="F556" s="93"/>
      <c r="G556" s="93"/>
      <c r="H556" s="94"/>
      <c r="I556" s="94"/>
      <c r="J556" s="94"/>
      <c r="K556" s="94"/>
      <c r="L556" s="94"/>
      <c r="M556" s="94"/>
      <c r="N556" s="94"/>
    </row>
    <row r="557" spans="2:14">
      <c r="B557" s="93"/>
      <c r="C557" s="93"/>
      <c r="D557" s="93"/>
      <c r="E557" s="93"/>
      <c r="F557" s="93"/>
      <c r="G557" s="93"/>
      <c r="H557" s="94"/>
      <c r="I557" s="94"/>
      <c r="J557" s="94"/>
      <c r="K557" s="94"/>
      <c r="L557" s="94"/>
      <c r="M557" s="94"/>
      <c r="N557" s="94"/>
    </row>
    <row r="558" spans="2:14">
      <c r="B558" s="93"/>
      <c r="C558" s="93"/>
      <c r="D558" s="93"/>
      <c r="E558" s="93"/>
      <c r="F558" s="93"/>
      <c r="G558" s="93"/>
      <c r="H558" s="94"/>
      <c r="I558" s="94"/>
      <c r="J558" s="94"/>
      <c r="K558" s="94"/>
      <c r="L558" s="94"/>
      <c r="M558" s="94"/>
      <c r="N558" s="94"/>
    </row>
    <row r="559" spans="2:14">
      <c r="B559" s="93"/>
      <c r="C559" s="93"/>
      <c r="D559" s="93"/>
      <c r="E559" s="93"/>
      <c r="F559" s="93"/>
      <c r="G559" s="93"/>
      <c r="H559" s="94"/>
      <c r="I559" s="94"/>
      <c r="J559" s="94"/>
      <c r="K559" s="94"/>
      <c r="L559" s="94"/>
      <c r="M559" s="94"/>
      <c r="N559" s="94"/>
    </row>
    <row r="560" spans="2:14">
      <c r="B560" s="93"/>
      <c r="C560" s="93"/>
      <c r="D560" s="93"/>
      <c r="E560" s="93"/>
      <c r="F560" s="93"/>
      <c r="G560" s="93"/>
      <c r="H560" s="94"/>
      <c r="I560" s="94"/>
      <c r="J560" s="94"/>
      <c r="K560" s="94"/>
      <c r="L560" s="94"/>
      <c r="M560" s="94"/>
      <c r="N560" s="94"/>
    </row>
    <row r="561" spans="2:14">
      <c r="B561" s="93"/>
      <c r="C561" s="93"/>
      <c r="D561" s="93"/>
      <c r="E561" s="93"/>
      <c r="F561" s="93"/>
      <c r="G561" s="93"/>
      <c r="H561" s="94"/>
      <c r="I561" s="94"/>
      <c r="J561" s="94"/>
      <c r="K561" s="94"/>
      <c r="L561" s="94"/>
      <c r="M561" s="94"/>
      <c r="N561" s="94"/>
    </row>
    <row r="562" spans="2:14">
      <c r="B562" s="93"/>
      <c r="C562" s="93"/>
      <c r="D562" s="93"/>
      <c r="E562" s="93"/>
      <c r="F562" s="93"/>
      <c r="G562" s="93"/>
      <c r="H562" s="94"/>
      <c r="I562" s="94"/>
      <c r="J562" s="94"/>
      <c r="K562" s="94"/>
      <c r="L562" s="94"/>
      <c r="M562" s="94"/>
      <c r="N562" s="94"/>
    </row>
    <row r="563" spans="2:14">
      <c r="B563" s="93"/>
      <c r="C563" s="93"/>
      <c r="D563" s="93"/>
      <c r="E563" s="93"/>
      <c r="F563" s="93"/>
      <c r="G563" s="93"/>
      <c r="H563" s="94"/>
      <c r="I563" s="94"/>
      <c r="J563" s="94"/>
      <c r="K563" s="94"/>
      <c r="L563" s="94"/>
      <c r="M563" s="94"/>
      <c r="N563" s="94"/>
    </row>
    <row r="564" spans="2:14">
      <c r="B564" s="93"/>
      <c r="C564" s="93"/>
      <c r="D564" s="93"/>
      <c r="E564" s="93"/>
      <c r="F564" s="93"/>
      <c r="G564" s="93"/>
      <c r="H564" s="94"/>
      <c r="I564" s="94"/>
      <c r="J564" s="94"/>
      <c r="K564" s="94"/>
      <c r="L564" s="94"/>
      <c r="M564" s="94"/>
      <c r="N564" s="94"/>
    </row>
    <row r="565" spans="2:14">
      <c r="B565" s="93"/>
      <c r="C565" s="93"/>
      <c r="D565" s="93"/>
      <c r="E565" s="93"/>
      <c r="F565" s="93"/>
      <c r="G565" s="93"/>
      <c r="H565" s="94"/>
      <c r="I565" s="94"/>
      <c r="J565" s="94"/>
      <c r="K565" s="94"/>
      <c r="L565" s="94"/>
      <c r="M565" s="94"/>
      <c r="N565" s="94"/>
    </row>
    <row r="566" spans="2:14">
      <c r="B566" s="93"/>
      <c r="C566" s="93"/>
      <c r="D566" s="93"/>
      <c r="E566" s="93"/>
      <c r="F566" s="93"/>
      <c r="G566" s="93"/>
      <c r="H566" s="94"/>
      <c r="I566" s="94"/>
      <c r="J566" s="94"/>
      <c r="K566" s="94"/>
      <c r="L566" s="94"/>
      <c r="M566" s="94"/>
      <c r="N566" s="94"/>
    </row>
    <row r="567" spans="2:14">
      <c r="B567" s="93"/>
      <c r="C567" s="93"/>
      <c r="D567" s="93"/>
      <c r="E567" s="93"/>
      <c r="F567" s="93"/>
      <c r="G567" s="93"/>
      <c r="H567" s="94"/>
      <c r="I567" s="94"/>
      <c r="J567" s="94"/>
      <c r="K567" s="94"/>
      <c r="L567" s="94"/>
      <c r="M567" s="94"/>
      <c r="N567" s="94"/>
    </row>
    <row r="568" spans="2:14">
      <c r="B568" s="93"/>
      <c r="C568" s="93"/>
      <c r="D568" s="93"/>
      <c r="E568" s="93"/>
      <c r="F568" s="93"/>
      <c r="G568" s="93"/>
      <c r="H568" s="94"/>
      <c r="I568" s="94"/>
      <c r="J568" s="94"/>
      <c r="K568" s="94"/>
      <c r="L568" s="94"/>
      <c r="M568" s="94"/>
      <c r="N568" s="94"/>
    </row>
    <row r="569" spans="2:14">
      <c r="B569" s="93"/>
      <c r="C569" s="93"/>
      <c r="D569" s="93"/>
      <c r="E569" s="93"/>
      <c r="F569" s="93"/>
      <c r="G569" s="93"/>
      <c r="H569" s="94"/>
      <c r="I569" s="94"/>
      <c r="J569" s="94"/>
      <c r="K569" s="94"/>
      <c r="L569" s="94"/>
      <c r="M569" s="94"/>
      <c r="N569" s="94"/>
    </row>
    <row r="570" spans="2:14">
      <c r="B570" s="93"/>
      <c r="C570" s="93"/>
      <c r="D570" s="93"/>
      <c r="E570" s="93"/>
      <c r="F570" s="93"/>
      <c r="G570" s="93"/>
      <c r="H570" s="94"/>
      <c r="I570" s="94"/>
      <c r="J570" s="94"/>
      <c r="K570" s="94"/>
      <c r="L570" s="94"/>
      <c r="M570" s="94"/>
      <c r="N570" s="94"/>
    </row>
    <row r="571" spans="2:14">
      <c r="B571" s="93"/>
      <c r="C571" s="93"/>
      <c r="D571" s="93"/>
      <c r="E571" s="93"/>
      <c r="F571" s="93"/>
      <c r="G571" s="93"/>
      <c r="H571" s="94"/>
      <c r="I571" s="94"/>
      <c r="J571" s="94"/>
      <c r="K571" s="94"/>
      <c r="L571" s="94"/>
      <c r="M571" s="94"/>
      <c r="N571" s="94"/>
    </row>
    <row r="572" spans="2:14">
      <c r="B572" s="93"/>
      <c r="C572" s="93"/>
      <c r="D572" s="93"/>
      <c r="E572" s="93"/>
      <c r="F572" s="93"/>
      <c r="G572" s="93"/>
      <c r="H572" s="94"/>
      <c r="I572" s="94"/>
      <c r="J572" s="94"/>
      <c r="K572" s="94"/>
      <c r="L572" s="94"/>
      <c r="M572" s="94"/>
      <c r="N572" s="94"/>
    </row>
    <row r="573" spans="2:14">
      <c r="B573" s="93"/>
      <c r="C573" s="93"/>
      <c r="D573" s="93"/>
      <c r="E573" s="93"/>
      <c r="F573" s="93"/>
      <c r="G573" s="93"/>
      <c r="H573" s="94"/>
      <c r="I573" s="94"/>
      <c r="J573" s="94"/>
      <c r="K573" s="94"/>
      <c r="L573" s="94"/>
      <c r="M573" s="94"/>
      <c r="N573" s="94"/>
    </row>
  </sheetData>
  <sheetProtection sheet="1" objects="1" scenarios="1"/>
  <mergeCells count="2">
    <mergeCell ref="B6:N6"/>
    <mergeCell ref="B7:N7"/>
  </mergeCells>
  <phoneticPr fontId="4" type="noConversion"/>
  <dataValidations count="1">
    <dataValidation allowBlank="1" showInputMessage="1" showErrorMessage="1" sqref="J9:J1048576 C5:C1048576 J1:J7 A1:A1048576 B1:B43 D1:I1048576 B45:B1048576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O525"/>
  <sheetViews>
    <sheetView rightToLeft="1" zoomScale="85" zoomScaleNormal="85" workbookViewId="0">
      <selection activeCell="Q18" sqref="Q18:Q23"/>
    </sheetView>
  </sheetViews>
  <sheetFormatPr defaultColWidth="9.140625" defaultRowHeight="18"/>
  <cols>
    <col min="1" max="1" width="6.28515625" style="1" customWidth="1"/>
    <col min="2" max="2" width="44" style="2" bestFit="1" customWidth="1"/>
    <col min="3" max="3" width="41.85546875" style="2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0.140625" style="1" bestFit="1" customWidth="1"/>
    <col min="11" max="11" width="11.85546875" style="1" bestFit="1" customWidth="1"/>
    <col min="12" max="12" width="9" style="1" bestFit="1" customWidth="1"/>
    <col min="13" max="13" width="9.4257812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145</v>
      </c>
      <c r="C1" s="46" t="s" vm="1">
        <v>229</v>
      </c>
    </row>
    <row r="2" spans="2:15">
      <c r="B2" s="46" t="s">
        <v>144</v>
      </c>
      <c r="C2" s="46" t="s">
        <v>230</v>
      </c>
    </row>
    <row r="3" spans="2:15">
      <c r="B3" s="46" t="s">
        <v>146</v>
      </c>
      <c r="C3" s="46" t="s">
        <v>231</v>
      </c>
    </row>
    <row r="4" spans="2:15">
      <c r="B4" s="46" t="s">
        <v>147</v>
      </c>
      <c r="C4" s="46">
        <v>9453</v>
      </c>
    </row>
    <row r="6" spans="2:15" ht="26.25" customHeight="1">
      <c r="B6" s="143" t="s">
        <v>173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5"/>
    </row>
    <row r="7" spans="2:15" ht="26.25" customHeight="1">
      <c r="B7" s="143" t="s">
        <v>93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5"/>
    </row>
    <row r="8" spans="2:15" s="3" customFormat="1" ht="63">
      <c r="B8" s="21" t="s">
        <v>115</v>
      </c>
      <c r="C8" s="29" t="s">
        <v>47</v>
      </c>
      <c r="D8" s="29" t="s">
        <v>119</v>
      </c>
      <c r="E8" s="29" t="s">
        <v>117</v>
      </c>
      <c r="F8" s="29" t="s">
        <v>67</v>
      </c>
      <c r="G8" s="29" t="s">
        <v>14</v>
      </c>
      <c r="H8" s="29" t="s">
        <v>68</v>
      </c>
      <c r="I8" s="29" t="s">
        <v>103</v>
      </c>
      <c r="J8" s="29" t="s">
        <v>205</v>
      </c>
      <c r="K8" s="29" t="s">
        <v>204</v>
      </c>
      <c r="L8" s="29" t="s">
        <v>63</v>
      </c>
      <c r="M8" s="29" t="s">
        <v>60</v>
      </c>
      <c r="N8" s="29" t="s">
        <v>148</v>
      </c>
      <c r="O8" s="19" t="s">
        <v>150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212</v>
      </c>
      <c r="K9" s="31"/>
      <c r="L9" s="31" t="s">
        <v>208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7" t="s">
        <v>32</v>
      </c>
      <c r="C11" s="87"/>
      <c r="D11" s="88"/>
      <c r="E11" s="87"/>
      <c r="F11" s="88"/>
      <c r="G11" s="87"/>
      <c r="H11" s="87"/>
      <c r="I11" s="88"/>
      <c r="J11" s="90"/>
      <c r="K11" s="102"/>
      <c r="L11" s="90">
        <v>9104.7397119389989</v>
      </c>
      <c r="M11" s="91"/>
      <c r="N11" s="91">
        <f>IFERROR(L11/$L$11,0)</f>
        <v>1</v>
      </c>
      <c r="O11" s="91">
        <f>L11/'סכום נכסי הקרן'!$C$42</f>
        <v>1.70135782262133E-2</v>
      </c>
    </row>
    <row r="12" spans="2:15" s="4" customFormat="1" ht="18" customHeight="1">
      <c r="B12" s="114" t="s">
        <v>197</v>
      </c>
      <c r="C12" s="87"/>
      <c r="D12" s="88"/>
      <c r="E12" s="87"/>
      <c r="F12" s="88"/>
      <c r="G12" s="87"/>
      <c r="H12" s="87"/>
      <c r="I12" s="88"/>
      <c r="J12" s="90"/>
      <c r="K12" s="102"/>
      <c r="L12" s="90">
        <v>9104.7397119389989</v>
      </c>
      <c r="M12" s="91"/>
      <c r="N12" s="91">
        <f t="shared" ref="N12:N24" si="0">IFERROR(L12/$L$11,0)</f>
        <v>1</v>
      </c>
      <c r="O12" s="91">
        <f>L12/'סכום נכסי הקרן'!$C$42</f>
        <v>1.70135782262133E-2</v>
      </c>
    </row>
    <row r="13" spans="2:15">
      <c r="B13" s="85" t="s">
        <v>54</v>
      </c>
      <c r="C13" s="80"/>
      <c r="D13" s="81"/>
      <c r="E13" s="80"/>
      <c r="F13" s="81"/>
      <c r="G13" s="80"/>
      <c r="H13" s="80"/>
      <c r="I13" s="81"/>
      <c r="J13" s="83"/>
      <c r="K13" s="100"/>
      <c r="L13" s="83">
        <v>4173.108148020001</v>
      </c>
      <c r="M13" s="84"/>
      <c r="N13" s="84">
        <f t="shared" si="0"/>
        <v>0.45834458535347533</v>
      </c>
      <c r="O13" s="84">
        <f>L13/'סכום נכסי הקרן'!$C$42</f>
        <v>7.798081457472651E-3</v>
      </c>
    </row>
    <row r="14" spans="2:15">
      <c r="B14" s="86" t="s">
        <v>1926</v>
      </c>
      <c r="C14" s="87" t="s">
        <v>1927</v>
      </c>
      <c r="D14" s="88" t="s">
        <v>29</v>
      </c>
      <c r="E14" s="87"/>
      <c r="F14" s="88" t="s">
        <v>1830</v>
      </c>
      <c r="G14" s="87" t="s">
        <v>914</v>
      </c>
      <c r="H14" s="87" t="s">
        <v>915</v>
      </c>
      <c r="I14" s="88" t="s">
        <v>133</v>
      </c>
      <c r="J14" s="90">
        <v>77.184192999999993</v>
      </c>
      <c r="K14" s="102">
        <v>96640.960399999996</v>
      </c>
      <c r="L14" s="90">
        <v>279.94207049200003</v>
      </c>
      <c r="M14" s="91">
        <v>2.4766973468341014E-4</v>
      </c>
      <c r="N14" s="91">
        <f t="shared" si="0"/>
        <v>3.0746850470081358E-2</v>
      </c>
      <c r="O14" s="91">
        <f>L14/'סכום נכסי הקרן'!$C$42</f>
        <v>5.2311394568241233E-4</v>
      </c>
    </row>
    <row r="15" spans="2:15">
      <c r="B15" s="86" t="s">
        <v>1928</v>
      </c>
      <c r="C15" s="87" t="s">
        <v>1929</v>
      </c>
      <c r="D15" s="88" t="s">
        <v>29</v>
      </c>
      <c r="E15" s="87"/>
      <c r="F15" s="88" t="s">
        <v>1830</v>
      </c>
      <c r="G15" s="87" t="s">
        <v>923</v>
      </c>
      <c r="H15" s="87" t="s">
        <v>915</v>
      </c>
      <c r="I15" s="88" t="s">
        <v>131</v>
      </c>
      <c r="J15" s="90">
        <v>13.107927999999999</v>
      </c>
      <c r="K15" s="102">
        <v>1001982</v>
      </c>
      <c r="L15" s="90">
        <v>462.18202413400002</v>
      </c>
      <c r="M15" s="91">
        <v>9.2233561513251975E-5</v>
      </c>
      <c r="N15" s="91">
        <f t="shared" si="0"/>
        <v>5.0762793748836452E-2</v>
      </c>
      <c r="O15" s="91">
        <f>L15/'סכום נכסי הקרן'!$C$42</f>
        <v>8.6365676242696041E-4</v>
      </c>
    </row>
    <row r="16" spans="2:15">
      <c r="B16" s="86" t="s">
        <v>1930</v>
      </c>
      <c r="C16" s="87" t="s">
        <v>1931</v>
      </c>
      <c r="D16" s="88" t="s">
        <v>29</v>
      </c>
      <c r="E16" s="87"/>
      <c r="F16" s="88" t="s">
        <v>1830</v>
      </c>
      <c r="G16" s="87" t="s">
        <v>931</v>
      </c>
      <c r="H16" s="87" t="s">
        <v>915</v>
      </c>
      <c r="I16" s="88" t="s">
        <v>131</v>
      </c>
      <c r="J16" s="90">
        <v>478.29666199999997</v>
      </c>
      <c r="K16" s="102">
        <v>32718.7</v>
      </c>
      <c r="L16" s="90">
        <v>550.69693166500008</v>
      </c>
      <c r="M16" s="91">
        <v>4.7297819278759517E-5</v>
      </c>
      <c r="N16" s="91">
        <f t="shared" si="0"/>
        <v>6.0484643063752168E-2</v>
      </c>
      <c r="O16" s="91">
        <f>L16/'סכום נכסי הקרן'!$C$42</f>
        <v>1.0290602062497372E-3</v>
      </c>
    </row>
    <row r="17" spans="2:15">
      <c r="B17" s="86" t="s">
        <v>1932</v>
      </c>
      <c r="C17" s="87" t="s">
        <v>1933</v>
      </c>
      <c r="D17" s="88" t="s">
        <v>29</v>
      </c>
      <c r="E17" s="87"/>
      <c r="F17" s="88" t="s">
        <v>1830</v>
      </c>
      <c r="G17" s="87" t="s">
        <v>1934</v>
      </c>
      <c r="H17" s="87" t="s">
        <v>915</v>
      </c>
      <c r="I17" s="88" t="s">
        <v>133</v>
      </c>
      <c r="J17" s="90">
        <v>74.192576000000003</v>
      </c>
      <c r="K17" s="102">
        <v>208552.1347</v>
      </c>
      <c r="L17" s="90">
        <v>580.70244518100003</v>
      </c>
      <c r="M17" s="91">
        <v>2.8497356366423123E-4</v>
      </c>
      <c r="N17" s="91">
        <f t="shared" si="0"/>
        <v>6.3780235740240637E-2</v>
      </c>
      <c r="O17" s="91">
        <f>L17/'סכום נכסי הקרן'!$C$42</f>
        <v>1.0851300300529095E-3</v>
      </c>
    </row>
    <row r="18" spans="2:15">
      <c r="B18" s="86" t="s">
        <v>1935</v>
      </c>
      <c r="C18" s="87" t="s">
        <v>1936</v>
      </c>
      <c r="D18" s="88" t="s">
        <v>29</v>
      </c>
      <c r="E18" s="87"/>
      <c r="F18" s="88" t="s">
        <v>1830</v>
      </c>
      <c r="G18" s="87" t="s">
        <v>1934</v>
      </c>
      <c r="H18" s="87" t="s">
        <v>915</v>
      </c>
      <c r="I18" s="88" t="s">
        <v>131</v>
      </c>
      <c r="J18" s="90">
        <v>181.95115900000002</v>
      </c>
      <c r="K18" s="102">
        <v>111070.1</v>
      </c>
      <c r="L18" s="90">
        <v>711.16640586000005</v>
      </c>
      <c r="M18" s="91">
        <v>2.9249980769306216E-4</v>
      </c>
      <c r="N18" s="91">
        <f t="shared" si="0"/>
        <v>7.8109471369890035E-2</v>
      </c>
      <c r="O18" s="91">
        <f>L18/'סכום נכסי הקרן'!$C$42</f>
        <v>1.3289216013597921E-3</v>
      </c>
    </row>
    <row r="19" spans="2:15">
      <c r="B19" s="86" t="s">
        <v>1937</v>
      </c>
      <c r="C19" s="87" t="s">
        <v>1938</v>
      </c>
      <c r="D19" s="88" t="s">
        <v>29</v>
      </c>
      <c r="E19" s="87"/>
      <c r="F19" s="88" t="s">
        <v>1830</v>
      </c>
      <c r="G19" s="87" t="s">
        <v>1939</v>
      </c>
      <c r="H19" s="87" t="s">
        <v>915</v>
      </c>
      <c r="I19" s="88" t="s">
        <v>134</v>
      </c>
      <c r="J19" s="90">
        <v>41761.373258</v>
      </c>
      <c r="K19" s="102">
        <v>133.5</v>
      </c>
      <c r="L19" s="90">
        <v>236.25227378799997</v>
      </c>
      <c r="M19" s="91">
        <v>3.0073111882584606E-5</v>
      </c>
      <c r="N19" s="91">
        <f t="shared" si="0"/>
        <v>2.5948273235994166E-2</v>
      </c>
      <c r="O19" s="91">
        <f>L19/'סכום נכסי הקרן'!$C$42</f>
        <v>4.4147297653574364E-4</v>
      </c>
    </row>
    <row r="20" spans="2:15">
      <c r="B20" s="86" t="s">
        <v>1940</v>
      </c>
      <c r="C20" s="87" t="s">
        <v>1941</v>
      </c>
      <c r="D20" s="88" t="s">
        <v>29</v>
      </c>
      <c r="E20" s="87"/>
      <c r="F20" s="88" t="s">
        <v>1830</v>
      </c>
      <c r="G20" s="87" t="s">
        <v>683</v>
      </c>
      <c r="H20" s="87"/>
      <c r="I20" s="88" t="s">
        <v>134</v>
      </c>
      <c r="J20" s="90">
        <v>1977.091195</v>
      </c>
      <c r="K20" s="102">
        <v>16139.25</v>
      </c>
      <c r="L20" s="90">
        <v>1352.1659969</v>
      </c>
      <c r="M20" s="91">
        <v>5.3382057581706152E-6</v>
      </c>
      <c r="N20" s="91">
        <f t="shared" si="0"/>
        <v>0.14851231772468043</v>
      </c>
      <c r="O20" s="91">
        <f>L20/'סכום נכסי הקרן'!$C$42</f>
        <v>2.5267259351650943E-3</v>
      </c>
    </row>
    <row r="21" spans="2:15">
      <c r="B21" s="92"/>
      <c r="C21" s="87"/>
      <c r="D21" s="87"/>
      <c r="E21" s="87"/>
      <c r="F21" s="87"/>
      <c r="G21" s="87"/>
      <c r="H21" s="87"/>
      <c r="I21" s="87"/>
      <c r="J21" s="90"/>
      <c r="K21" s="102"/>
      <c r="L21" s="87"/>
      <c r="M21" s="87"/>
      <c r="N21" s="91"/>
      <c r="O21" s="87"/>
    </row>
    <row r="22" spans="2:15">
      <c r="B22" s="85" t="s">
        <v>31</v>
      </c>
      <c r="C22" s="80"/>
      <c r="D22" s="81"/>
      <c r="E22" s="80"/>
      <c r="F22" s="81"/>
      <c r="G22" s="80"/>
      <c r="H22" s="80"/>
      <c r="I22" s="81"/>
      <c r="J22" s="83"/>
      <c r="K22" s="100"/>
      <c r="L22" s="83">
        <v>4931.6315639190007</v>
      </c>
      <c r="M22" s="84"/>
      <c r="N22" s="84">
        <f t="shared" si="0"/>
        <v>0.541655414646525</v>
      </c>
      <c r="O22" s="84">
        <f>L22/'סכום נכסי הקרן'!$C$42</f>
        <v>9.2154967687406528E-3</v>
      </c>
    </row>
    <row r="23" spans="2:15">
      <c r="B23" s="86" t="s">
        <v>1942</v>
      </c>
      <c r="C23" s="87" t="s">
        <v>1943</v>
      </c>
      <c r="D23" s="88" t="s">
        <v>124</v>
      </c>
      <c r="E23" s="87"/>
      <c r="F23" s="88" t="s">
        <v>1800</v>
      </c>
      <c r="G23" s="87" t="s">
        <v>683</v>
      </c>
      <c r="H23" s="87"/>
      <c r="I23" s="88" t="s">
        <v>131</v>
      </c>
      <c r="J23" s="90">
        <v>36866.022786000009</v>
      </c>
      <c r="K23" s="102">
        <v>1419.8</v>
      </c>
      <c r="L23" s="90">
        <v>1841.9283222719998</v>
      </c>
      <c r="M23" s="91">
        <v>5.7613397169170035E-5</v>
      </c>
      <c r="N23" s="91">
        <f t="shared" si="0"/>
        <v>0.20230433604342238</v>
      </c>
      <c r="O23" s="91">
        <f>L23/'סכום נכסי הקרן'!$C$42</f>
        <v>3.4419206467769092E-3</v>
      </c>
    </row>
    <row r="24" spans="2:15">
      <c r="B24" s="86" t="s">
        <v>1944</v>
      </c>
      <c r="C24" s="87" t="s">
        <v>1945</v>
      </c>
      <c r="D24" s="88" t="s">
        <v>124</v>
      </c>
      <c r="E24" s="87"/>
      <c r="F24" s="88" t="s">
        <v>1800</v>
      </c>
      <c r="G24" s="87" t="s">
        <v>683</v>
      </c>
      <c r="H24" s="87"/>
      <c r="I24" s="88" t="s">
        <v>131</v>
      </c>
      <c r="J24" s="90">
        <v>7530.0237160000006</v>
      </c>
      <c r="K24" s="102">
        <v>11660.07</v>
      </c>
      <c r="L24" s="90">
        <v>3089.7032416469997</v>
      </c>
      <c r="M24" s="91">
        <v>8.2405127879458184E-5</v>
      </c>
      <c r="N24" s="91">
        <f t="shared" si="0"/>
        <v>0.33935107860310249</v>
      </c>
      <c r="O24" s="91">
        <f>L24/'סכום נכסי הקרן'!$C$42</f>
        <v>5.7735761219637419E-3</v>
      </c>
    </row>
    <row r="25" spans="2:15">
      <c r="B25" s="92"/>
      <c r="C25" s="87"/>
      <c r="D25" s="87"/>
      <c r="E25" s="87"/>
      <c r="F25" s="87"/>
      <c r="G25" s="87"/>
      <c r="H25" s="87"/>
      <c r="I25" s="87"/>
      <c r="J25" s="90"/>
      <c r="K25" s="102"/>
      <c r="L25" s="87"/>
      <c r="M25" s="87"/>
      <c r="N25" s="91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109" t="s">
        <v>220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109" t="s">
        <v>112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109" t="s">
        <v>203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109" t="s">
        <v>211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</row>
    <row r="111" spans="2:15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</row>
    <row r="112" spans="2:15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</row>
    <row r="113" spans="2:15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</row>
    <row r="114" spans="2:15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</row>
    <row r="115" spans="2:15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</row>
    <row r="116" spans="2:15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</row>
    <row r="117" spans="2:15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</row>
    <row r="118" spans="2:15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</row>
    <row r="119" spans="2:15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</row>
    <row r="120" spans="2:15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</row>
    <row r="121" spans="2:15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</row>
    <row r="122" spans="2:15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</row>
    <row r="123" spans="2:15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</row>
    <row r="124" spans="2:15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</row>
    <row r="125" spans="2:15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112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112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11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3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3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3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3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3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3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3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3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3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3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3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3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3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3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3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3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3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3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3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3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3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3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3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3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3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3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3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3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3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3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93"/>
      <c r="C358" s="93"/>
      <c r="D358" s="93"/>
      <c r="E358" s="93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93"/>
      <c r="C359" s="93"/>
      <c r="D359" s="93"/>
      <c r="E359" s="93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93"/>
      <c r="C360" s="93"/>
      <c r="D360" s="93"/>
      <c r="E360" s="93"/>
      <c r="F360" s="94"/>
      <c r="G360" s="94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93"/>
      <c r="C361" s="93"/>
      <c r="D361" s="93"/>
      <c r="E361" s="93"/>
      <c r="F361" s="94"/>
      <c r="G361" s="94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93"/>
      <c r="C362" s="93"/>
      <c r="D362" s="93"/>
      <c r="E362" s="93"/>
      <c r="F362" s="94"/>
      <c r="G362" s="94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93"/>
      <c r="C363" s="93"/>
      <c r="D363" s="93"/>
      <c r="E363" s="93"/>
      <c r="F363" s="94"/>
      <c r="G363" s="94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4"/>
      <c r="G364" s="94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4"/>
      <c r="G365" s="94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4"/>
      <c r="G366" s="94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4"/>
      <c r="G367" s="94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4"/>
      <c r="G368" s="94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4"/>
      <c r="G369" s="94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4"/>
      <c r="G370" s="94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4"/>
      <c r="G371" s="94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4"/>
      <c r="G372" s="94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4"/>
      <c r="G373" s="94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4"/>
      <c r="G374" s="94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4"/>
      <c r="G375" s="94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4"/>
      <c r="G376" s="94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4"/>
      <c r="G377" s="94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4"/>
      <c r="G378" s="94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4"/>
      <c r="G380" s="94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4"/>
      <c r="G381" s="94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</row>
    <row r="501" spans="2:15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</row>
    <row r="502" spans="2:15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</row>
    <row r="503" spans="2:15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</row>
    <row r="504" spans="2:15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</row>
    <row r="505" spans="2:15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</row>
    <row r="506" spans="2:15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</row>
    <row r="507" spans="2:15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</row>
    <row r="508" spans="2:15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</row>
    <row r="509" spans="2:15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</row>
    <row r="510" spans="2:15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</row>
    <row r="511" spans="2:15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</row>
    <row r="512" spans="2:15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</row>
    <row r="513" spans="2:15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</row>
    <row r="514" spans="2:15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</row>
    <row r="515" spans="2:15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</row>
    <row r="516" spans="2:15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</row>
    <row r="517" spans="2:15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</row>
    <row r="518" spans="2:15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</row>
    <row r="519" spans="2:15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</row>
    <row r="520" spans="2:15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</row>
    <row r="521" spans="2:15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</row>
    <row r="522" spans="2:15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</row>
    <row r="523" spans="2:15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</row>
    <row r="524" spans="2:15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</row>
    <row r="525" spans="2:15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</row>
  </sheetData>
  <sheetProtection sheet="1" objects="1" scenarios="1"/>
  <mergeCells count="2">
    <mergeCell ref="B6:O6"/>
    <mergeCell ref="B7:O7"/>
  </mergeCells>
  <phoneticPr fontId="4" type="noConversion"/>
  <dataValidations count="1">
    <dataValidation allowBlank="1" showInputMessage="1" showErrorMessage="1" sqref="A1:A1048576 B39:B1048576 C5:C1048576 B1:B37 D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33.28515625" style="2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8.42578125" style="1" bestFit="1" customWidth="1"/>
    <col min="9" max="9" width="6.14062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12">
      <c r="B1" s="46" t="s">
        <v>145</v>
      </c>
      <c r="C1" s="46" t="s" vm="1">
        <v>229</v>
      </c>
    </row>
    <row r="2" spans="2:12">
      <c r="B2" s="46" t="s">
        <v>144</v>
      </c>
      <c r="C2" s="46" t="s">
        <v>230</v>
      </c>
    </row>
    <row r="3" spans="2:12">
      <c r="B3" s="46" t="s">
        <v>146</v>
      </c>
      <c r="C3" s="46" t="s">
        <v>231</v>
      </c>
    </row>
    <row r="4" spans="2:12">
      <c r="B4" s="46" t="s">
        <v>147</v>
      </c>
      <c r="C4" s="46">
        <v>9453</v>
      </c>
    </row>
    <row r="6" spans="2:12" ht="26.25" customHeight="1">
      <c r="B6" s="143" t="s">
        <v>173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12" ht="26.25" customHeight="1">
      <c r="B7" s="143" t="s">
        <v>94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</row>
    <row r="8" spans="2:12" s="3" customFormat="1" ht="63">
      <c r="B8" s="21" t="s">
        <v>116</v>
      </c>
      <c r="C8" s="29" t="s">
        <v>47</v>
      </c>
      <c r="D8" s="29" t="s">
        <v>119</v>
      </c>
      <c r="E8" s="29" t="s">
        <v>67</v>
      </c>
      <c r="F8" s="29" t="s">
        <v>103</v>
      </c>
      <c r="G8" s="29" t="s">
        <v>205</v>
      </c>
      <c r="H8" s="29" t="s">
        <v>204</v>
      </c>
      <c r="I8" s="29" t="s">
        <v>63</v>
      </c>
      <c r="J8" s="29" t="s">
        <v>60</v>
      </c>
      <c r="K8" s="29" t="s">
        <v>148</v>
      </c>
      <c r="L8" s="65" t="s">
        <v>150</v>
      </c>
    </row>
    <row r="9" spans="2:12" s="3" customFormat="1" ht="25.5">
      <c r="B9" s="14"/>
      <c r="C9" s="15"/>
      <c r="D9" s="15"/>
      <c r="E9" s="15"/>
      <c r="F9" s="15"/>
      <c r="G9" s="15" t="s">
        <v>212</v>
      </c>
      <c r="H9" s="15"/>
      <c r="I9" s="15" t="s">
        <v>208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7" t="s">
        <v>50</v>
      </c>
      <c r="C11" s="87"/>
      <c r="D11" s="88"/>
      <c r="E11" s="88"/>
      <c r="F11" s="88"/>
      <c r="G11" s="90"/>
      <c r="H11" s="102"/>
      <c r="I11" s="90">
        <v>22.418832964000003</v>
      </c>
      <c r="J11" s="91"/>
      <c r="K11" s="91">
        <f>IFERROR(I11/$I$11,0)</f>
        <v>1</v>
      </c>
      <c r="L11" s="91">
        <f>I11/'סכום נכסי הקרן'!$C$42</f>
        <v>4.1892967887183342E-5</v>
      </c>
    </row>
    <row r="12" spans="2:12" s="4" customFormat="1" ht="18" customHeight="1">
      <c r="B12" s="114" t="s">
        <v>27</v>
      </c>
      <c r="C12" s="87"/>
      <c r="D12" s="88"/>
      <c r="E12" s="88"/>
      <c r="F12" s="88"/>
      <c r="G12" s="90"/>
      <c r="H12" s="102"/>
      <c r="I12" s="90">
        <v>21.353614208</v>
      </c>
      <c r="J12" s="91"/>
      <c r="K12" s="91">
        <f t="shared" ref="K12:K21" si="0">IFERROR(I12/$I$11,0)</f>
        <v>0.95248553938063929</v>
      </c>
      <c r="L12" s="91">
        <f>I12/'סכום נכסי הקרן'!$C$42</f>
        <v>3.9902446114279631E-5</v>
      </c>
    </row>
    <row r="13" spans="2:12">
      <c r="B13" s="85" t="s">
        <v>1946</v>
      </c>
      <c r="C13" s="80"/>
      <c r="D13" s="81"/>
      <c r="E13" s="81"/>
      <c r="F13" s="81"/>
      <c r="G13" s="83"/>
      <c r="H13" s="100"/>
      <c r="I13" s="83">
        <v>21.353614208</v>
      </c>
      <c r="J13" s="84"/>
      <c r="K13" s="84">
        <f t="shared" si="0"/>
        <v>0.95248553938063929</v>
      </c>
      <c r="L13" s="84">
        <f>I13/'סכום נכסי הקרן'!$C$42</f>
        <v>3.9902446114279631E-5</v>
      </c>
    </row>
    <row r="14" spans="2:12">
      <c r="B14" s="86" t="s">
        <v>1947</v>
      </c>
      <c r="C14" s="87" t="s">
        <v>1948</v>
      </c>
      <c r="D14" s="88" t="s">
        <v>120</v>
      </c>
      <c r="E14" s="88" t="s">
        <v>601</v>
      </c>
      <c r="F14" s="88" t="s">
        <v>132</v>
      </c>
      <c r="G14" s="90">
        <v>855.82633499999997</v>
      </c>
      <c r="H14" s="102">
        <v>1920</v>
      </c>
      <c r="I14" s="90">
        <v>16.431865632000001</v>
      </c>
      <c r="J14" s="91">
        <v>4.2791316749999996E-4</v>
      </c>
      <c r="K14" s="91">
        <f t="shared" si="0"/>
        <v>0.73294919759588595</v>
      </c>
      <c r="L14" s="91">
        <f>I14/'סכום נכסי הקרן'!$C$42</f>
        <v>3.0705417197821251E-5</v>
      </c>
    </row>
    <row r="15" spans="2:12">
      <c r="B15" s="86" t="s">
        <v>1949</v>
      </c>
      <c r="C15" s="87" t="s">
        <v>1950</v>
      </c>
      <c r="D15" s="88" t="s">
        <v>120</v>
      </c>
      <c r="E15" s="88" t="s">
        <v>157</v>
      </c>
      <c r="F15" s="88" t="s">
        <v>132</v>
      </c>
      <c r="G15" s="90">
        <v>10799.713274999998</v>
      </c>
      <c r="H15" s="102">
        <v>8.9</v>
      </c>
      <c r="I15" s="90">
        <v>0.96117448100000014</v>
      </c>
      <c r="J15" s="91">
        <v>7.202042443429788E-4</v>
      </c>
      <c r="K15" s="91">
        <f t="shared" si="0"/>
        <v>4.2873528811399192E-2</v>
      </c>
      <c r="L15" s="91">
        <f>I15/'סכום נכסי הקרן'!$C$42</f>
        <v>1.7960993657061764E-6</v>
      </c>
    </row>
    <row r="16" spans="2:12">
      <c r="B16" s="86" t="s">
        <v>1951</v>
      </c>
      <c r="C16" s="87" t="s">
        <v>1952</v>
      </c>
      <c r="D16" s="88" t="s">
        <v>120</v>
      </c>
      <c r="E16" s="88" t="s">
        <v>601</v>
      </c>
      <c r="F16" s="88" t="s">
        <v>132</v>
      </c>
      <c r="G16" s="90">
        <v>6656.4270500000011</v>
      </c>
      <c r="H16" s="102">
        <v>59.5</v>
      </c>
      <c r="I16" s="90">
        <v>3.9605740950000001</v>
      </c>
      <c r="J16" s="91">
        <v>5.4338180000000006E-4</v>
      </c>
      <c r="K16" s="91">
        <f t="shared" si="0"/>
        <v>0.17666281297335418</v>
      </c>
      <c r="L16" s="91">
        <f>I16/'סכום נכסי הקרן'!$C$42</f>
        <v>7.4009295507522038E-6</v>
      </c>
    </row>
    <row r="17" spans="2:12">
      <c r="B17" s="92"/>
      <c r="C17" s="87"/>
      <c r="D17" s="87"/>
      <c r="E17" s="87"/>
      <c r="F17" s="87"/>
      <c r="G17" s="90"/>
      <c r="H17" s="102"/>
      <c r="I17" s="87"/>
      <c r="J17" s="87"/>
      <c r="K17" s="91"/>
      <c r="L17" s="87"/>
    </row>
    <row r="18" spans="2:12">
      <c r="B18" s="114" t="s">
        <v>42</v>
      </c>
      <c r="C18" s="87"/>
      <c r="D18" s="88"/>
      <c r="E18" s="88"/>
      <c r="F18" s="88"/>
      <c r="G18" s="90"/>
      <c r="H18" s="102"/>
      <c r="I18" s="90">
        <v>1.0652187559999999</v>
      </c>
      <c r="J18" s="91"/>
      <c r="K18" s="91">
        <f t="shared" si="0"/>
        <v>4.751446061936053E-2</v>
      </c>
      <c r="L18" s="91">
        <f>I18/'סכום נכסי הקרן'!$C$42</f>
        <v>1.9905217729037084E-6</v>
      </c>
    </row>
    <row r="19" spans="2:12">
      <c r="B19" s="85" t="s">
        <v>1953</v>
      </c>
      <c r="C19" s="80"/>
      <c r="D19" s="81"/>
      <c r="E19" s="81"/>
      <c r="F19" s="81"/>
      <c r="G19" s="83"/>
      <c r="H19" s="100"/>
      <c r="I19" s="83">
        <v>1.0652187559999999</v>
      </c>
      <c r="J19" s="84"/>
      <c r="K19" s="84">
        <f t="shared" si="0"/>
        <v>4.751446061936053E-2</v>
      </c>
      <c r="L19" s="84">
        <f>I19/'סכום נכסי הקרן'!$C$42</f>
        <v>1.9905217729037084E-6</v>
      </c>
    </row>
    <row r="20" spans="2:12">
      <c r="B20" s="86" t="s">
        <v>1954</v>
      </c>
      <c r="C20" s="87" t="s">
        <v>1955</v>
      </c>
      <c r="D20" s="88" t="s">
        <v>1663</v>
      </c>
      <c r="E20" s="88" t="s">
        <v>1011</v>
      </c>
      <c r="F20" s="88" t="s">
        <v>131</v>
      </c>
      <c r="G20" s="90">
        <v>1630.1454000000001</v>
      </c>
      <c r="H20" s="102">
        <v>8</v>
      </c>
      <c r="I20" s="90">
        <v>0.45891853300000002</v>
      </c>
      <c r="J20" s="91">
        <v>4.8806748502994015E-5</v>
      </c>
      <c r="K20" s="91">
        <f t="shared" si="0"/>
        <v>2.0470224018213974E-2</v>
      </c>
      <c r="L20" s="91">
        <f>I20/'סכום נכסי הקרן'!$C$42</f>
        <v>8.575584374384872E-7</v>
      </c>
    </row>
    <row r="21" spans="2:12">
      <c r="B21" s="86" t="s">
        <v>1956</v>
      </c>
      <c r="C21" s="87" t="s">
        <v>1957</v>
      </c>
      <c r="D21" s="88" t="s">
        <v>1678</v>
      </c>
      <c r="E21" s="88" t="s">
        <v>1107</v>
      </c>
      <c r="F21" s="88" t="s">
        <v>131</v>
      </c>
      <c r="G21" s="90">
        <v>430.73331899999999</v>
      </c>
      <c r="H21" s="102">
        <v>40</v>
      </c>
      <c r="I21" s="90">
        <v>0.60630022299999997</v>
      </c>
      <c r="J21" s="91">
        <v>1.7025032371541503E-5</v>
      </c>
      <c r="K21" s="91">
        <f t="shared" si="0"/>
        <v>2.7044236601146562E-2</v>
      </c>
      <c r="L21" s="91">
        <f>I21/'סכום נכסי הקרן'!$C$42</f>
        <v>1.1329633354652213E-6</v>
      </c>
    </row>
    <row r="22" spans="2:12">
      <c r="B22" s="92"/>
      <c r="C22" s="87"/>
      <c r="D22" s="87"/>
      <c r="E22" s="87"/>
      <c r="F22" s="87"/>
      <c r="G22" s="90"/>
      <c r="H22" s="102"/>
      <c r="I22" s="87"/>
      <c r="J22" s="87"/>
      <c r="K22" s="91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109" t="s">
        <v>220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109" t="s">
        <v>112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109" t="s">
        <v>203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109" t="s">
        <v>211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A1:A1048576 B1:B19 C5:C1048576 B2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39.7109375" style="2" customWidth="1"/>
    <col min="4" max="4" width="6.42578125" style="2" bestFit="1" customWidth="1"/>
    <col min="5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9.85546875" style="1" bestFit="1" customWidth="1"/>
    <col min="12" max="12" width="8.42578125" style="1" bestFit="1" customWidth="1"/>
    <col min="13" max="16384" width="9.140625" style="1"/>
  </cols>
  <sheetData>
    <row r="1" spans="2:13">
      <c r="B1" s="46" t="s">
        <v>145</v>
      </c>
      <c r="C1" s="46" t="s" vm="1">
        <v>229</v>
      </c>
    </row>
    <row r="2" spans="2:13">
      <c r="B2" s="46" t="s">
        <v>144</v>
      </c>
      <c r="C2" s="46" t="s">
        <v>230</v>
      </c>
    </row>
    <row r="3" spans="2:13">
      <c r="B3" s="46" t="s">
        <v>146</v>
      </c>
      <c r="C3" s="46" t="s">
        <v>231</v>
      </c>
    </row>
    <row r="4" spans="2:13">
      <c r="B4" s="46" t="s">
        <v>147</v>
      </c>
      <c r="C4" s="46">
        <v>9453</v>
      </c>
    </row>
    <row r="6" spans="2:13" ht="26.25" customHeight="1">
      <c r="B6" s="143" t="s">
        <v>173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13" ht="26.25" customHeight="1">
      <c r="B7" s="143" t="s">
        <v>95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  <c r="M7" s="3"/>
    </row>
    <row r="8" spans="2:13" s="3" customFormat="1" ht="78.75">
      <c r="B8" s="21" t="s">
        <v>116</v>
      </c>
      <c r="C8" s="29" t="s">
        <v>47</v>
      </c>
      <c r="D8" s="29" t="s">
        <v>119</v>
      </c>
      <c r="E8" s="29" t="s">
        <v>67</v>
      </c>
      <c r="F8" s="29" t="s">
        <v>103</v>
      </c>
      <c r="G8" s="29" t="s">
        <v>205</v>
      </c>
      <c r="H8" s="29" t="s">
        <v>204</v>
      </c>
      <c r="I8" s="29" t="s">
        <v>63</v>
      </c>
      <c r="J8" s="29" t="s">
        <v>60</v>
      </c>
      <c r="K8" s="29" t="s">
        <v>148</v>
      </c>
      <c r="L8" s="30" t="s">
        <v>150</v>
      </c>
    </row>
    <row r="9" spans="2:13" s="3" customFormat="1">
      <c r="B9" s="14"/>
      <c r="C9" s="29"/>
      <c r="D9" s="29"/>
      <c r="E9" s="29"/>
      <c r="F9" s="29"/>
      <c r="G9" s="15" t="s">
        <v>212</v>
      </c>
      <c r="H9" s="15"/>
      <c r="I9" s="15" t="s">
        <v>208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0" t="s">
        <v>52</v>
      </c>
      <c r="C11" s="80"/>
      <c r="D11" s="81"/>
      <c r="E11" s="81"/>
      <c r="F11" s="81"/>
      <c r="G11" s="83"/>
      <c r="H11" s="100"/>
      <c r="I11" s="83">
        <v>111.04710451199999</v>
      </c>
      <c r="J11" s="84"/>
      <c r="K11" s="84">
        <f>IFERROR(I11/$I$11,0)</f>
        <v>1</v>
      </c>
      <c r="L11" s="84">
        <f>I11/'סכום נכסי הקרן'!$C$42</f>
        <v>2.075082494595595E-4</v>
      </c>
    </row>
    <row r="12" spans="2:13">
      <c r="B12" s="114" t="s">
        <v>198</v>
      </c>
      <c r="C12" s="87"/>
      <c r="D12" s="88"/>
      <c r="E12" s="88"/>
      <c r="F12" s="88"/>
      <c r="G12" s="90"/>
      <c r="H12" s="102"/>
      <c r="I12" s="90">
        <v>89.561601041999978</v>
      </c>
      <c r="J12" s="91"/>
      <c r="K12" s="91">
        <f t="shared" ref="K12:K24" si="0">IFERROR(I12/$I$11,0)</f>
        <v>0.80651901222982147</v>
      </c>
      <c r="L12" s="91">
        <f>I12/'סכום נכסי הקרן'!$C$42</f>
        <v>1.6735934838366329E-4</v>
      </c>
    </row>
    <row r="13" spans="2:13">
      <c r="B13" s="85" t="s">
        <v>191</v>
      </c>
      <c r="C13" s="80"/>
      <c r="D13" s="81"/>
      <c r="E13" s="81"/>
      <c r="F13" s="81"/>
      <c r="G13" s="83"/>
      <c r="H13" s="100"/>
      <c r="I13" s="83">
        <v>89.561601041999978</v>
      </c>
      <c r="J13" s="84"/>
      <c r="K13" s="84">
        <f t="shared" si="0"/>
        <v>0.80651901222982147</v>
      </c>
      <c r="L13" s="84">
        <f>I13/'סכום נכסי הקרן'!$C$42</f>
        <v>1.6735934838366329E-4</v>
      </c>
    </row>
    <row r="14" spans="2:13">
      <c r="B14" s="86" t="s">
        <v>1958</v>
      </c>
      <c r="C14" s="87" t="s">
        <v>1959</v>
      </c>
      <c r="D14" s="88" t="s">
        <v>120</v>
      </c>
      <c r="E14" s="88" t="s">
        <v>682</v>
      </c>
      <c r="F14" s="88" t="s">
        <v>132</v>
      </c>
      <c r="G14" s="90">
        <v>5.9092770000000003</v>
      </c>
      <c r="H14" s="102">
        <v>287800</v>
      </c>
      <c r="I14" s="90">
        <v>17.006899422</v>
      </c>
      <c r="J14" s="91"/>
      <c r="K14" s="91">
        <f t="shared" si="0"/>
        <v>0.15315031847734667</v>
      </c>
      <c r="L14" s="91">
        <f>I14/'סכום נכסי הקרן'!$C$42</f>
        <v>3.1779954491408236E-5</v>
      </c>
    </row>
    <row r="15" spans="2:13">
      <c r="B15" s="86" t="s">
        <v>1960</v>
      </c>
      <c r="C15" s="87" t="s">
        <v>1961</v>
      </c>
      <c r="D15" s="88" t="s">
        <v>120</v>
      </c>
      <c r="E15" s="88" t="s">
        <v>682</v>
      </c>
      <c r="F15" s="88" t="s">
        <v>132</v>
      </c>
      <c r="G15" s="90">
        <v>24.751041000000001</v>
      </c>
      <c r="H15" s="102">
        <v>768200</v>
      </c>
      <c r="I15" s="90">
        <v>190.13749688499996</v>
      </c>
      <c r="J15" s="91"/>
      <c r="K15" s="91">
        <f t="shared" si="0"/>
        <v>1.7122238145745916</v>
      </c>
      <c r="L15" s="91">
        <f>I15/'סכום נכסי הקרן'!$C$42</f>
        <v>3.553005664453429E-4</v>
      </c>
    </row>
    <row r="16" spans="2:13">
      <c r="B16" s="86" t="s">
        <v>1962</v>
      </c>
      <c r="C16" s="87" t="s">
        <v>1963</v>
      </c>
      <c r="D16" s="88" t="s">
        <v>120</v>
      </c>
      <c r="E16" s="88" t="s">
        <v>682</v>
      </c>
      <c r="F16" s="88" t="s">
        <v>132</v>
      </c>
      <c r="G16" s="90">
        <v>-24.751041000000001</v>
      </c>
      <c r="H16" s="102">
        <v>1E-4</v>
      </c>
      <c r="I16" s="90">
        <v>-2.6999999999999997E-8</v>
      </c>
      <c r="J16" s="91"/>
      <c r="K16" s="91">
        <f t="shared" si="0"/>
        <v>-2.4314006311692998E-10</v>
      </c>
      <c r="L16" s="91">
        <f>I16/'סכום נכסי הקרן'!$C$42</f>
        <v>-5.0453568870880948E-14</v>
      </c>
    </row>
    <row r="17" spans="2:12">
      <c r="B17" s="86" t="s">
        <v>1964</v>
      </c>
      <c r="C17" s="87" t="s">
        <v>1965</v>
      </c>
      <c r="D17" s="88" t="s">
        <v>120</v>
      </c>
      <c r="E17" s="88" t="s">
        <v>682</v>
      </c>
      <c r="F17" s="88" t="s">
        <v>132</v>
      </c>
      <c r="G17" s="90">
        <v>-5.9092770000000003</v>
      </c>
      <c r="H17" s="102">
        <v>1989800</v>
      </c>
      <c r="I17" s="90">
        <v>-117.582795238</v>
      </c>
      <c r="J17" s="91"/>
      <c r="K17" s="91">
        <f t="shared" si="0"/>
        <v>-1.0588551205789769</v>
      </c>
      <c r="L17" s="91">
        <f>I17/'סכום נכסי הקרן'!$C$42</f>
        <v>-2.1972117250263428E-4</v>
      </c>
    </row>
    <row r="18" spans="2:12">
      <c r="B18" s="92"/>
      <c r="C18" s="87"/>
      <c r="D18" s="87"/>
      <c r="E18" s="87"/>
      <c r="F18" s="87"/>
      <c r="G18" s="90"/>
      <c r="H18" s="102"/>
      <c r="I18" s="87"/>
      <c r="J18" s="87"/>
      <c r="K18" s="91"/>
      <c r="L18" s="87"/>
    </row>
    <row r="19" spans="2:12">
      <c r="B19" s="114" t="s">
        <v>197</v>
      </c>
      <c r="C19" s="87"/>
      <c r="D19" s="88"/>
      <c r="E19" s="88"/>
      <c r="F19" s="88"/>
      <c r="G19" s="90"/>
      <c r="H19" s="102"/>
      <c r="I19" s="90">
        <v>21.485503470000008</v>
      </c>
      <c r="J19" s="91"/>
      <c r="K19" s="91">
        <f t="shared" si="0"/>
        <v>0.19348098777017855</v>
      </c>
      <c r="L19" s="91">
        <f>I19/'סכום נכסי הקרן'!$C$42</f>
        <v>4.0148901075896185E-5</v>
      </c>
    </row>
    <row r="20" spans="2:12">
      <c r="B20" s="85" t="s">
        <v>191</v>
      </c>
      <c r="C20" s="80"/>
      <c r="D20" s="81"/>
      <c r="E20" s="81"/>
      <c r="F20" s="81"/>
      <c r="G20" s="83"/>
      <c r="H20" s="100"/>
      <c r="I20" s="83">
        <v>21.485503470000008</v>
      </c>
      <c r="J20" s="84"/>
      <c r="K20" s="84">
        <f t="shared" si="0"/>
        <v>0.19348098777017855</v>
      </c>
      <c r="L20" s="84">
        <f>I20/'סכום נכסי הקרן'!$C$42</f>
        <v>4.0148901075896185E-5</v>
      </c>
    </row>
    <row r="21" spans="2:12">
      <c r="B21" s="86" t="s">
        <v>1966</v>
      </c>
      <c r="C21" s="87" t="s">
        <v>1966</v>
      </c>
      <c r="D21" s="88" t="s">
        <v>29</v>
      </c>
      <c r="E21" s="88" t="s">
        <v>682</v>
      </c>
      <c r="F21" s="88" t="s">
        <v>131</v>
      </c>
      <c r="G21" s="90">
        <v>81.407610000000005</v>
      </c>
      <c r="H21" s="102">
        <v>262</v>
      </c>
      <c r="I21" s="90">
        <v>75.05602545299999</v>
      </c>
      <c r="J21" s="91"/>
      <c r="K21" s="91">
        <f t="shared" si="0"/>
        <v>0.67589358392401189</v>
      </c>
      <c r="L21" s="91">
        <f>I21/'סכום נכסי הקרן'!$C$42</f>
        <v>1.4025349442101957E-4</v>
      </c>
    </row>
    <row r="22" spans="2:12">
      <c r="B22" s="86" t="s">
        <v>1967</v>
      </c>
      <c r="C22" s="87" t="s">
        <v>1967</v>
      </c>
      <c r="D22" s="88" t="s">
        <v>29</v>
      </c>
      <c r="E22" s="88" t="s">
        <v>682</v>
      </c>
      <c r="F22" s="88" t="s">
        <v>131</v>
      </c>
      <c r="G22" s="90">
        <v>-81.407610000000005</v>
      </c>
      <c r="H22" s="102">
        <v>71</v>
      </c>
      <c r="I22" s="90">
        <v>-20.339609951</v>
      </c>
      <c r="J22" s="91"/>
      <c r="K22" s="91">
        <f t="shared" si="0"/>
        <v>-0.18316200175036584</v>
      </c>
      <c r="L22" s="91">
        <f>I22/'סכום נכסי הקרן'!$C$42</f>
        <v>-3.8007626350727188E-5</v>
      </c>
    </row>
    <row r="23" spans="2:12">
      <c r="B23" s="86" t="s">
        <v>1968</v>
      </c>
      <c r="C23" s="87" t="s">
        <v>1968</v>
      </c>
      <c r="D23" s="88" t="s">
        <v>29</v>
      </c>
      <c r="E23" s="88" t="s">
        <v>682</v>
      </c>
      <c r="F23" s="88" t="s">
        <v>131</v>
      </c>
      <c r="G23" s="90">
        <v>81.407610000000005</v>
      </c>
      <c r="H23" s="102">
        <v>105</v>
      </c>
      <c r="I23" s="90">
        <v>30.079704856999999</v>
      </c>
      <c r="J23" s="91"/>
      <c r="K23" s="91">
        <f t="shared" si="0"/>
        <v>0.27087338286924467</v>
      </c>
      <c r="L23" s="91">
        <f>I23/'סכום נכסי הקרן'!$C$42</f>
        <v>5.6208461504385991E-5</v>
      </c>
    </row>
    <row r="24" spans="2:12">
      <c r="B24" s="86" t="s">
        <v>1969</v>
      </c>
      <c r="C24" s="87" t="s">
        <v>1969</v>
      </c>
      <c r="D24" s="88" t="s">
        <v>29</v>
      </c>
      <c r="E24" s="88" t="s">
        <v>682</v>
      </c>
      <c r="F24" s="88" t="s">
        <v>131</v>
      </c>
      <c r="G24" s="90">
        <v>-81.407610000000005</v>
      </c>
      <c r="H24" s="102">
        <v>221</v>
      </c>
      <c r="I24" s="90">
        <v>-63.310616888999995</v>
      </c>
      <c r="J24" s="91"/>
      <c r="K24" s="91">
        <f t="shared" si="0"/>
        <v>-0.57012397727271236</v>
      </c>
      <c r="L24" s="91">
        <f>I24/'סכום נכסי הקרן'!$C$42</f>
        <v>-1.1830542849878222E-4</v>
      </c>
    </row>
    <row r="25" spans="2:12">
      <c r="B25" s="92"/>
      <c r="C25" s="87"/>
      <c r="D25" s="87"/>
      <c r="E25" s="87"/>
      <c r="F25" s="87"/>
      <c r="G25" s="90"/>
      <c r="H25" s="102"/>
      <c r="I25" s="87"/>
      <c r="J25" s="87"/>
      <c r="K25" s="91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109" t="s">
        <v>220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109" t="s">
        <v>112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109" t="s">
        <v>203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109" t="s">
        <v>211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2:12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</row>
    <row r="123" spans="2:12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</row>
    <row r="124" spans="2:12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B571" s="93"/>
      <c r="C571" s="94"/>
      <c r="D571" s="94"/>
      <c r="E571" s="94"/>
      <c r="F571" s="94"/>
      <c r="G571" s="94"/>
      <c r="H571" s="94"/>
      <c r="I571" s="94"/>
      <c r="J571" s="94"/>
      <c r="K571" s="94"/>
      <c r="L571" s="94"/>
    </row>
    <row r="572" spans="2:12">
      <c r="B572" s="93"/>
      <c r="C572" s="94"/>
      <c r="D572" s="94"/>
      <c r="E572" s="94"/>
      <c r="F572" s="94"/>
      <c r="G572" s="94"/>
      <c r="H572" s="94"/>
      <c r="I572" s="94"/>
      <c r="J572" s="94"/>
      <c r="K572" s="94"/>
      <c r="L572" s="94"/>
    </row>
    <row r="573" spans="2:12">
      <c r="B573" s="93"/>
      <c r="C573" s="94"/>
      <c r="D573" s="94"/>
      <c r="E573" s="94"/>
      <c r="F573" s="94"/>
      <c r="G573" s="94"/>
      <c r="H573" s="94"/>
      <c r="I573" s="94"/>
      <c r="J573" s="94"/>
      <c r="K573" s="94"/>
      <c r="L573" s="94"/>
    </row>
    <row r="574" spans="2:12">
      <c r="B574" s="93"/>
      <c r="C574" s="94"/>
      <c r="D574" s="94"/>
      <c r="E574" s="94"/>
      <c r="F574" s="94"/>
      <c r="G574" s="94"/>
      <c r="H574" s="94"/>
      <c r="I574" s="94"/>
      <c r="J574" s="94"/>
      <c r="K574" s="94"/>
      <c r="L574" s="94"/>
    </row>
    <row r="575" spans="2:12">
      <c r="B575" s="93"/>
      <c r="C575" s="94"/>
      <c r="D575" s="94"/>
      <c r="E575" s="94"/>
      <c r="F575" s="94"/>
      <c r="G575" s="94"/>
      <c r="H575" s="94"/>
      <c r="I575" s="94"/>
      <c r="J575" s="94"/>
      <c r="K575" s="94"/>
      <c r="L575" s="94"/>
    </row>
    <row r="576" spans="2:12">
      <c r="B576" s="93"/>
      <c r="C576" s="94"/>
      <c r="D576" s="94"/>
      <c r="E576" s="94"/>
      <c r="F576" s="94"/>
      <c r="G576" s="94"/>
      <c r="H576" s="94"/>
      <c r="I576" s="94"/>
      <c r="J576" s="94"/>
      <c r="K576" s="94"/>
      <c r="L576" s="94"/>
    </row>
    <row r="577" spans="2:12">
      <c r="B577" s="93"/>
      <c r="C577" s="94"/>
      <c r="D577" s="94"/>
      <c r="E577" s="94"/>
      <c r="F577" s="94"/>
      <c r="G577" s="94"/>
      <c r="H577" s="94"/>
      <c r="I577" s="94"/>
      <c r="J577" s="94"/>
      <c r="K577" s="94"/>
      <c r="L577" s="94"/>
    </row>
    <row r="578" spans="2:12">
      <c r="B578" s="93"/>
      <c r="C578" s="94"/>
      <c r="D578" s="94"/>
      <c r="E578" s="94"/>
      <c r="F578" s="94"/>
      <c r="G578" s="94"/>
      <c r="H578" s="94"/>
      <c r="I578" s="94"/>
      <c r="J578" s="94"/>
      <c r="K578" s="94"/>
      <c r="L578" s="94"/>
    </row>
    <row r="579" spans="2:12">
      <c r="B579" s="93"/>
      <c r="C579" s="94"/>
      <c r="D579" s="94"/>
      <c r="E579" s="94"/>
      <c r="F579" s="94"/>
      <c r="G579" s="94"/>
      <c r="H579" s="94"/>
      <c r="I579" s="94"/>
      <c r="J579" s="94"/>
      <c r="K579" s="94"/>
      <c r="L579" s="94"/>
    </row>
    <row r="580" spans="2:12">
      <c r="B580" s="93"/>
      <c r="C580" s="94"/>
      <c r="D580" s="94"/>
      <c r="E580" s="94"/>
      <c r="F580" s="94"/>
      <c r="G580" s="94"/>
      <c r="H580" s="94"/>
      <c r="I580" s="94"/>
      <c r="J580" s="94"/>
      <c r="K580" s="94"/>
      <c r="L580" s="94"/>
    </row>
    <row r="581" spans="2:12">
      <c r="B581" s="93"/>
      <c r="C581" s="94"/>
      <c r="D581" s="94"/>
      <c r="E581" s="94"/>
      <c r="F581" s="94"/>
      <c r="G581" s="94"/>
      <c r="H581" s="94"/>
      <c r="I581" s="94"/>
      <c r="J581" s="94"/>
      <c r="K581" s="94"/>
      <c r="L581" s="94"/>
    </row>
    <row r="582" spans="2:12">
      <c r="B582" s="93"/>
      <c r="C582" s="94"/>
      <c r="D582" s="94"/>
      <c r="E582" s="94"/>
      <c r="F582" s="94"/>
      <c r="G582" s="94"/>
      <c r="H582" s="94"/>
      <c r="I582" s="94"/>
      <c r="J582" s="94"/>
      <c r="K582" s="94"/>
      <c r="L582" s="94"/>
    </row>
    <row r="583" spans="2:12">
      <c r="B583" s="93"/>
      <c r="C583" s="94"/>
      <c r="D583" s="94"/>
      <c r="E583" s="94"/>
      <c r="F583" s="94"/>
      <c r="G583" s="94"/>
      <c r="H583" s="94"/>
      <c r="I583" s="94"/>
      <c r="J583" s="94"/>
      <c r="K583" s="94"/>
      <c r="L583" s="94"/>
    </row>
    <row r="584" spans="2:12">
      <c r="B584" s="93"/>
      <c r="C584" s="94"/>
      <c r="D584" s="94"/>
      <c r="E584" s="94"/>
      <c r="F584" s="94"/>
      <c r="G584" s="94"/>
      <c r="H584" s="94"/>
      <c r="I584" s="94"/>
      <c r="J584" s="94"/>
      <c r="K584" s="94"/>
      <c r="L584" s="94"/>
    </row>
    <row r="585" spans="2:12">
      <c r="B585" s="93"/>
      <c r="C585" s="94"/>
      <c r="D585" s="94"/>
      <c r="E585" s="94"/>
      <c r="F585" s="94"/>
      <c r="G585" s="94"/>
      <c r="H585" s="94"/>
      <c r="I585" s="94"/>
      <c r="J585" s="94"/>
      <c r="K585" s="94"/>
      <c r="L585" s="94"/>
    </row>
    <row r="586" spans="2:12">
      <c r="B586" s="93"/>
      <c r="C586" s="94"/>
      <c r="D586" s="94"/>
      <c r="E586" s="94"/>
      <c r="F586" s="94"/>
      <c r="G586" s="94"/>
      <c r="H586" s="94"/>
      <c r="I586" s="94"/>
      <c r="J586" s="94"/>
      <c r="K586" s="94"/>
      <c r="L586" s="94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9" style="2" bestFit="1" customWidth="1"/>
    <col min="3" max="3" width="38.28515625" style="2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9.71093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145</v>
      </c>
      <c r="C1" s="46" t="s" vm="1">
        <v>229</v>
      </c>
    </row>
    <row r="2" spans="1:11">
      <c r="B2" s="46" t="s">
        <v>144</v>
      </c>
      <c r="C2" s="46" t="s">
        <v>230</v>
      </c>
    </row>
    <row r="3" spans="1:11">
      <c r="B3" s="46" t="s">
        <v>146</v>
      </c>
      <c r="C3" s="46" t="s">
        <v>231</v>
      </c>
    </row>
    <row r="4" spans="1:11">
      <c r="B4" s="46" t="s">
        <v>147</v>
      </c>
      <c r="C4" s="46">
        <v>9453</v>
      </c>
    </row>
    <row r="6" spans="1:11" ht="26.25" customHeight="1">
      <c r="B6" s="143" t="s">
        <v>173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1:11" ht="26.25" customHeight="1">
      <c r="B7" s="143" t="s">
        <v>96</v>
      </c>
      <c r="C7" s="144"/>
      <c r="D7" s="144"/>
      <c r="E7" s="144"/>
      <c r="F7" s="144"/>
      <c r="G7" s="144"/>
      <c r="H7" s="144"/>
      <c r="I7" s="144"/>
      <c r="J7" s="144"/>
      <c r="K7" s="145"/>
    </row>
    <row r="8" spans="1:11" s="3" customFormat="1" ht="78.75">
      <c r="A8" s="2"/>
      <c r="B8" s="21" t="s">
        <v>116</v>
      </c>
      <c r="C8" s="29" t="s">
        <v>47</v>
      </c>
      <c r="D8" s="29" t="s">
        <v>119</v>
      </c>
      <c r="E8" s="29" t="s">
        <v>67</v>
      </c>
      <c r="F8" s="29" t="s">
        <v>103</v>
      </c>
      <c r="G8" s="29" t="s">
        <v>205</v>
      </c>
      <c r="H8" s="29" t="s">
        <v>204</v>
      </c>
      <c r="I8" s="29" t="s">
        <v>63</v>
      </c>
      <c r="J8" s="29" t="s">
        <v>148</v>
      </c>
      <c r="K8" s="30" t="s">
        <v>150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212</v>
      </c>
      <c r="H9" s="15"/>
      <c r="I9" s="15" t="s">
        <v>208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7" t="s">
        <v>51</v>
      </c>
      <c r="C11" s="87"/>
      <c r="D11" s="88"/>
      <c r="E11" s="88"/>
      <c r="F11" s="88"/>
      <c r="G11" s="90"/>
      <c r="H11" s="102"/>
      <c r="I11" s="90">
        <v>-2011.311544482</v>
      </c>
      <c r="J11" s="91">
        <f>IFERROR(I11/$I$11,0)</f>
        <v>1</v>
      </c>
      <c r="K11" s="91">
        <f>I11/'סכום נכסי הקרן'!$C$42</f>
        <v>-3.7584387233452047E-3</v>
      </c>
    </row>
    <row r="12" spans="1:11">
      <c r="B12" s="114" t="s">
        <v>200</v>
      </c>
      <c r="C12" s="87"/>
      <c r="D12" s="88"/>
      <c r="E12" s="88"/>
      <c r="F12" s="88"/>
      <c r="G12" s="90"/>
      <c r="H12" s="102"/>
      <c r="I12" s="90">
        <v>-2011.311544482</v>
      </c>
      <c r="J12" s="91">
        <f t="shared" ref="J12:J18" si="0">IFERROR(I12/$I$11,0)</f>
        <v>1</v>
      </c>
      <c r="K12" s="91">
        <f>I12/'סכום נכסי הקרן'!$C$42</f>
        <v>-3.7584387233452047E-3</v>
      </c>
    </row>
    <row r="13" spans="1:11">
      <c r="B13" s="92" t="s">
        <v>1970</v>
      </c>
      <c r="C13" s="87" t="s">
        <v>1971</v>
      </c>
      <c r="D13" s="88" t="s">
        <v>29</v>
      </c>
      <c r="E13" s="88" t="s">
        <v>682</v>
      </c>
      <c r="F13" s="88" t="s">
        <v>131</v>
      </c>
      <c r="G13" s="90">
        <v>16.305944</v>
      </c>
      <c r="H13" s="102">
        <v>95940</v>
      </c>
      <c r="I13" s="90">
        <v>-64.198108461999993</v>
      </c>
      <c r="J13" s="91">
        <f t="shared" si="0"/>
        <v>3.1918530293393109E-2</v>
      </c>
      <c r="K13" s="91">
        <f>I13/'סכום נכסי הקרן'!$C$42</f>
        <v>-1.1996384024695562E-4</v>
      </c>
    </row>
    <row r="14" spans="1:11">
      <c r="B14" s="92" t="s">
        <v>1972</v>
      </c>
      <c r="C14" s="87" t="s">
        <v>1973</v>
      </c>
      <c r="D14" s="88" t="s">
        <v>29</v>
      </c>
      <c r="E14" s="88" t="s">
        <v>682</v>
      </c>
      <c r="F14" s="88" t="s">
        <v>131</v>
      </c>
      <c r="G14" s="90">
        <v>2.8899699999999999</v>
      </c>
      <c r="H14" s="102">
        <v>1102225</v>
      </c>
      <c r="I14" s="90">
        <v>-150.03097896599999</v>
      </c>
      <c r="J14" s="91">
        <f t="shared" si="0"/>
        <v>7.4593605042245936E-2</v>
      </c>
      <c r="K14" s="91">
        <f>I14/'סכום נכסי הקרן'!$C$42</f>
        <v>-2.8035549370469527E-4</v>
      </c>
    </row>
    <row r="15" spans="1:11">
      <c r="B15" s="92" t="s">
        <v>1974</v>
      </c>
      <c r="C15" s="87" t="s">
        <v>1975</v>
      </c>
      <c r="D15" s="88" t="s">
        <v>29</v>
      </c>
      <c r="E15" s="88" t="s">
        <v>682</v>
      </c>
      <c r="F15" s="88" t="s">
        <v>139</v>
      </c>
      <c r="G15" s="90">
        <v>2.6050439999999999</v>
      </c>
      <c r="H15" s="102">
        <v>116990</v>
      </c>
      <c r="I15" s="90">
        <v>-56.17583518</v>
      </c>
      <c r="J15" s="91">
        <f t="shared" si="0"/>
        <v>2.7929952141982912E-2</v>
      </c>
      <c r="K15" s="91">
        <f>I15/'סכום נכסי הקרן'!$C$42</f>
        <v>-1.0497301367160692E-4</v>
      </c>
    </row>
    <row r="16" spans="1:11">
      <c r="B16" s="92" t="s">
        <v>1976</v>
      </c>
      <c r="C16" s="87" t="s">
        <v>1977</v>
      </c>
      <c r="D16" s="88" t="s">
        <v>29</v>
      </c>
      <c r="E16" s="88" t="s">
        <v>682</v>
      </c>
      <c r="F16" s="88" t="s">
        <v>131</v>
      </c>
      <c r="G16" s="90">
        <v>62.841247999999993</v>
      </c>
      <c r="H16" s="102">
        <v>386100</v>
      </c>
      <c r="I16" s="90">
        <v>-1577.5727926769998</v>
      </c>
      <c r="J16" s="91">
        <f t="shared" si="0"/>
        <v>0.78435028974255361</v>
      </c>
      <c r="K16" s="91">
        <f>I16/'סכום נכסי הקרן'!$C$42</f>
        <v>-2.9479325016354449E-3</v>
      </c>
    </row>
    <row r="17" spans="2:11">
      <c r="B17" s="92" t="s">
        <v>1978</v>
      </c>
      <c r="C17" s="87" t="s">
        <v>1979</v>
      </c>
      <c r="D17" s="88" t="s">
        <v>29</v>
      </c>
      <c r="E17" s="88" t="s">
        <v>682</v>
      </c>
      <c r="F17" s="88" t="s">
        <v>133</v>
      </c>
      <c r="G17" s="90">
        <v>33.833002999999998</v>
      </c>
      <c r="H17" s="102">
        <v>42410</v>
      </c>
      <c r="I17" s="90">
        <v>-104.76685772099999</v>
      </c>
      <c r="J17" s="91">
        <f t="shared" si="0"/>
        <v>5.2088826322518822E-2</v>
      </c>
      <c r="K17" s="91">
        <f>I17/'סכום נכסי הקרן'!$C$42</f>
        <v>-1.9577266190415774E-4</v>
      </c>
    </row>
    <row r="18" spans="2:11">
      <c r="B18" s="92" t="s">
        <v>1980</v>
      </c>
      <c r="C18" s="87" t="s">
        <v>1981</v>
      </c>
      <c r="D18" s="88" t="s">
        <v>29</v>
      </c>
      <c r="E18" s="88" t="s">
        <v>682</v>
      </c>
      <c r="F18" s="88" t="s">
        <v>131</v>
      </c>
      <c r="G18" s="90">
        <v>10.946982999999999</v>
      </c>
      <c r="H18" s="102">
        <v>11828.125</v>
      </c>
      <c r="I18" s="90">
        <v>-58.566971475999999</v>
      </c>
      <c r="J18" s="91">
        <f t="shared" si="0"/>
        <v>2.9118796457305442E-2</v>
      </c>
      <c r="K18" s="91">
        <f>I18/'סכום נכסי הקרן'!$C$42</f>
        <v>-1.0944121218234393E-4</v>
      </c>
    </row>
    <row r="19" spans="2:11">
      <c r="B19" s="102"/>
      <c r="C19" s="102"/>
      <c r="D19" s="102"/>
      <c r="E19" s="102"/>
      <c r="F19" s="102"/>
      <c r="G19" s="102"/>
      <c r="H19" s="102"/>
      <c r="I19" s="90"/>
      <c r="J19" s="91"/>
      <c r="K19" s="91"/>
    </row>
    <row r="20" spans="2:11">
      <c r="B20" s="114"/>
      <c r="C20" s="87"/>
      <c r="D20" s="87"/>
      <c r="E20" s="87"/>
      <c r="F20" s="87"/>
      <c r="G20" s="90"/>
      <c r="H20" s="102"/>
      <c r="I20" s="87"/>
      <c r="J20" s="91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109" t="s">
        <v>220</v>
      </c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109" t="s">
        <v>112</v>
      </c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109" t="s">
        <v>203</v>
      </c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109" t="s">
        <v>211</v>
      </c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87"/>
      <c r="C110" s="87"/>
      <c r="D110" s="87"/>
      <c r="E110" s="87"/>
      <c r="F110" s="87"/>
      <c r="G110" s="87"/>
      <c r="H110" s="87"/>
      <c r="I110" s="87"/>
      <c r="J110" s="87"/>
      <c r="K110" s="87"/>
    </row>
    <row r="111" spans="2:11">
      <c r="B111" s="87"/>
      <c r="C111" s="87"/>
      <c r="D111" s="87"/>
      <c r="E111" s="87"/>
      <c r="F111" s="87"/>
      <c r="G111" s="87"/>
      <c r="H111" s="87"/>
      <c r="I111" s="87"/>
      <c r="J111" s="87"/>
      <c r="K111" s="87"/>
    </row>
    <row r="112" spans="2:11">
      <c r="B112" s="87"/>
      <c r="C112" s="87"/>
      <c r="D112" s="87"/>
      <c r="E112" s="87"/>
      <c r="F112" s="87"/>
      <c r="G112" s="87"/>
      <c r="H112" s="87"/>
      <c r="I112" s="87"/>
      <c r="J112" s="87"/>
      <c r="K112" s="87"/>
    </row>
    <row r="113" spans="2:11">
      <c r="B113" s="87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2:11">
      <c r="B114" s="87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2:11">
      <c r="B115" s="87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2:11">
      <c r="B116" s="87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2:11">
      <c r="B117" s="87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2:11">
      <c r="B118" s="87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2:11">
      <c r="B119" s="87"/>
      <c r="C119" s="87"/>
      <c r="D119" s="87"/>
      <c r="E119" s="87"/>
      <c r="F119" s="87"/>
      <c r="G119" s="87"/>
      <c r="H119" s="87"/>
      <c r="I119" s="87"/>
      <c r="J119" s="87"/>
      <c r="K119" s="87"/>
    </row>
    <row r="120" spans="2:11">
      <c r="B120" s="93"/>
      <c r="C120" s="113"/>
      <c r="D120" s="113"/>
      <c r="E120" s="113"/>
      <c r="F120" s="113"/>
      <c r="G120" s="113"/>
      <c r="H120" s="113"/>
      <c r="I120" s="94"/>
      <c r="J120" s="94"/>
      <c r="K120" s="113"/>
    </row>
    <row r="121" spans="2:11">
      <c r="B121" s="93"/>
      <c r="C121" s="113"/>
      <c r="D121" s="113"/>
      <c r="E121" s="113"/>
      <c r="F121" s="113"/>
      <c r="G121" s="113"/>
      <c r="H121" s="113"/>
      <c r="I121" s="94"/>
      <c r="J121" s="94"/>
      <c r="K121" s="113"/>
    </row>
    <row r="122" spans="2:11">
      <c r="B122" s="93"/>
      <c r="C122" s="113"/>
      <c r="D122" s="113"/>
      <c r="E122" s="113"/>
      <c r="F122" s="113"/>
      <c r="G122" s="113"/>
      <c r="H122" s="113"/>
      <c r="I122" s="94"/>
      <c r="J122" s="94"/>
      <c r="K122" s="113"/>
    </row>
    <row r="123" spans="2:11">
      <c r="B123" s="93"/>
      <c r="C123" s="113"/>
      <c r="D123" s="113"/>
      <c r="E123" s="113"/>
      <c r="F123" s="113"/>
      <c r="G123" s="113"/>
      <c r="H123" s="113"/>
      <c r="I123" s="94"/>
      <c r="J123" s="94"/>
      <c r="K123" s="113"/>
    </row>
    <row r="124" spans="2:11">
      <c r="B124" s="93"/>
      <c r="C124" s="113"/>
      <c r="D124" s="113"/>
      <c r="E124" s="113"/>
      <c r="F124" s="113"/>
      <c r="G124" s="113"/>
      <c r="H124" s="113"/>
      <c r="I124" s="94"/>
      <c r="J124" s="94"/>
      <c r="K124" s="113"/>
    </row>
    <row r="125" spans="2:11">
      <c r="B125" s="93"/>
      <c r="C125" s="113"/>
      <c r="D125" s="113"/>
      <c r="E125" s="113"/>
      <c r="F125" s="113"/>
      <c r="G125" s="113"/>
      <c r="H125" s="113"/>
      <c r="I125" s="94"/>
      <c r="J125" s="94"/>
      <c r="K125" s="113"/>
    </row>
    <row r="126" spans="2:11">
      <c r="B126" s="93"/>
      <c r="C126" s="113"/>
      <c r="D126" s="113"/>
      <c r="E126" s="113"/>
      <c r="F126" s="113"/>
      <c r="G126" s="113"/>
      <c r="H126" s="113"/>
      <c r="I126" s="94"/>
      <c r="J126" s="94"/>
      <c r="K126" s="113"/>
    </row>
    <row r="127" spans="2:11">
      <c r="B127" s="93"/>
      <c r="C127" s="113"/>
      <c r="D127" s="113"/>
      <c r="E127" s="113"/>
      <c r="F127" s="113"/>
      <c r="G127" s="113"/>
      <c r="H127" s="113"/>
      <c r="I127" s="94"/>
      <c r="J127" s="94"/>
      <c r="K127" s="113"/>
    </row>
    <row r="128" spans="2:11">
      <c r="B128" s="93"/>
      <c r="C128" s="113"/>
      <c r="D128" s="113"/>
      <c r="E128" s="113"/>
      <c r="F128" s="113"/>
      <c r="G128" s="113"/>
      <c r="H128" s="113"/>
      <c r="I128" s="94"/>
      <c r="J128" s="94"/>
      <c r="K128" s="113"/>
    </row>
    <row r="129" spans="2:11">
      <c r="B129" s="93"/>
      <c r="C129" s="113"/>
      <c r="D129" s="113"/>
      <c r="E129" s="113"/>
      <c r="F129" s="113"/>
      <c r="G129" s="113"/>
      <c r="H129" s="113"/>
      <c r="I129" s="94"/>
      <c r="J129" s="94"/>
      <c r="K129" s="113"/>
    </row>
    <row r="130" spans="2:11">
      <c r="B130" s="93"/>
      <c r="C130" s="113"/>
      <c r="D130" s="113"/>
      <c r="E130" s="113"/>
      <c r="F130" s="113"/>
      <c r="G130" s="113"/>
      <c r="H130" s="113"/>
      <c r="I130" s="94"/>
      <c r="J130" s="94"/>
      <c r="K130" s="113"/>
    </row>
    <row r="131" spans="2:11">
      <c r="B131" s="93"/>
      <c r="C131" s="113"/>
      <c r="D131" s="113"/>
      <c r="E131" s="113"/>
      <c r="F131" s="113"/>
      <c r="G131" s="113"/>
      <c r="H131" s="113"/>
      <c r="I131" s="94"/>
      <c r="J131" s="94"/>
      <c r="K131" s="113"/>
    </row>
    <row r="132" spans="2:11">
      <c r="B132" s="93"/>
      <c r="C132" s="113"/>
      <c r="D132" s="113"/>
      <c r="E132" s="113"/>
      <c r="F132" s="113"/>
      <c r="G132" s="113"/>
      <c r="H132" s="113"/>
      <c r="I132" s="94"/>
      <c r="J132" s="94"/>
      <c r="K132" s="113"/>
    </row>
    <row r="133" spans="2:11">
      <c r="B133" s="93"/>
      <c r="C133" s="113"/>
      <c r="D133" s="113"/>
      <c r="E133" s="113"/>
      <c r="F133" s="113"/>
      <c r="G133" s="113"/>
      <c r="H133" s="113"/>
      <c r="I133" s="94"/>
      <c r="J133" s="94"/>
      <c r="K133" s="113"/>
    </row>
    <row r="134" spans="2:11">
      <c r="B134" s="93"/>
      <c r="C134" s="113"/>
      <c r="D134" s="113"/>
      <c r="E134" s="113"/>
      <c r="F134" s="113"/>
      <c r="G134" s="113"/>
      <c r="H134" s="113"/>
      <c r="I134" s="94"/>
      <c r="J134" s="94"/>
      <c r="K134" s="113"/>
    </row>
    <row r="135" spans="2:11">
      <c r="B135" s="93"/>
      <c r="C135" s="113"/>
      <c r="D135" s="113"/>
      <c r="E135" s="113"/>
      <c r="F135" s="113"/>
      <c r="G135" s="113"/>
      <c r="H135" s="113"/>
      <c r="I135" s="94"/>
      <c r="J135" s="94"/>
      <c r="K135" s="113"/>
    </row>
    <row r="136" spans="2:11">
      <c r="B136" s="93"/>
      <c r="C136" s="113"/>
      <c r="D136" s="113"/>
      <c r="E136" s="113"/>
      <c r="F136" s="113"/>
      <c r="G136" s="113"/>
      <c r="H136" s="113"/>
      <c r="I136" s="94"/>
      <c r="J136" s="94"/>
      <c r="K136" s="113"/>
    </row>
    <row r="137" spans="2:11">
      <c r="B137" s="93"/>
      <c r="C137" s="113"/>
      <c r="D137" s="113"/>
      <c r="E137" s="113"/>
      <c r="F137" s="113"/>
      <c r="G137" s="113"/>
      <c r="H137" s="113"/>
      <c r="I137" s="94"/>
      <c r="J137" s="94"/>
      <c r="K137" s="113"/>
    </row>
    <row r="138" spans="2:11">
      <c r="B138" s="93"/>
      <c r="C138" s="113"/>
      <c r="D138" s="113"/>
      <c r="E138" s="113"/>
      <c r="F138" s="113"/>
      <c r="G138" s="113"/>
      <c r="H138" s="113"/>
      <c r="I138" s="94"/>
      <c r="J138" s="94"/>
      <c r="K138" s="113"/>
    </row>
    <row r="139" spans="2:11">
      <c r="B139" s="93"/>
      <c r="C139" s="113"/>
      <c r="D139" s="113"/>
      <c r="E139" s="113"/>
      <c r="F139" s="113"/>
      <c r="G139" s="113"/>
      <c r="H139" s="113"/>
      <c r="I139" s="94"/>
      <c r="J139" s="94"/>
      <c r="K139" s="113"/>
    </row>
    <row r="140" spans="2:11">
      <c r="B140" s="93"/>
      <c r="C140" s="113"/>
      <c r="D140" s="113"/>
      <c r="E140" s="113"/>
      <c r="F140" s="113"/>
      <c r="G140" s="113"/>
      <c r="H140" s="113"/>
      <c r="I140" s="94"/>
      <c r="J140" s="94"/>
      <c r="K140" s="113"/>
    </row>
    <row r="141" spans="2:11">
      <c r="B141" s="93"/>
      <c r="C141" s="113"/>
      <c r="D141" s="113"/>
      <c r="E141" s="113"/>
      <c r="F141" s="113"/>
      <c r="G141" s="113"/>
      <c r="H141" s="113"/>
      <c r="I141" s="94"/>
      <c r="J141" s="94"/>
      <c r="K141" s="113"/>
    </row>
    <row r="142" spans="2:11">
      <c r="B142" s="93"/>
      <c r="C142" s="113"/>
      <c r="D142" s="113"/>
      <c r="E142" s="113"/>
      <c r="F142" s="113"/>
      <c r="G142" s="113"/>
      <c r="H142" s="113"/>
      <c r="I142" s="94"/>
      <c r="J142" s="94"/>
      <c r="K142" s="113"/>
    </row>
    <row r="143" spans="2:11">
      <c r="B143" s="93"/>
      <c r="C143" s="113"/>
      <c r="D143" s="113"/>
      <c r="E143" s="113"/>
      <c r="F143" s="113"/>
      <c r="G143" s="113"/>
      <c r="H143" s="113"/>
      <c r="I143" s="94"/>
      <c r="J143" s="94"/>
      <c r="K143" s="113"/>
    </row>
    <row r="144" spans="2:11">
      <c r="B144" s="93"/>
      <c r="C144" s="113"/>
      <c r="D144" s="113"/>
      <c r="E144" s="113"/>
      <c r="F144" s="113"/>
      <c r="G144" s="113"/>
      <c r="H144" s="113"/>
      <c r="I144" s="94"/>
      <c r="J144" s="94"/>
      <c r="K144" s="113"/>
    </row>
    <row r="145" spans="2:11">
      <c r="B145" s="93"/>
      <c r="C145" s="113"/>
      <c r="D145" s="113"/>
      <c r="E145" s="113"/>
      <c r="F145" s="113"/>
      <c r="G145" s="113"/>
      <c r="H145" s="113"/>
      <c r="I145" s="94"/>
      <c r="J145" s="94"/>
      <c r="K145" s="113"/>
    </row>
    <row r="146" spans="2:11">
      <c r="B146" s="93"/>
      <c r="C146" s="113"/>
      <c r="D146" s="113"/>
      <c r="E146" s="113"/>
      <c r="F146" s="113"/>
      <c r="G146" s="113"/>
      <c r="H146" s="113"/>
      <c r="I146" s="94"/>
      <c r="J146" s="94"/>
      <c r="K146" s="113"/>
    </row>
    <row r="147" spans="2:11">
      <c r="B147" s="93"/>
      <c r="C147" s="113"/>
      <c r="D147" s="113"/>
      <c r="E147" s="113"/>
      <c r="F147" s="113"/>
      <c r="G147" s="113"/>
      <c r="H147" s="113"/>
      <c r="I147" s="94"/>
      <c r="J147" s="94"/>
      <c r="K147" s="113"/>
    </row>
    <row r="148" spans="2:11">
      <c r="B148" s="93"/>
      <c r="C148" s="113"/>
      <c r="D148" s="113"/>
      <c r="E148" s="113"/>
      <c r="F148" s="113"/>
      <c r="G148" s="113"/>
      <c r="H148" s="113"/>
      <c r="I148" s="94"/>
      <c r="J148" s="94"/>
      <c r="K148" s="113"/>
    </row>
    <row r="149" spans="2:11">
      <c r="B149" s="93"/>
      <c r="C149" s="113"/>
      <c r="D149" s="113"/>
      <c r="E149" s="113"/>
      <c r="F149" s="113"/>
      <c r="G149" s="113"/>
      <c r="H149" s="113"/>
      <c r="I149" s="94"/>
      <c r="J149" s="94"/>
      <c r="K149" s="113"/>
    </row>
    <row r="150" spans="2:11">
      <c r="B150" s="93"/>
      <c r="C150" s="113"/>
      <c r="D150" s="113"/>
      <c r="E150" s="113"/>
      <c r="F150" s="113"/>
      <c r="G150" s="113"/>
      <c r="H150" s="113"/>
      <c r="I150" s="94"/>
      <c r="J150" s="94"/>
      <c r="K150" s="113"/>
    </row>
    <row r="151" spans="2:11">
      <c r="B151" s="93"/>
      <c r="C151" s="113"/>
      <c r="D151" s="113"/>
      <c r="E151" s="113"/>
      <c r="F151" s="113"/>
      <c r="G151" s="113"/>
      <c r="H151" s="113"/>
      <c r="I151" s="94"/>
      <c r="J151" s="94"/>
      <c r="K151" s="113"/>
    </row>
    <row r="152" spans="2:11">
      <c r="B152" s="93"/>
      <c r="C152" s="113"/>
      <c r="D152" s="113"/>
      <c r="E152" s="113"/>
      <c r="F152" s="113"/>
      <c r="G152" s="113"/>
      <c r="H152" s="113"/>
      <c r="I152" s="94"/>
      <c r="J152" s="94"/>
      <c r="K152" s="113"/>
    </row>
    <row r="153" spans="2:11">
      <c r="B153" s="93"/>
      <c r="C153" s="113"/>
      <c r="D153" s="113"/>
      <c r="E153" s="113"/>
      <c r="F153" s="113"/>
      <c r="G153" s="113"/>
      <c r="H153" s="113"/>
      <c r="I153" s="94"/>
      <c r="J153" s="94"/>
      <c r="K153" s="113"/>
    </row>
    <row r="154" spans="2:11">
      <c r="B154" s="93"/>
      <c r="C154" s="113"/>
      <c r="D154" s="113"/>
      <c r="E154" s="113"/>
      <c r="F154" s="113"/>
      <c r="G154" s="113"/>
      <c r="H154" s="113"/>
      <c r="I154" s="94"/>
      <c r="J154" s="94"/>
      <c r="K154" s="113"/>
    </row>
    <row r="155" spans="2:11">
      <c r="B155" s="93"/>
      <c r="C155" s="113"/>
      <c r="D155" s="113"/>
      <c r="E155" s="113"/>
      <c r="F155" s="113"/>
      <c r="G155" s="113"/>
      <c r="H155" s="113"/>
      <c r="I155" s="94"/>
      <c r="J155" s="94"/>
      <c r="K155" s="113"/>
    </row>
    <row r="156" spans="2:11">
      <c r="B156" s="93"/>
      <c r="C156" s="113"/>
      <c r="D156" s="113"/>
      <c r="E156" s="113"/>
      <c r="F156" s="113"/>
      <c r="G156" s="113"/>
      <c r="H156" s="113"/>
      <c r="I156" s="94"/>
      <c r="J156" s="94"/>
      <c r="K156" s="113"/>
    </row>
    <row r="157" spans="2:11">
      <c r="B157" s="93"/>
      <c r="C157" s="113"/>
      <c r="D157" s="113"/>
      <c r="E157" s="113"/>
      <c r="F157" s="113"/>
      <c r="G157" s="113"/>
      <c r="H157" s="113"/>
      <c r="I157" s="94"/>
      <c r="J157" s="94"/>
      <c r="K157" s="113"/>
    </row>
    <row r="158" spans="2:11">
      <c r="B158" s="93"/>
      <c r="C158" s="113"/>
      <c r="D158" s="113"/>
      <c r="E158" s="113"/>
      <c r="F158" s="113"/>
      <c r="G158" s="113"/>
      <c r="H158" s="113"/>
      <c r="I158" s="94"/>
      <c r="J158" s="94"/>
      <c r="K158" s="113"/>
    </row>
    <row r="159" spans="2:11">
      <c r="B159" s="93"/>
      <c r="C159" s="113"/>
      <c r="D159" s="113"/>
      <c r="E159" s="113"/>
      <c r="F159" s="113"/>
      <c r="G159" s="113"/>
      <c r="H159" s="113"/>
      <c r="I159" s="94"/>
      <c r="J159" s="94"/>
      <c r="K159" s="113"/>
    </row>
    <row r="160" spans="2:11">
      <c r="B160" s="93"/>
      <c r="C160" s="113"/>
      <c r="D160" s="113"/>
      <c r="E160" s="113"/>
      <c r="F160" s="113"/>
      <c r="G160" s="113"/>
      <c r="H160" s="113"/>
      <c r="I160" s="94"/>
      <c r="J160" s="94"/>
      <c r="K160" s="113"/>
    </row>
    <row r="161" spans="2:11">
      <c r="B161" s="93"/>
      <c r="C161" s="113"/>
      <c r="D161" s="113"/>
      <c r="E161" s="113"/>
      <c r="F161" s="113"/>
      <c r="G161" s="113"/>
      <c r="H161" s="113"/>
      <c r="I161" s="94"/>
      <c r="J161" s="94"/>
      <c r="K161" s="113"/>
    </row>
    <row r="162" spans="2:11">
      <c r="B162" s="93"/>
      <c r="C162" s="113"/>
      <c r="D162" s="113"/>
      <c r="E162" s="113"/>
      <c r="F162" s="113"/>
      <c r="G162" s="113"/>
      <c r="H162" s="113"/>
      <c r="I162" s="94"/>
      <c r="J162" s="94"/>
      <c r="K162" s="113"/>
    </row>
    <row r="163" spans="2:11">
      <c r="B163" s="93"/>
      <c r="C163" s="113"/>
      <c r="D163" s="113"/>
      <c r="E163" s="113"/>
      <c r="F163" s="113"/>
      <c r="G163" s="113"/>
      <c r="H163" s="113"/>
      <c r="I163" s="94"/>
      <c r="J163" s="94"/>
      <c r="K163" s="113"/>
    </row>
    <row r="164" spans="2:11">
      <c r="B164" s="93"/>
      <c r="C164" s="113"/>
      <c r="D164" s="113"/>
      <c r="E164" s="113"/>
      <c r="F164" s="113"/>
      <c r="G164" s="113"/>
      <c r="H164" s="113"/>
      <c r="I164" s="94"/>
      <c r="J164" s="94"/>
      <c r="K164" s="113"/>
    </row>
    <row r="165" spans="2:11">
      <c r="B165" s="93"/>
      <c r="C165" s="113"/>
      <c r="D165" s="113"/>
      <c r="E165" s="113"/>
      <c r="F165" s="113"/>
      <c r="G165" s="113"/>
      <c r="H165" s="113"/>
      <c r="I165" s="94"/>
      <c r="J165" s="94"/>
      <c r="K165" s="113"/>
    </row>
    <row r="166" spans="2:11">
      <c r="B166" s="93"/>
      <c r="C166" s="113"/>
      <c r="D166" s="113"/>
      <c r="E166" s="113"/>
      <c r="F166" s="113"/>
      <c r="G166" s="113"/>
      <c r="H166" s="113"/>
      <c r="I166" s="94"/>
      <c r="J166" s="94"/>
      <c r="K166" s="113"/>
    </row>
    <row r="167" spans="2:11">
      <c r="B167" s="93"/>
      <c r="C167" s="113"/>
      <c r="D167" s="113"/>
      <c r="E167" s="113"/>
      <c r="F167" s="113"/>
      <c r="G167" s="113"/>
      <c r="H167" s="113"/>
      <c r="I167" s="94"/>
      <c r="J167" s="94"/>
      <c r="K167" s="113"/>
    </row>
    <row r="168" spans="2:11">
      <c r="B168" s="93"/>
      <c r="C168" s="113"/>
      <c r="D168" s="113"/>
      <c r="E168" s="113"/>
      <c r="F168" s="113"/>
      <c r="G168" s="113"/>
      <c r="H168" s="113"/>
      <c r="I168" s="94"/>
      <c r="J168" s="94"/>
      <c r="K168" s="113"/>
    </row>
    <row r="169" spans="2:11">
      <c r="B169" s="93"/>
      <c r="C169" s="113"/>
      <c r="D169" s="113"/>
      <c r="E169" s="113"/>
      <c r="F169" s="113"/>
      <c r="G169" s="113"/>
      <c r="H169" s="113"/>
      <c r="I169" s="94"/>
      <c r="J169" s="94"/>
      <c r="K169" s="113"/>
    </row>
    <row r="170" spans="2:11">
      <c r="B170" s="93"/>
      <c r="C170" s="113"/>
      <c r="D170" s="113"/>
      <c r="E170" s="113"/>
      <c r="F170" s="113"/>
      <c r="G170" s="113"/>
      <c r="H170" s="113"/>
      <c r="I170" s="94"/>
      <c r="J170" s="94"/>
      <c r="K170" s="113"/>
    </row>
    <row r="171" spans="2:11">
      <c r="B171" s="93"/>
      <c r="C171" s="113"/>
      <c r="D171" s="113"/>
      <c r="E171" s="113"/>
      <c r="F171" s="113"/>
      <c r="G171" s="113"/>
      <c r="H171" s="113"/>
      <c r="I171" s="94"/>
      <c r="J171" s="94"/>
      <c r="K171" s="113"/>
    </row>
    <row r="172" spans="2:11">
      <c r="B172" s="93"/>
      <c r="C172" s="113"/>
      <c r="D172" s="113"/>
      <c r="E172" s="113"/>
      <c r="F172" s="113"/>
      <c r="G172" s="113"/>
      <c r="H172" s="113"/>
      <c r="I172" s="94"/>
      <c r="J172" s="94"/>
      <c r="K172" s="113"/>
    </row>
    <row r="173" spans="2:11">
      <c r="B173" s="93"/>
      <c r="C173" s="113"/>
      <c r="D173" s="113"/>
      <c r="E173" s="113"/>
      <c r="F173" s="113"/>
      <c r="G173" s="113"/>
      <c r="H173" s="113"/>
      <c r="I173" s="94"/>
      <c r="J173" s="94"/>
      <c r="K173" s="113"/>
    </row>
    <row r="174" spans="2:11">
      <c r="B174" s="93"/>
      <c r="C174" s="113"/>
      <c r="D174" s="113"/>
      <c r="E174" s="113"/>
      <c r="F174" s="113"/>
      <c r="G174" s="113"/>
      <c r="H174" s="113"/>
      <c r="I174" s="94"/>
      <c r="J174" s="94"/>
      <c r="K174" s="113"/>
    </row>
    <row r="175" spans="2:11">
      <c r="B175" s="93"/>
      <c r="C175" s="113"/>
      <c r="D175" s="113"/>
      <c r="E175" s="113"/>
      <c r="F175" s="113"/>
      <c r="G175" s="113"/>
      <c r="H175" s="113"/>
      <c r="I175" s="94"/>
      <c r="J175" s="94"/>
      <c r="K175" s="113"/>
    </row>
    <row r="176" spans="2:11">
      <c r="B176" s="93"/>
      <c r="C176" s="113"/>
      <c r="D176" s="113"/>
      <c r="E176" s="113"/>
      <c r="F176" s="113"/>
      <c r="G176" s="113"/>
      <c r="H176" s="113"/>
      <c r="I176" s="94"/>
      <c r="J176" s="94"/>
      <c r="K176" s="113"/>
    </row>
    <row r="177" spans="2:11">
      <c r="B177" s="93"/>
      <c r="C177" s="113"/>
      <c r="D177" s="113"/>
      <c r="E177" s="113"/>
      <c r="F177" s="113"/>
      <c r="G177" s="113"/>
      <c r="H177" s="113"/>
      <c r="I177" s="94"/>
      <c r="J177" s="94"/>
      <c r="K177" s="113"/>
    </row>
    <row r="178" spans="2:11">
      <c r="B178" s="93"/>
      <c r="C178" s="113"/>
      <c r="D178" s="113"/>
      <c r="E178" s="113"/>
      <c r="F178" s="113"/>
      <c r="G178" s="113"/>
      <c r="H178" s="113"/>
      <c r="I178" s="94"/>
      <c r="J178" s="94"/>
      <c r="K178" s="113"/>
    </row>
    <row r="179" spans="2:11">
      <c r="B179" s="93"/>
      <c r="C179" s="113"/>
      <c r="D179" s="113"/>
      <c r="E179" s="113"/>
      <c r="F179" s="113"/>
      <c r="G179" s="113"/>
      <c r="H179" s="113"/>
      <c r="I179" s="94"/>
      <c r="J179" s="94"/>
      <c r="K179" s="113"/>
    </row>
    <row r="180" spans="2:11">
      <c r="B180" s="93"/>
      <c r="C180" s="113"/>
      <c r="D180" s="113"/>
      <c r="E180" s="113"/>
      <c r="F180" s="113"/>
      <c r="G180" s="113"/>
      <c r="H180" s="113"/>
      <c r="I180" s="94"/>
      <c r="J180" s="94"/>
      <c r="K180" s="113"/>
    </row>
    <row r="181" spans="2:11">
      <c r="B181" s="93"/>
      <c r="C181" s="113"/>
      <c r="D181" s="113"/>
      <c r="E181" s="113"/>
      <c r="F181" s="113"/>
      <c r="G181" s="113"/>
      <c r="H181" s="113"/>
      <c r="I181" s="94"/>
      <c r="J181" s="94"/>
      <c r="K181" s="113"/>
    </row>
    <row r="182" spans="2:11">
      <c r="B182" s="93"/>
      <c r="C182" s="113"/>
      <c r="D182" s="113"/>
      <c r="E182" s="113"/>
      <c r="F182" s="113"/>
      <c r="G182" s="113"/>
      <c r="H182" s="113"/>
      <c r="I182" s="94"/>
      <c r="J182" s="94"/>
      <c r="K182" s="113"/>
    </row>
    <row r="183" spans="2:11">
      <c r="B183" s="93"/>
      <c r="C183" s="113"/>
      <c r="D183" s="113"/>
      <c r="E183" s="113"/>
      <c r="F183" s="113"/>
      <c r="G183" s="113"/>
      <c r="H183" s="113"/>
      <c r="I183" s="94"/>
      <c r="J183" s="94"/>
      <c r="K183" s="113"/>
    </row>
    <row r="184" spans="2:11">
      <c r="B184" s="93"/>
      <c r="C184" s="113"/>
      <c r="D184" s="113"/>
      <c r="E184" s="113"/>
      <c r="F184" s="113"/>
      <c r="G184" s="113"/>
      <c r="H184" s="113"/>
      <c r="I184" s="94"/>
      <c r="J184" s="94"/>
      <c r="K184" s="113"/>
    </row>
    <row r="185" spans="2:11">
      <c r="B185" s="93"/>
      <c r="C185" s="113"/>
      <c r="D185" s="113"/>
      <c r="E185" s="113"/>
      <c r="F185" s="113"/>
      <c r="G185" s="113"/>
      <c r="H185" s="113"/>
      <c r="I185" s="94"/>
      <c r="J185" s="94"/>
      <c r="K185" s="113"/>
    </row>
    <row r="186" spans="2:11">
      <c r="B186" s="93"/>
      <c r="C186" s="113"/>
      <c r="D186" s="113"/>
      <c r="E186" s="113"/>
      <c r="F186" s="113"/>
      <c r="G186" s="113"/>
      <c r="H186" s="113"/>
      <c r="I186" s="94"/>
      <c r="J186" s="94"/>
      <c r="K186" s="113"/>
    </row>
    <row r="187" spans="2:11">
      <c r="B187" s="93"/>
      <c r="C187" s="113"/>
      <c r="D187" s="113"/>
      <c r="E187" s="113"/>
      <c r="F187" s="113"/>
      <c r="G187" s="113"/>
      <c r="H187" s="113"/>
      <c r="I187" s="94"/>
      <c r="J187" s="94"/>
      <c r="K187" s="113"/>
    </row>
    <row r="188" spans="2:11">
      <c r="B188" s="93"/>
      <c r="C188" s="113"/>
      <c r="D188" s="113"/>
      <c r="E188" s="113"/>
      <c r="F188" s="113"/>
      <c r="G188" s="113"/>
      <c r="H188" s="113"/>
      <c r="I188" s="94"/>
      <c r="J188" s="94"/>
      <c r="K188" s="113"/>
    </row>
    <row r="189" spans="2:11">
      <c r="B189" s="93"/>
      <c r="C189" s="113"/>
      <c r="D189" s="113"/>
      <c r="E189" s="113"/>
      <c r="F189" s="113"/>
      <c r="G189" s="113"/>
      <c r="H189" s="113"/>
      <c r="I189" s="94"/>
      <c r="J189" s="94"/>
      <c r="K189" s="113"/>
    </row>
    <row r="190" spans="2:11">
      <c r="B190" s="93"/>
      <c r="C190" s="113"/>
      <c r="D190" s="113"/>
      <c r="E190" s="113"/>
      <c r="F190" s="113"/>
      <c r="G190" s="113"/>
      <c r="H190" s="113"/>
      <c r="I190" s="94"/>
      <c r="J190" s="94"/>
      <c r="K190" s="113"/>
    </row>
    <row r="191" spans="2:11">
      <c r="B191" s="93"/>
      <c r="C191" s="113"/>
      <c r="D191" s="113"/>
      <c r="E191" s="113"/>
      <c r="F191" s="113"/>
      <c r="G191" s="113"/>
      <c r="H191" s="113"/>
      <c r="I191" s="94"/>
      <c r="J191" s="94"/>
      <c r="K191" s="113"/>
    </row>
    <row r="192" spans="2:11">
      <c r="B192" s="93"/>
      <c r="C192" s="113"/>
      <c r="D192" s="113"/>
      <c r="E192" s="113"/>
      <c r="F192" s="113"/>
      <c r="G192" s="113"/>
      <c r="H192" s="113"/>
      <c r="I192" s="94"/>
      <c r="J192" s="94"/>
      <c r="K192" s="113"/>
    </row>
    <row r="193" spans="2:11">
      <c r="B193" s="93"/>
      <c r="C193" s="113"/>
      <c r="D193" s="113"/>
      <c r="E193" s="113"/>
      <c r="F193" s="113"/>
      <c r="G193" s="113"/>
      <c r="H193" s="113"/>
      <c r="I193" s="94"/>
      <c r="J193" s="94"/>
      <c r="K193" s="113"/>
    </row>
    <row r="194" spans="2:11">
      <c r="B194" s="93"/>
      <c r="C194" s="113"/>
      <c r="D194" s="113"/>
      <c r="E194" s="113"/>
      <c r="F194" s="113"/>
      <c r="G194" s="113"/>
      <c r="H194" s="113"/>
      <c r="I194" s="94"/>
      <c r="J194" s="94"/>
      <c r="K194" s="113"/>
    </row>
    <row r="195" spans="2:11">
      <c r="B195" s="93"/>
      <c r="C195" s="113"/>
      <c r="D195" s="113"/>
      <c r="E195" s="113"/>
      <c r="F195" s="113"/>
      <c r="G195" s="113"/>
      <c r="H195" s="113"/>
      <c r="I195" s="94"/>
      <c r="J195" s="94"/>
      <c r="K195" s="113"/>
    </row>
    <row r="196" spans="2:11">
      <c r="B196" s="93"/>
      <c r="C196" s="113"/>
      <c r="D196" s="113"/>
      <c r="E196" s="113"/>
      <c r="F196" s="113"/>
      <c r="G196" s="113"/>
      <c r="H196" s="113"/>
      <c r="I196" s="94"/>
      <c r="J196" s="94"/>
      <c r="K196" s="113"/>
    </row>
    <row r="197" spans="2:11">
      <c r="B197" s="93"/>
      <c r="C197" s="113"/>
      <c r="D197" s="113"/>
      <c r="E197" s="113"/>
      <c r="F197" s="113"/>
      <c r="G197" s="113"/>
      <c r="H197" s="113"/>
      <c r="I197" s="94"/>
      <c r="J197" s="94"/>
      <c r="K197" s="113"/>
    </row>
    <row r="198" spans="2:11">
      <c r="B198" s="93"/>
      <c r="C198" s="113"/>
      <c r="D198" s="113"/>
      <c r="E198" s="113"/>
      <c r="F198" s="113"/>
      <c r="G198" s="113"/>
      <c r="H198" s="113"/>
      <c r="I198" s="94"/>
      <c r="J198" s="94"/>
      <c r="K198" s="113"/>
    </row>
    <row r="199" spans="2:11">
      <c r="B199" s="93"/>
      <c r="C199" s="113"/>
      <c r="D199" s="113"/>
      <c r="E199" s="113"/>
      <c r="F199" s="113"/>
      <c r="G199" s="113"/>
      <c r="H199" s="113"/>
      <c r="I199" s="94"/>
      <c r="J199" s="94"/>
      <c r="K199" s="113"/>
    </row>
    <row r="200" spans="2:11">
      <c r="B200" s="93"/>
      <c r="C200" s="113"/>
      <c r="D200" s="113"/>
      <c r="E200" s="113"/>
      <c r="F200" s="113"/>
      <c r="G200" s="113"/>
      <c r="H200" s="113"/>
      <c r="I200" s="94"/>
      <c r="J200" s="94"/>
      <c r="K200" s="113"/>
    </row>
    <row r="201" spans="2:11">
      <c r="B201" s="93"/>
      <c r="C201" s="113"/>
      <c r="D201" s="113"/>
      <c r="E201" s="113"/>
      <c r="F201" s="113"/>
      <c r="G201" s="113"/>
      <c r="H201" s="113"/>
      <c r="I201" s="94"/>
      <c r="J201" s="94"/>
      <c r="K201" s="113"/>
    </row>
    <row r="202" spans="2:11">
      <c r="B202" s="93"/>
      <c r="C202" s="113"/>
      <c r="D202" s="113"/>
      <c r="E202" s="113"/>
      <c r="F202" s="113"/>
      <c r="G202" s="113"/>
      <c r="H202" s="113"/>
      <c r="I202" s="94"/>
      <c r="J202" s="94"/>
      <c r="K202" s="113"/>
    </row>
    <row r="203" spans="2:11">
      <c r="B203" s="93"/>
      <c r="C203" s="113"/>
      <c r="D203" s="113"/>
      <c r="E203" s="113"/>
      <c r="F203" s="113"/>
      <c r="G203" s="113"/>
      <c r="H203" s="113"/>
      <c r="I203" s="94"/>
      <c r="J203" s="94"/>
      <c r="K203" s="113"/>
    </row>
    <row r="204" spans="2:11">
      <c r="B204" s="93"/>
      <c r="C204" s="113"/>
      <c r="D204" s="113"/>
      <c r="E204" s="113"/>
      <c r="F204" s="113"/>
      <c r="G204" s="113"/>
      <c r="H204" s="113"/>
      <c r="I204" s="94"/>
      <c r="J204" s="94"/>
      <c r="K204" s="113"/>
    </row>
    <row r="205" spans="2:11">
      <c r="B205" s="93"/>
      <c r="C205" s="113"/>
      <c r="D205" s="113"/>
      <c r="E205" s="113"/>
      <c r="F205" s="113"/>
      <c r="G205" s="113"/>
      <c r="H205" s="113"/>
      <c r="I205" s="94"/>
      <c r="J205" s="94"/>
      <c r="K205" s="113"/>
    </row>
    <row r="206" spans="2:11">
      <c r="B206" s="93"/>
      <c r="C206" s="113"/>
      <c r="D206" s="113"/>
      <c r="E206" s="113"/>
      <c r="F206" s="113"/>
      <c r="G206" s="113"/>
      <c r="H206" s="113"/>
      <c r="I206" s="94"/>
      <c r="J206" s="94"/>
      <c r="K206" s="113"/>
    </row>
    <row r="207" spans="2:11">
      <c r="B207" s="93"/>
      <c r="C207" s="113"/>
      <c r="D207" s="113"/>
      <c r="E207" s="113"/>
      <c r="F207" s="113"/>
      <c r="G207" s="113"/>
      <c r="H207" s="113"/>
      <c r="I207" s="94"/>
      <c r="J207" s="94"/>
      <c r="K207" s="113"/>
    </row>
    <row r="208" spans="2:11">
      <c r="B208" s="93"/>
      <c r="C208" s="113"/>
      <c r="D208" s="113"/>
      <c r="E208" s="113"/>
      <c r="F208" s="113"/>
      <c r="G208" s="113"/>
      <c r="H208" s="113"/>
      <c r="I208" s="94"/>
      <c r="J208" s="94"/>
      <c r="K208" s="113"/>
    </row>
    <row r="209" spans="2:11">
      <c r="B209" s="93"/>
      <c r="C209" s="113"/>
      <c r="D209" s="113"/>
      <c r="E209" s="113"/>
      <c r="F209" s="113"/>
      <c r="G209" s="113"/>
      <c r="H209" s="113"/>
      <c r="I209" s="94"/>
      <c r="J209" s="94"/>
      <c r="K209" s="113"/>
    </row>
    <row r="210" spans="2:11">
      <c r="B210" s="93"/>
      <c r="C210" s="113"/>
      <c r="D210" s="113"/>
      <c r="E210" s="113"/>
      <c r="F210" s="113"/>
      <c r="G210" s="113"/>
      <c r="H210" s="113"/>
      <c r="I210" s="94"/>
      <c r="J210" s="94"/>
      <c r="K210" s="113"/>
    </row>
    <row r="211" spans="2:11">
      <c r="B211" s="93"/>
      <c r="C211" s="113"/>
      <c r="D211" s="113"/>
      <c r="E211" s="113"/>
      <c r="F211" s="113"/>
      <c r="G211" s="113"/>
      <c r="H211" s="113"/>
      <c r="I211" s="94"/>
      <c r="J211" s="94"/>
      <c r="K211" s="113"/>
    </row>
    <row r="212" spans="2:11">
      <c r="B212" s="93"/>
      <c r="C212" s="113"/>
      <c r="D212" s="113"/>
      <c r="E212" s="113"/>
      <c r="F212" s="113"/>
      <c r="G212" s="113"/>
      <c r="H212" s="113"/>
      <c r="I212" s="94"/>
      <c r="J212" s="94"/>
      <c r="K212" s="113"/>
    </row>
    <row r="213" spans="2:11">
      <c r="B213" s="93"/>
      <c r="C213" s="113"/>
      <c r="D213" s="113"/>
      <c r="E213" s="113"/>
      <c r="F213" s="113"/>
      <c r="G213" s="113"/>
      <c r="H213" s="113"/>
      <c r="I213" s="94"/>
      <c r="J213" s="94"/>
      <c r="K213" s="113"/>
    </row>
    <row r="214" spans="2:11">
      <c r="B214" s="93"/>
      <c r="C214" s="113"/>
      <c r="D214" s="113"/>
      <c r="E214" s="113"/>
      <c r="F214" s="113"/>
      <c r="G214" s="113"/>
      <c r="H214" s="113"/>
      <c r="I214" s="94"/>
      <c r="J214" s="94"/>
      <c r="K214" s="113"/>
    </row>
    <row r="215" spans="2:11">
      <c r="B215" s="93"/>
      <c r="C215" s="113"/>
      <c r="D215" s="113"/>
      <c r="E215" s="113"/>
      <c r="F215" s="113"/>
      <c r="G215" s="113"/>
      <c r="H215" s="113"/>
      <c r="I215" s="94"/>
      <c r="J215" s="94"/>
      <c r="K215" s="113"/>
    </row>
    <row r="216" spans="2:11">
      <c r="B216" s="93"/>
      <c r="C216" s="113"/>
      <c r="D216" s="113"/>
      <c r="E216" s="113"/>
      <c r="F216" s="113"/>
      <c r="G216" s="113"/>
      <c r="H216" s="113"/>
      <c r="I216" s="94"/>
      <c r="J216" s="94"/>
      <c r="K216" s="113"/>
    </row>
    <row r="217" spans="2:11">
      <c r="B217" s="93"/>
      <c r="C217" s="113"/>
      <c r="D217" s="113"/>
      <c r="E217" s="113"/>
      <c r="F217" s="113"/>
      <c r="G217" s="113"/>
      <c r="H217" s="113"/>
      <c r="I217" s="94"/>
      <c r="J217" s="94"/>
      <c r="K217" s="113"/>
    </row>
    <row r="218" spans="2:11">
      <c r="B218" s="93"/>
      <c r="C218" s="113"/>
      <c r="D218" s="113"/>
      <c r="E218" s="113"/>
      <c r="F218" s="113"/>
      <c r="G218" s="113"/>
      <c r="H218" s="113"/>
      <c r="I218" s="94"/>
      <c r="J218" s="94"/>
      <c r="K218" s="113"/>
    </row>
    <row r="219" spans="2:11">
      <c r="B219" s="93"/>
      <c r="C219" s="113"/>
      <c r="D219" s="113"/>
      <c r="E219" s="113"/>
      <c r="F219" s="113"/>
      <c r="G219" s="113"/>
      <c r="H219" s="113"/>
      <c r="I219" s="94"/>
      <c r="J219" s="94"/>
      <c r="K219" s="113"/>
    </row>
    <row r="220" spans="2:11">
      <c r="B220" s="93"/>
      <c r="C220" s="113"/>
      <c r="D220" s="113"/>
      <c r="E220" s="113"/>
      <c r="F220" s="113"/>
      <c r="G220" s="113"/>
      <c r="H220" s="113"/>
      <c r="I220" s="94"/>
      <c r="J220" s="94"/>
      <c r="K220" s="113"/>
    </row>
    <row r="221" spans="2:11">
      <c r="B221" s="93"/>
      <c r="C221" s="113"/>
      <c r="D221" s="113"/>
      <c r="E221" s="113"/>
      <c r="F221" s="113"/>
      <c r="G221" s="113"/>
      <c r="H221" s="113"/>
      <c r="I221" s="94"/>
      <c r="J221" s="94"/>
      <c r="K221" s="113"/>
    </row>
    <row r="222" spans="2:11">
      <c r="B222" s="93"/>
      <c r="C222" s="113"/>
      <c r="D222" s="113"/>
      <c r="E222" s="113"/>
      <c r="F222" s="113"/>
      <c r="G222" s="113"/>
      <c r="H222" s="113"/>
      <c r="I222" s="94"/>
      <c r="J222" s="94"/>
      <c r="K222" s="113"/>
    </row>
    <row r="223" spans="2:11">
      <c r="B223" s="93"/>
      <c r="C223" s="113"/>
      <c r="D223" s="113"/>
      <c r="E223" s="113"/>
      <c r="F223" s="113"/>
      <c r="G223" s="113"/>
      <c r="H223" s="113"/>
      <c r="I223" s="94"/>
      <c r="J223" s="94"/>
      <c r="K223" s="113"/>
    </row>
    <row r="224" spans="2:11">
      <c r="B224" s="93"/>
      <c r="C224" s="113"/>
      <c r="D224" s="113"/>
      <c r="E224" s="113"/>
      <c r="F224" s="113"/>
      <c r="G224" s="113"/>
      <c r="H224" s="113"/>
      <c r="I224" s="94"/>
      <c r="J224" s="94"/>
      <c r="K224" s="113"/>
    </row>
    <row r="225" spans="2:11">
      <c r="B225" s="93"/>
      <c r="C225" s="113"/>
      <c r="D225" s="113"/>
      <c r="E225" s="113"/>
      <c r="F225" s="113"/>
      <c r="G225" s="113"/>
      <c r="H225" s="113"/>
      <c r="I225" s="94"/>
      <c r="J225" s="94"/>
      <c r="K225" s="113"/>
    </row>
    <row r="226" spans="2:11">
      <c r="B226" s="93"/>
      <c r="C226" s="113"/>
      <c r="D226" s="113"/>
      <c r="E226" s="113"/>
      <c r="F226" s="113"/>
      <c r="G226" s="113"/>
      <c r="H226" s="113"/>
      <c r="I226" s="94"/>
      <c r="J226" s="94"/>
      <c r="K226" s="113"/>
    </row>
    <row r="227" spans="2:11">
      <c r="B227" s="93"/>
      <c r="C227" s="113"/>
      <c r="D227" s="113"/>
      <c r="E227" s="113"/>
      <c r="F227" s="113"/>
      <c r="G227" s="113"/>
      <c r="H227" s="113"/>
      <c r="I227" s="94"/>
      <c r="J227" s="94"/>
      <c r="K227" s="113"/>
    </row>
    <row r="228" spans="2:11">
      <c r="B228" s="93"/>
      <c r="C228" s="113"/>
      <c r="D228" s="113"/>
      <c r="E228" s="113"/>
      <c r="F228" s="113"/>
      <c r="G228" s="113"/>
      <c r="H228" s="113"/>
      <c r="I228" s="94"/>
      <c r="J228" s="94"/>
      <c r="K228" s="113"/>
    </row>
    <row r="229" spans="2:11">
      <c r="B229" s="93"/>
      <c r="C229" s="113"/>
      <c r="D229" s="113"/>
      <c r="E229" s="113"/>
      <c r="F229" s="113"/>
      <c r="G229" s="113"/>
      <c r="H229" s="113"/>
      <c r="I229" s="94"/>
      <c r="J229" s="94"/>
      <c r="K229" s="113"/>
    </row>
    <row r="230" spans="2:11">
      <c r="B230" s="93"/>
      <c r="C230" s="113"/>
      <c r="D230" s="113"/>
      <c r="E230" s="113"/>
      <c r="F230" s="113"/>
      <c r="G230" s="113"/>
      <c r="H230" s="113"/>
      <c r="I230" s="94"/>
      <c r="J230" s="94"/>
      <c r="K230" s="113"/>
    </row>
    <row r="231" spans="2:11">
      <c r="B231" s="93"/>
      <c r="C231" s="113"/>
      <c r="D231" s="113"/>
      <c r="E231" s="113"/>
      <c r="F231" s="113"/>
      <c r="G231" s="113"/>
      <c r="H231" s="113"/>
      <c r="I231" s="94"/>
      <c r="J231" s="94"/>
      <c r="K231" s="113"/>
    </row>
    <row r="232" spans="2:11">
      <c r="B232" s="93"/>
      <c r="C232" s="113"/>
      <c r="D232" s="113"/>
      <c r="E232" s="113"/>
      <c r="F232" s="113"/>
      <c r="G232" s="113"/>
      <c r="H232" s="113"/>
      <c r="I232" s="94"/>
      <c r="J232" s="94"/>
      <c r="K232" s="113"/>
    </row>
    <row r="233" spans="2:11">
      <c r="B233" s="93"/>
      <c r="C233" s="113"/>
      <c r="D233" s="113"/>
      <c r="E233" s="113"/>
      <c r="F233" s="113"/>
      <c r="G233" s="113"/>
      <c r="H233" s="113"/>
      <c r="I233" s="94"/>
      <c r="J233" s="94"/>
      <c r="K233" s="113"/>
    </row>
    <row r="234" spans="2:11">
      <c r="B234" s="93"/>
      <c r="C234" s="113"/>
      <c r="D234" s="113"/>
      <c r="E234" s="113"/>
      <c r="F234" s="113"/>
      <c r="G234" s="113"/>
      <c r="H234" s="113"/>
      <c r="I234" s="94"/>
      <c r="J234" s="94"/>
      <c r="K234" s="113"/>
    </row>
    <row r="235" spans="2:11">
      <c r="B235" s="93"/>
      <c r="C235" s="113"/>
      <c r="D235" s="113"/>
      <c r="E235" s="113"/>
      <c r="F235" s="113"/>
      <c r="G235" s="113"/>
      <c r="H235" s="113"/>
      <c r="I235" s="94"/>
      <c r="J235" s="94"/>
      <c r="K235" s="113"/>
    </row>
    <row r="236" spans="2:11">
      <c r="B236" s="93"/>
      <c r="C236" s="113"/>
      <c r="D236" s="113"/>
      <c r="E236" s="113"/>
      <c r="F236" s="113"/>
      <c r="G236" s="113"/>
      <c r="H236" s="113"/>
      <c r="I236" s="94"/>
      <c r="J236" s="94"/>
      <c r="K236" s="113"/>
    </row>
    <row r="237" spans="2:11">
      <c r="B237" s="93"/>
      <c r="C237" s="113"/>
      <c r="D237" s="113"/>
      <c r="E237" s="113"/>
      <c r="F237" s="113"/>
      <c r="G237" s="113"/>
      <c r="H237" s="113"/>
      <c r="I237" s="94"/>
      <c r="J237" s="94"/>
      <c r="K237" s="113"/>
    </row>
    <row r="238" spans="2:11">
      <c r="B238" s="93"/>
      <c r="C238" s="113"/>
      <c r="D238" s="113"/>
      <c r="E238" s="113"/>
      <c r="F238" s="113"/>
      <c r="G238" s="113"/>
      <c r="H238" s="113"/>
      <c r="I238" s="94"/>
      <c r="J238" s="94"/>
      <c r="K238" s="113"/>
    </row>
    <row r="239" spans="2:11">
      <c r="B239" s="93"/>
      <c r="C239" s="113"/>
      <c r="D239" s="113"/>
      <c r="E239" s="113"/>
      <c r="F239" s="113"/>
      <c r="G239" s="113"/>
      <c r="H239" s="113"/>
      <c r="I239" s="94"/>
      <c r="J239" s="94"/>
      <c r="K239" s="113"/>
    </row>
    <row r="240" spans="2:11">
      <c r="B240" s="93"/>
      <c r="C240" s="113"/>
      <c r="D240" s="113"/>
      <c r="E240" s="113"/>
      <c r="F240" s="113"/>
      <c r="G240" s="113"/>
      <c r="H240" s="113"/>
      <c r="I240" s="94"/>
      <c r="J240" s="94"/>
      <c r="K240" s="113"/>
    </row>
    <row r="241" spans="2:11">
      <c r="B241" s="93"/>
      <c r="C241" s="113"/>
      <c r="D241" s="113"/>
      <c r="E241" s="113"/>
      <c r="F241" s="113"/>
      <c r="G241" s="113"/>
      <c r="H241" s="113"/>
      <c r="I241" s="94"/>
      <c r="J241" s="94"/>
      <c r="K241" s="113"/>
    </row>
    <row r="242" spans="2:11">
      <c r="B242" s="93"/>
      <c r="C242" s="113"/>
      <c r="D242" s="113"/>
      <c r="E242" s="113"/>
      <c r="F242" s="113"/>
      <c r="G242" s="113"/>
      <c r="H242" s="113"/>
      <c r="I242" s="94"/>
      <c r="J242" s="94"/>
      <c r="K242" s="113"/>
    </row>
    <row r="243" spans="2:11">
      <c r="B243" s="93"/>
      <c r="C243" s="113"/>
      <c r="D243" s="113"/>
      <c r="E243" s="113"/>
      <c r="F243" s="113"/>
      <c r="G243" s="113"/>
      <c r="H243" s="113"/>
      <c r="I243" s="94"/>
      <c r="J243" s="94"/>
      <c r="K243" s="113"/>
    </row>
    <row r="244" spans="2:11">
      <c r="B244" s="93"/>
      <c r="C244" s="113"/>
      <c r="D244" s="113"/>
      <c r="E244" s="113"/>
      <c r="F244" s="113"/>
      <c r="G244" s="113"/>
      <c r="H244" s="113"/>
      <c r="I244" s="94"/>
      <c r="J244" s="94"/>
      <c r="K244" s="113"/>
    </row>
    <row r="245" spans="2:11">
      <c r="B245" s="93"/>
      <c r="C245" s="113"/>
      <c r="D245" s="113"/>
      <c r="E245" s="113"/>
      <c r="F245" s="113"/>
      <c r="G245" s="113"/>
      <c r="H245" s="113"/>
      <c r="I245" s="94"/>
      <c r="J245" s="94"/>
      <c r="K245" s="113"/>
    </row>
    <row r="246" spans="2:11">
      <c r="B246" s="93"/>
      <c r="C246" s="113"/>
      <c r="D246" s="113"/>
      <c r="E246" s="113"/>
      <c r="F246" s="113"/>
      <c r="G246" s="113"/>
      <c r="H246" s="113"/>
      <c r="I246" s="94"/>
      <c r="J246" s="94"/>
      <c r="K246" s="113"/>
    </row>
    <row r="247" spans="2:11">
      <c r="B247" s="93"/>
      <c r="C247" s="113"/>
      <c r="D247" s="113"/>
      <c r="E247" s="113"/>
      <c r="F247" s="113"/>
      <c r="G247" s="113"/>
      <c r="H247" s="113"/>
      <c r="I247" s="94"/>
      <c r="J247" s="94"/>
      <c r="K247" s="113"/>
    </row>
    <row r="248" spans="2:11">
      <c r="B248" s="93"/>
      <c r="C248" s="113"/>
      <c r="D248" s="113"/>
      <c r="E248" s="113"/>
      <c r="F248" s="113"/>
      <c r="G248" s="113"/>
      <c r="H248" s="113"/>
      <c r="I248" s="94"/>
      <c r="J248" s="94"/>
      <c r="K248" s="113"/>
    </row>
    <row r="249" spans="2:11">
      <c r="B249" s="93"/>
      <c r="C249" s="113"/>
      <c r="D249" s="113"/>
      <c r="E249" s="113"/>
      <c r="F249" s="113"/>
      <c r="G249" s="113"/>
      <c r="H249" s="113"/>
      <c r="I249" s="94"/>
      <c r="J249" s="94"/>
      <c r="K249" s="113"/>
    </row>
    <row r="250" spans="2:11">
      <c r="B250" s="93"/>
      <c r="C250" s="113"/>
      <c r="D250" s="113"/>
      <c r="E250" s="113"/>
      <c r="F250" s="113"/>
      <c r="G250" s="113"/>
      <c r="H250" s="113"/>
      <c r="I250" s="94"/>
      <c r="J250" s="94"/>
      <c r="K250" s="113"/>
    </row>
    <row r="251" spans="2:11">
      <c r="B251" s="93"/>
      <c r="C251" s="113"/>
      <c r="D251" s="113"/>
      <c r="E251" s="113"/>
      <c r="F251" s="113"/>
      <c r="G251" s="113"/>
      <c r="H251" s="113"/>
      <c r="I251" s="94"/>
      <c r="J251" s="94"/>
      <c r="K251" s="113"/>
    </row>
    <row r="252" spans="2:11">
      <c r="B252" s="93"/>
      <c r="C252" s="113"/>
      <c r="D252" s="113"/>
      <c r="E252" s="113"/>
      <c r="F252" s="113"/>
      <c r="G252" s="113"/>
      <c r="H252" s="113"/>
      <c r="I252" s="94"/>
      <c r="J252" s="94"/>
      <c r="K252" s="113"/>
    </row>
    <row r="253" spans="2:11">
      <c r="B253" s="93"/>
      <c r="C253" s="113"/>
      <c r="D253" s="113"/>
      <c r="E253" s="113"/>
      <c r="F253" s="113"/>
      <c r="G253" s="113"/>
      <c r="H253" s="113"/>
      <c r="I253" s="94"/>
      <c r="J253" s="94"/>
      <c r="K253" s="113"/>
    </row>
    <row r="254" spans="2:11">
      <c r="B254" s="93"/>
      <c r="C254" s="113"/>
      <c r="D254" s="113"/>
      <c r="E254" s="113"/>
      <c r="F254" s="113"/>
      <c r="G254" s="113"/>
      <c r="H254" s="113"/>
      <c r="I254" s="94"/>
      <c r="J254" s="94"/>
      <c r="K254" s="113"/>
    </row>
    <row r="255" spans="2:11">
      <c r="B255" s="93"/>
      <c r="C255" s="113"/>
      <c r="D255" s="113"/>
      <c r="E255" s="113"/>
      <c r="F255" s="113"/>
      <c r="G255" s="113"/>
      <c r="H255" s="113"/>
      <c r="I255" s="94"/>
      <c r="J255" s="94"/>
      <c r="K255" s="113"/>
    </row>
    <row r="256" spans="2:11">
      <c r="B256" s="93"/>
      <c r="C256" s="113"/>
      <c r="D256" s="113"/>
      <c r="E256" s="113"/>
      <c r="F256" s="113"/>
      <c r="G256" s="113"/>
      <c r="H256" s="113"/>
      <c r="I256" s="94"/>
      <c r="J256" s="94"/>
      <c r="K256" s="113"/>
    </row>
    <row r="257" spans="2:11">
      <c r="B257" s="93"/>
      <c r="C257" s="113"/>
      <c r="D257" s="113"/>
      <c r="E257" s="113"/>
      <c r="F257" s="113"/>
      <c r="G257" s="113"/>
      <c r="H257" s="113"/>
      <c r="I257" s="94"/>
      <c r="J257" s="94"/>
      <c r="K257" s="113"/>
    </row>
    <row r="258" spans="2:11">
      <c r="B258" s="93"/>
      <c r="C258" s="113"/>
      <c r="D258" s="113"/>
      <c r="E258" s="113"/>
      <c r="F258" s="113"/>
      <c r="G258" s="113"/>
      <c r="H258" s="113"/>
      <c r="I258" s="94"/>
      <c r="J258" s="94"/>
      <c r="K258" s="113"/>
    </row>
    <row r="259" spans="2:11">
      <c r="B259" s="93"/>
      <c r="C259" s="113"/>
      <c r="D259" s="113"/>
      <c r="E259" s="113"/>
      <c r="F259" s="113"/>
      <c r="G259" s="113"/>
      <c r="H259" s="113"/>
      <c r="I259" s="94"/>
      <c r="J259" s="94"/>
      <c r="K259" s="113"/>
    </row>
    <row r="260" spans="2:11">
      <c r="B260" s="93"/>
      <c r="C260" s="113"/>
      <c r="D260" s="113"/>
      <c r="E260" s="113"/>
      <c r="F260" s="113"/>
      <c r="G260" s="113"/>
      <c r="H260" s="113"/>
      <c r="I260" s="94"/>
      <c r="J260" s="94"/>
      <c r="K260" s="113"/>
    </row>
    <row r="261" spans="2:11">
      <c r="B261" s="93"/>
      <c r="C261" s="113"/>
      <c r="D261" s="113"/>
      <c r="E261" s="113"/>
      <c r="F261" s="113"/>
      <c r="G261" s="113"/>
      <c r="H261" s="113"/>
      <c r="I261" s="94"/>
      <c r="J261" s="94"/>
      <c r="K261" s="113"/>
    </row>
    <row r="262" spans="2:11">
      <c r="B262" s="93"/>
      <c r="C262" s="113"/>
      <c r="D262" s="113"/>
      <c r="E262" s="113"/>
      <c r="F262" s="113"/>
      <c r="G262" s="113"/>
      <c r="H262" s="113"/>
      <c r="I262" s="94"/>
      <c r="J262" s="94"/>
      <c r="K262" s="113"/>
    </row>
    <row r="263" spans="2:11">
      <c r="B263" s="93"/>
      <c r="C263" s="113"/>
      <c r="D263" s="113"/>
      <c r="E263" s="113"/>
      <c r="F263" s="113"/>
      <c r="G263" s="113"/>
      <c r="H263" s="113"/>
      <c r="I263" s="94"/>
      <c r="J263" s="94"/>
      <c r="K263" s="113"/>
    </row>
    <row r="264" spans="2:11">
      <c r="B264" s="93"/>
      <c r="C264" s="113"/>
      <c r="D264" s="113"/>
      <c r="E264" s="113"/>
      <c r="F264" s="113"/>
      <c r="G264" s="113"/>
      <c r="H264" s="113"/>
      <c r="I264" s="94"/>
      <c r="J264" s="94"/>
      <c r="K264" s="113"/>
    </row>
    <row r="265" spans="2:11">
      <c r="B265" s="93"/>
      <c r="C265" s="113"/>
      <c r="D265" s="113"/>
      <c r="E265" s="113"/>
      <c r="F265" s="113"/>
      <c r="G265" s="113"/>
      <c r="H265" s="113"/>
      <c r="I265" s="94"/>
      <c r="J265" s="94"/>
      <c r="K265" s="113"/>
    </row>
    <row r="266" spans="2:11">
      <c r="B266" s="93"/>
      <c r="C266" s="113"/>
      <c r="D266" s="113"/>
      <c r="E266" s="113"/>
      <c r="F266" s="113"/>
      <c r="G266" s="113"/>
      <c r="H266" s="113"/>
      <c r="I266" s="94"/>
      <c r="J266" s="94"/>
      <c r="K266" s="113"/>
    </row>
    <row r="267" spans="2:11">
      <c r="B267" s="93"/>
      <c r="C267" s="113"/>
      <c r="D267" s="113"/>
      <c r="E267" s="113"/>
      <c r="F267" s="113"/>
      <c r="G267" s="113"/>
      <c r="H267" s="113"/>
      <c r="I267" s="94"/>
      <c r="J267" s="94"/>
      <c r="K267" s="113"/>
    </row>
    <row r="268" spans="2:11">
      <c r="B268" s="93"/>
      <c r="C268" s="113"/>
      <c r="D268" s="113"/>
      <c r="E268" s="113"/>
      <c r="F268" s="113"/>
      <c r="G268" s="113"/>
      <c r="H268" s="113"/>
      <c r="I268" s="94"/>
      <c r="J268" s="94"/>
      <c r="K268" s="113"/>
    </row>
    <row r="269" spans="2:11">
      <c r="B269" s="93"/>
      <c r="C269" s="113"/>
      <c r="D269" s="113"/>
      <c r="E269" s="113"/>
      <c r="F269" s="113"/>
      <c r="G269" s="113"/>
      <c r="H269" s="113"/>
      <c r="I269" s="94"/>
      <c r="J269" s="94"/>
      <c r="K269" s="113"/>
    </row>
    <row r="270" spans="2:11">
      <c r="B270" s="93"/>
      <c r="C270" s="113"/>
      <c r="D270" s="113"/>
      <c r="E270" s="113"/>
      <c r="F270" s="113"/>
      <c r="G270" s="113"/>
      <c r="H270" s="113"/>
      <c r="I270" s="94"/>
      <c r="J270" s="94"/>
      <c r="K270" s="113"/>
    </row>
    <row r="271" spans="2:11">
      <c r="B271" s="93"/>
      <c r="C271" s="113"/>
      <c r="D271" s="113"/>
      <c r="E271" s="113"/>
      <c r="F271" s="113"/>
      <c r="G271" s="113"/>
      <c r="H271" s="113"/>
      <c r="I271" s="94"/>
      <c r="J271" s="94"/>
      <c r="K271" s="113"/>
    </row>
    <row r="272" spans="2:11">
      <c r="B272" s="93"/>
      <c r="C272" s="113"/>
      <c r="D272" s="113"/>
      <c r="E272" s="113"/>
      <c r="F272" s="113"/>
      <c r="G272" s="113"/>
      <c r="H272" s="113"/>
      <c r="I272" s="94"/>
      <c r="J272" s="94"/>
      <c r="K272" s="113"/>
    </row>
    <row r="273" spans="2:11">
      <c r="B273" s="93"/>
      <c r="C273" s="113"/>
      <c r="D273" s="113"/>
      <c r="E273" s="113"/>
      <c r="F273" s="113"/>
      <c r="G273" s="113"/>
      <c r="H273" s="113"/>
      <c r="I273" s="94"/>
      <c r="J273" s="94"/>
      <c r="K273" s="113"/>
    </row>
    <row r="274" spans="2:11">
      <c r="B274" s="93"/>
      <c r="C274" s="113"/>
      <c r="D274" s="113"/>
      <c r="E274" s="113"/>
      <c r="F274" s="113"/>
      <c r="G274" s="113"/>
      <c r="H274" s="113"/>
      <c r="I274" s="94"/>
      <c r="J274" s="94"/>
      <c r="K274" s="113"/>
    </row>
    <row r="275" spans="2:11">
      <c r="B275" s="93"/>
      <c r="C275" s="113"/>
      <c r="D275" s="113"/>
      <c r="E275" s="113"/>
      <c r="F275" s="113"/>
      <c r="G275" s="113"/>
      <c r="H275" s="113"/>
      <c r="I275" s="94"/>
      <c r="J275" s="94"/>
      <c r="K275" s="113"/>
    </row>
    <row r="276" spans="2:11">
      <c r="B276" s="93"/>
      <c r="C276" s="113"/>
      <c r="D276" s="113"/>
      <c r="E276" s="113"/>
      <c r="F276" s="113"/>
      <c r="G276" s="113"/>
      <c r="H276" s="113"/>
      <c r="I276" s="94"/>
      <c r="J276" s="94"/>
      <c r="K276" s="113"/>
    </row>
    <row r="277" spans="2:11">
      <c r="B277" s="93"/>
      <c r="C277" s="113"/>
      <c r="D277" s="113"/>
      <c r="E277" s="113"/>
      <c r="F277" s="113"/>
      <c r="G277" s="113"/>
      <c r="H277" s="113"/>
      <c r="I277" s="94"/>
      <c r="J277" s="94"/>
      <c r="K277" s="113"/>
    </row>
    <row r="278" spans="2:11">
      <c r="B278" s="93"/>
      <c r="C278" s="113"/>
      <c r="D278" s="113"/>
      <c r="E278" s="113"/>
      <c r="F278" s="113"/>
      <c r="G278" s="113"/>
      <c r="H278" s="113"/>
      <c r="I278" s="94"/>
      <c r="J278" s="94"/>
      <c r="K278" s="113"/>
    </row>
    <row r="279" spans="2:11">
      <c r="B279" s="93"/>
      <c r="C279" s="113"/>
      <c r="D279" s="113"/>
      <c r="E279" s="113"/>
      <c r="F279" s="113"/>
      <c r="G279" s="113"/>
      <c r="H279" s="113"/>
      <c r="I279" s="94"/>
      <c r="J279" s="94"/>
      <c r="K279" s="113"/>
    </row>
    <row r="280" spans="2:11">
      <c r="B280" s="93"/>
      <c r="C280" s="113"/>
      <c r="D280" s="113"/>
      <c r="E280" s="113"/>
      <c r="F280" s="113"/>
      <c r="G280" s="113"/>
      <c r="H280" s="113"/>
      <c r="I280" s="94"/>
      <c r="J280" s="94"/>
      <c r="K280" s="113"/>
    </row>
    <row r="281" spans="2:11">
      <c r="B281" s="93"/>
      <c r="C281" s="113"/>
      <c r="D281" s="113"/>
      <c r="E281" s="113"/>
      <c r="F281" s="113"/>
      <c r="G281" s="113"/>
      <c r="H281" s="113"/>
      <c r="I281" s="94"/>
      <c r="J281" s="94"/>
      <c r="K281" s="113"/>
    </row>
    <row r="282" spans="2:11">
      <c r="B282" s="93"/>
      <c r="C282" s="113"/>
      <c r="D282" s="113"/>
      <c r="E282" s="113"/>
      <c r="F282" s="113"/>
      <c r="G282" s="113"/>
      <c r="H282" s="113"/>
      <c r="I282" s="94"/>
      <c r="J282" s="94"/>
      <c r="K282" s="113"/>
    </row>
    <row r="283" spans="2:11">
      <c r="B283" s="93"/>
      <c r="C283" s="113"/>
      <c r="D283" s="113"/>
      <c r="E283" s="113"/>
      <c r="F283" s="113"/>
      <c r="G283" s="113"/>
      <c r="H283" s="113"/>
      <c r="I283" s="94"/>
      <c r="J283" s="94"/>
      <c r="K283" s="113"/>
    </row>
    <row r="284" spans="2:11">
      <c r="B284" s="93"/>
      <c r="C284" s="113"/>
      <c r="D284" s="113"/>
      <c r="E284" s="113"/>
      <c r="F284" s="113"/>
      <c r="G284" s="113"/>
      <c r="H284" s="113"/>
      <c r="I284" s="94"/>
      <c r="J284" s="94"/>
      <c r="K284" s="113"/>
    </row>
    <row r="285" spans="2:11">
      <c r="B285" s="93"/>
      <c r="C285" s="113"/>
      <c r="D285" s="113"/>
      <c r="E285" s="113"/>
      <c r="F285" s="113"/>
      <c r="G285" s="113"/>
      <c r="H285" s="113"/>
      <c r="I285" s="94"/>
      <c r="J285" s="94"/>
      <c r="K285" s="113"/>
    </row>
    <row r="286" spans="2:11">
      <c r="B286" s="93"/>
      <c r="C286" s="113"/>
      <c r="D286" s="113"/>
      <c r="E286" s="113"/>
      <c r="F286" s="113"/>
      <c r="G286" s="113"/>
      <c r="H286" s="113"/>
      <c r="I286" s="94"/>
      <c r="J286" s="94"/>
      <c r="K286" s="113"/>
    </row>
    <row r="287" spans="2:11">
      <c r="B287" s="93"/>
      <c r="C287" s="113"/>
      <c r="D287" s="113"/>
      <c r="E287" s="113"/>
      <c r="F287" s="113"/>
      <c r="G287" s="113"/>
      <c r="H287" s="113"/>
      <c r="I287" s="94"/>
      <c r="J287" s="94"/>
      <c r="K287" s="113"/>
    </row>
    <row r="288" spans="2:11">
      <c r="B288" s="93"/>
      <c r="C288" s="113"/>
      <c r="D288" s="113"/>
      <c r="E288" s="113"/>
      <c r="F288" s="113"/>
      <c r="G288" s="113"/>
      <c r="H288" s="113"/>
      <c r="I288" s="94"/>
      <c r="J288" s="94"/>
      <c r="K288" s="113"/>
    </row>
    <row r="289" spans="2:11">
      <c r="B289" s="93"/>
      <c r="C289" s="113"/>
      <c r="D289" s="113"/>
      <c r="E289" s="113"/>
      <c r="F289" s="113"/>
      <c r="G289" s="113"/>
      <c r="H289" s="113"/>
      <c r="I289" s="94"/>
      <c r="J289" s="94"/>
      <c r="K289" s="113"/>
    </row>
    <row r="290" spans="2:11">
      <c r="B290" s="93"/>
      <c r="C290" s="113"/>
      <c r="D290" s="113"/>
      <c r="E290" s="113"/>
      <c r="F290" s="113"/>
      <c r="G290" s="113"/>
      <c r="H290" s="113"/>
      <c r="I290" s="94"/>
      <c r="J290" s="94"/>
      <c r="K290" s="113"/>
    </row>
    <row r="291" spans="2:11">
      <c r="B291" s="93"/>
      <c r="C291" s="113"/>
      <c r="D291" s="113"/>
      <c r="E291" s="113"/>
      <c r="F291" s="113"/>
      <c r="G291" s="113"/>
      <c r="H291" s="113"/>
      <c r="I291" s="94"/>
      <c r="J291" s="94"/>
      <c r="K291" s="113"/>
    </row>
    <row r="292" spans="2:11">
      <c r="B292" s="93"/>
      <c r="C292" s="113"/>
      <c r="D292" s="113"/>
      <c r="E292" s="113"/>
      <c r="F292" s="113"/>
      <c r="G292" s="113"/>
      <c r="H292" s="113"/>
      <c r="I292" s="94"/>
      <c r="J292" s="94"/>
      <c r="K292" s="113"/>
    </row>
    <row r="293" spans="2:11">
      <c r="B293" s="93"/>
      <c r="C293" s="113"/>
      <c r="D293" s="113"/>
      <c r="E293" s="113"/>
      <c r="F293" s="113"/>
      <c r="G293" s="113"/>
      <c r="H293" s="113"/>
      <c r="I293" s="94"/>
      <c r="J293" s="94"/>
      <c r="K293" s="113"/>
    </row>
    <row r="294" spans="2:11">
      <c r="B294" s="93"/>
      <c r="C294" s="113"/>
      <c r="D294" s="113"/>
      <c r="E294" s="113"/>
      <c r="F294" s="113"/>
      <c r="G294" s="113"/>
      <c r="H294" s="113"/>
      <c r="I294" s="94"/>
      <c r="J294" s="94"/>
      <c r="K294" s="113"/>
    </row>
    <row r="295" spans="2:11">
      <c r="B295" s="93"/>
      <c r="C295" s="113"/>
      <c r="D295" s="113"/>
      <c r="E295" s="113"/>
      <c r="F295" s="113"/>
      <c r="G295" s="113"/>
      <c r="H295" s="113"/>
      <c r="I295" s="94"/>
      <c r="J295" s="94"/>
      <c r="K295" s="113"/>
    </row>
    <row r="296" spans="2:11">
      <c r="B296" s="93"/>
      <c r="C296" s="113"/>
      <c r="D296" s="113"/>
      <c r="E296" s="113"/>
      <c r="F296" s="113"/>
      <c r="G296" s="113"/>
      <c r="H296" s="113"/>
      <c r="I296" s="94"/>
      <c r="J296" s="94"/>
      <c r="K296" s="113"/>
    </row>
    <row r="297" spans="2:11">
      <c r="B297" s="93"/>
      <c r="C297" s="113"/>
      <c r="D297" s="113"/>
      <c r="E297" s="113"/>
      <c r="F297" s="113"/>
      <c r="G297" s="113"/>
      <c r="H297" s="113"/>
      <c r="I297" s="94"/>
      <c r="J297" s="94"/>
      <c r="K297" s="113"/>
    </row>
    <row r="298" spans="2:11">
      <c r="B298" s="93"/>
      <c r="C298" s="113"/>
      <c r="D298" s="113"/>
      <c r="E298" s="113"/>
      <c r="F298" s="113"/>
      <c r="G298" s="113"/>
      <c r="H298" s="113"/>
      <c r="I298" s="94"/>
      <c r="J298" s="94"/>
      <c r="K298" s="113"/>
    </row>
    <row r="299" spans="2:11">
      <c r="B299" s="93"/>
      <c r="C299" s="113"/>
      <c r="D299" s="113"/>
      <c r="E299" s="113"/>
      <c r="F299" s="113"/>
      <c r="G299" s="113"/>
      <c r="H299" s="113"/>
      <c r="I299" s="94"/>
      <c r="J299" s="94"/>
      <c r="K299" s="113"/>
    </row>
    <row r="300" spans="2:11">
      <c r="B300" s="93"/>
      <c r="C300" s="113"/>
      <c r="D300" s="113"/>
      <c r="E300" s="113"/>
      <c r="F300" s="113"/>
      <c r="G300" s="113"/>
      <c r="H300" s="113"/>
      <c r="I300" s="94"/>
      <c r="J300" s="94"/>
      <c r="K300" s="113"/>
    </row>
    <row r="301" spans="2:11">
      <c r="B301" s="93"/>
      <c r="C301" s="113"/>
      <c r="D301" s="113"/>
      <c r="E301" s="113"/>
      <c r="F301" s="113"/>
      <c r="G301" s="113"/>
      <c r="H301" s="113"/>
      <c r="I301" s="94"/>
      <c r="J301" s="94"/>
      <c r="K301" s="113"/>
    </row>
    <row r="302" spans="2:11">
      <c r="B302" s="93"/>
      <c r="C302" s="113"/>
      <c r="D302" s="113"/>
      <c r="E302" s="113"/>
      <c r="F302" s="113"/>
      <c r="G302" s="113"/>
      <c r="H302" s="113"/>
      <c r="I302" s="94"/>
      <c r="J302" s="94"/>
      <c r="K302" s="113"/>
    </row>
    <row r="303" spans="2:11">
      <c r="B303" s="93"/>
      <c r="C303" s="113"/>
      <c r="D303" s="113"/>
      <c r="E303" s="113"/>
      <c r="F303" s="113"/>
      <c r="G303" s="113"/>
      <c r="H303" s="113"/>
      <c r="I303" s="94"/>
      <c r="J303" s="94"/>
      <c r="K303" s="113"/>
    </row>
    <row r="304" spans="2:11">
      <c r="B304" s="93"/>
      <c r="C304" s="113"/>
      <c r="D304" s="113"/>
      <c r="E304" s="113"/>
      <c r="F304" s="113"/>
      <c r="G304" s="113"/>
      <c r="H304" s="113"/>
      <c r="I304" s="94"/>
      <c r="J304" s="94"/>
      <c r="K304" s="113"/>
    </row>
    <row r="305" spans="2:11">
      <c r="B305" s="93"/>
      <c r="C305" s="113"/>
      <c r="D305" s="113"/>
      <c r="E305" s="113"/>
      <c r="F305" s="113"/>
      <c r="G305" s="113"/>
      <c r="H305" s="113"/>
      <c r="I305" s="94"/>
      <c r="J305" s="94"/>
      <c r="K305" s="113"/>
    </row>
    <row r="306" spans="2:11">
      <c r="B306" s="93"/>
      <c r="C306" s="113"/>
      <c r="D306" s="113"/>
      <c r="E306" s="113"/>
      <c r="F306" s="113"/>
      <c r="G306" s="113"/>
      <c r="H306" s="113"/>
      <c r="I306" s="94"/>
      <c r="J306" s="94"/>
      <c r="K306" s="113"/>
    </row>
    <row r="307" spans="2:11">
      <c r="B307" s="93"/>
      <c r="C307" s="113"/>
      <c r="D307" s="113"/>
      <c r="E307" s="113"/>
      <c r="F307" s="113"/>
      <c r="G307" s="113"/>
      <c r="H307" s="113"/>
      <c r="I307" s="94"/>
      <c r="J307" s="94"/>
      <c r="K307" s="113"/>
    </row>
    <row r="308" spans="2:11">
      <c r="B308" s="93"/>
      <c r="C308" s="113"/>
      <c r="D308" s="113"/>
      <c r="E308" s="113"/>
      <c r="F308" s="113"/>
      <c r="G308" s="113"/>
      <c r="H308" s="113"/>
      <c r="I308" s="94"/>
      <c r="J308" s="94"/>
      <c r="K308" s="113"/>
    </row>
    <row r="309" spans="2:11">
      <c r="B309" s="93"/>
      <c r="C309" s="113"/>
      <c r="D309" s="113"/>
      <c r="E309" s="113"/>
      <c r="F309" s="113"/>
      <c r="G309" s="113"/>
      <c r="H309" s="113"/>
      <c r="I309" s="94"/>
      <c r="J309" s="94"/>
      <c r="K309" s="113"/>
    </row>
    <row r="310" spans="2:11">
      <c r="B310" s="93"/>
      <c r="C310" s="113"/>
      <c r="D310" s="113"/>
      <c r="E310" s="113"/>
      <c r="F310" s="113"/>
      <c r="G310" s="113"/>
      <c r="H310" s="113"/>
      <c r="I310" s="94"/>
      <c r="J310" s="94"/>
      <c r="K310" s="113"/>
    </row>
    <row r="311" spans="2:11">
      <c r="B311" s="93"/>
      <c r="C311" s="113"/>
      <c r="D311" s="113"/>
      <c r="E311" s="113"/>
      <c r="F311" s="113"/>
      <c r="G311" s="113"/>
      <c r="H311" s="113"/>
      <c r="I311" s="94"/>
      <c r="J311" s="94"/>
      <c r="K311" s="113"/>
    </row>
    <row r="312" spans="2:11">
      <c r="B312" s="93"/>
      <c r="C312" s="113"/>
      <c r="D312" s="113"/>
      <c r="E312" s="113"/>
      <c r="F312" s="113"/>
      <c r="G312" s="113"/>
      <c r="H312" s="113"/>
      <c r="I312" s="94"/>
      <c r="J312" s="94"/>
      <c r="K312" s="113"/>
    </row>
    <row r="313" spans="2:11">
      <c r="B313" s="93"/>
      <c r="C313" s="113"/>
      <c r="D313" s="113"/>
      <c r="E313" s="113"/>
      <c r="F313" s="113"/>
      <c r="G313" s="113"/>
      <c r="H313" s="113"/>
      <c r="I313" s="94"/>
      <c r="J313" s="94"/>
      <c r="K313" s="113"/>
    </row>
    <row r="314" spans="2:11">
      <c r="B314" s="93"/>
      <c r="C314" s="113"/>
      <c r="D314" s="113"/>
      <c r="E314" s="113"/>
      <c r="F314" s="113"/>
      <c r="G314" s="113"/>
      <c r="H314" s="113"/>
      <c r="I314" s="94"/>
      <c r="J314" s="94"/>
      <c r="K314" s="113"/>
    </row>
    <row r="315" spans="2:11">
      <c r="B315" s="93"/>
      <c r="C315" s="113"/>
      <c r="D315" s="113"/>
      <c r="E315" s="113"/>
      <c r="F315" s="113"/>
      <c r="G315" s="113"/>
      <c r="H315" s="113"/>
      <c r="I315" s="94"/>
      <c r="J315" s="94"/>
      <c r="K315" s="113"/>
    </row>
    <row r="316" spans="2:11">
      <c r="B316" s="93"/>
      <c r="C316" s="113"/>
      <c r="D316" s="113"/>
      <c r="E316" s="113"/>
      <c r="F316" s="113"/>
      <c r="G316" s="113"/>
      <c r="H316" s="113"/>
      <c r="I316" s="94"/>
      <c r="J316" s="94"/>
      <c r="K316" s="113"/>
    </row>
    <row r="317" spans="2:11">
      <c r="B317" s="93"/>
      <c r="C317" s="113"/>
      <c r="D317" s="113"/>
      <c r="E317" s="113"/>
      <c r="F317" s="113"/>
      <c r="G317" s="113"/>
      <c r="H317" s="113"/>
      <c r="I317" s="94"/>
      <c r="J317" s="94"/>
      <c r="K317" s="113"/>
    </row>
    <row r="318" spans="2:11">
      <c r="B318" s="93"/>
      <c r="C318" s="113"/>
      <c r="D318" s="113"/>
      <c r="E318" s="113"/>
      <c r="F318" s="113"/>
      <c r="G318" s="113"/>
      <c r="H318" s="113"/>
      <c r="I318" s="94"/>
      <c r="J318" s="94"/>
      <c r="K318" s="113"/>
    </row>
    <row r="319" spans="2:11">
      <c r="B319" s="93"/>
      <c r="C319" s="113"/>
      <c r="D319" s="113"/>
      <c r="E319" s="113"/>
      <c r="F319" s="113"/>
      <c r="G319" s="113"/>
      <c r="H319" s="113"/>
      <c r="I319" s="94"/>
      <c r="J319" s="94"/>
      <c r="K319" s="113"/>
    </row>
    <row r="320" spans="2:11">
      <c r="B320" s="93"/>
      <c r="C320" s="113"/>
      <c r="D320" s="113"/>
      <c r="E320" s="113"/>
      <c r="F320" s="113"/>
      <c r="G320" s="113"/>
      <c r="H320" s="113"/>
      <c r="I320" s="94"/>
      <c r="J320" s="94"/>
      <c r="K320" s="113"/>
    </row>
    <row r="321" spans="2:11">
      <c r="B321" s="93"/>
      <c r="C321" s="113"/>
      <c r="D321" s="113"/>
      <c r="E321" s="113"/>
      <c r="F321" s="113"/>
      <c r="G321" s="113"/>
      <c r="H321" s="113"/>
      <c r="I321" s="94"/>
      <c r="J321" s="94"/>
      <c r="K321" s="113"/>
    </row>
    <row r="322" spans="2:11">
      <c r="B322" s="93"/>
      <c r="C322" s="113"/>
      <c r="D322" s="113"/>
      <c r="E322" s="113"/>
      <c r="F322" s="113"/>
      <c r="G322" s="113"/>
      <c r="H322" s="113"/>
      <c r="I322" s="94"/>
      <c r="J322" s="94"/>
      <c r="K322" s="113"/>
    </row>
    <row r="323" spans="2:11">
      <c r="B323" s="93"/>
      <c r="C323" s="113"/>
      <c r="D323" s="113"/>
      <c r="E323" s="113"/>
      <c r="F323" s="113"/>
      <c r="G323" s="113"/>
      <c r="H323" s="113"/>
      <c r="I323" s="94"/>
      <c r="J323" s="94"/>
      <c r="K323" s="113"/>
    </row>
    <row r="324" spans="2:11">
      <c r="B324" s="93"/>
      <c r="C324" s="113"/>
      <c r="D324" s="113"/>
      <c r="E324" s="113"/>
      <c r="F324" s="113"/>
      <c r="G324" s="113"/>
      <c r="H324" s="113"/>
      <c r="I324" s="94"/>
      <c r="J324" s="94"/>
      <c r="K324" s="113"/>
    </row>
    <row r="325" spans="2:11">
      <c r="B325" s="93"/>
      <c r="C325" s="113"/>
      <c r="D325" s="113"/>
      <c r="E325" s="113"/>
      <c r="F325" s="113"/>
      <c r="G325" s="113"/>
      <c r="H325" s="113"/>
      <c r="I325" s="94"/>
      <c r="J325" s="94"/>
      <c r="K325" s="113"/>
    </row>
    <row r="326" spans="2:11">
      <c r="B326" s="93"/>
      <c r="C326" s="113"/>
      <c r="D326" s="113"/>
      <c r="E326" s="113"/>
      <c r="F326" s="113"/>
      <c r="G326" s="113"/>
      <c r="H326" s="113"/>
      <c r="I326" s="94"/>
      <c r="J326" s="94"/>
      <c r="K326" s="113"/>
    </row>
    <row r="327" spans="2:11">
      <c r="B327" s="93"/>
      <c r="C327" s="113"/>
      <c r="D327" s="113"/>
      <c r="E327" s="113"/>
      <c r="F327" s="113"/>
      <c r="G327" s="113"/>
      <c r="H327" s="113"/>
      <c r="I327" s="94"/>
      <c r="J327" s="94"/>
      <c r="K327" s="113"/>
    </row>
    <row r="328" spans="2:11">
      <c r="B328" s="93"/>
      <c r="C328" s="113"/>
      <c r="D328" s="113"/>
      <c r="E328" s="113"/>
      <c r="F328" s="113"/>
      <c r="G328" s="113"/>
      <c r="H328" s="113"/>
      <c r="I328" s="94"/>
      <c r="J328" s="94"/>
      <c r="K328" s="113"/>
    </row>
    <row r="329" spans="2:11">
      <c r="B329" s="93"/>
      <c r="C329" s="113"/>
      <c r="D329" s="113"/>
      <c r="E329" s="113"/>
      <c r="F329" s="113"/>
      <c r="G329" s="113"/>
      <c r="H329" s="113"/>
      <c r="I329" s="94"/>
      <c r="J329" s="94"/>
      <c r="K329" s="113"/>
    </row>
    <row r="330" spans="2:11">
      <c r="B330" s="93"/>
      <c r="C330" s="113"/>
      <c r="D330" s="113"/>
      <c r="E330" s="113"/>
      <c r="F330" s="113"/>
      <c r="G330" s="113"/>
      <c r="H330" s="113"/>
      <c r="I330" s="94"/>
      <c r="J330" s="94"/>
      <c r="K330" s="113"/>
    </row>
    <row r="331" spans="2:11">
      <c r="B331" s="93"/>
      <c r="C331" s="113"/>
      <c r="D331" s="113"/>
      <c r="E331" s="113"/>
      <c r="F331" s="113"/>
      <c r="G331" s="113"/>
      <c r="H331" s="113"/>
      <c r="I331" s="94"/>
      <c r="J331" s="94"/>
      <c r="K331" s="113"/>
    </row>
    <row r="332" spans="2:11">
      <c r="B332" s="93"/>
      <c r="C332" s="113"/>
      <c r="D332" s="113"/>
      <c r="E332" s="113"/>
      <c r="F332" s="113"/>
      <c r="G332" s="113"/>
      <c r="H332" s="113"/>
      <c r="I332" s="94"/>
      <c r="J332" s="94"/>
      <c r="K332" s="113"/>
    </row>
    <row r="333" spans="2:11">
      <c r="B333" s="93"/>
      <c r="C333" s="113"/>
      <c r="D333" s="113"/>
      <c r="E333" s="113"/>
      <c r="F333" s="113"/>
      <c r="G333" s="113"/>
      <c r="H333" s="113"/>
      <c r="I333" s="94"/>
      <c r="J333" s="94"/>
      <c r="K333" s="113"/>
    </row>
    <row r="334" spans="2:11">
      <c r="B334" s="93"/>
      <c r="C334" s="113"/>
      <c r="D334" s="113"/>
      <c r="E334" s="113"/>
      <c r="F334" s="113"/>
      <c r="G334" s="113"/>
      <c r="H334" s="113"/>
      <c r="I334" s="94"/>
      <c r="J334" s="94"/>
      <c r="K334" s="113"/>
    </row>
    <row r="335" spans="2:11">
      <c r="B335" s="93"/>
      <c r="C335" s="113"/>
      <c r="D335" s="113"/>
      <c r="E335" s="113"/>
      <c r="F335" s="113"/>
      <c r="G335" s="113"/>
      <c r="H335" s="113"/>
      <c r="I335" s="94"/>
      <c r="J335" s="94"/>
      <c r="K335" s="113"/>
    </row>
    <row r="336" spans="2:11">
      <c r="B336" s="93"/>
      <c r="C336" s="113"/>
      <c r="D336" s="113"/>
      <c r="E336" s="113"/>
      <c r="F336" s="113"/>
      <c r="G336" s="113"/>
      <c r="H336" s="113"/>
      <c r="I336" s="94"/>
      <c r="J336" s="94"/>
      <c r="K336" s="113"/>
    </row>
    <row r="337" spans="2:11">
      <c r="B337" s="93"/>
      <c r="C337" s="113"/>
      <c r="D337" s="113"/>
      <c r="E337" s="113"/>
      <c r="F337" s="113"/>
      <c r="G337" s="113"/>
      <c r="H337" s="113"/>
      <c r="I337" s="94"/>
      <c r="J337" s="94"/>
      <c r="K337" s="113"/>
    </row>
    <row r="338" spans="2:11">
      <c r="B338" s="93"/>
      <c r="C338" s="113"/>
      <c r="D338" s="113"/>
      <c r="E338" s="113"/>
      <c r="F338" s="113"/>
      <c r="G338" s="113"/>
      <c r="H338" s="113"/>
      <c r="I338" s="94"/>
      <c r="J338" s="94"/>
      <c r="K338" s="113"/>
    </row>
    <row r="339" spans="2:11">
      <c r="B339" s="93"/>
      <c r="C339" s="113"/>
      <c r="D339" s="113"/>
      <c r="E339" s="113"/>
      <c r="F339" s="113"/>
      <c r="G339" s="113"/>
      <c r="H339" s="113"/>
      <c r="I339" s="94"/>
      <c r="J339" s="94"/>
      <c r="K339" s="113"/>
    </row>
    <row r="340" spans="2:11">
      <c r="B340" s="93"/>
      <c r="C340" s="113"/>
      <c r="D340" s="113"/>
      <c r="E340" s="113"/>
      <c r="F340" s="113"/>
      <c r="G340" s="113"/>
      <c r="H340" s="113"/>
      <c r="I340" s="94"/>
      <c r="J340" s="94"/>
      <c r="K340" s="113"/>
    </row>
    <row r="341" spans="2:11">
      <c r="B341" s="93"/>
      <c r="C341" s="113"/>
      <c r="D341" s="113"/>
      <c r="E341" s="113"/>
      <c r="F341" s="113"/>
      <c r="G341" s="113"/>
      <c r="H341" s="113"/>
      <c r="I341" s="94"/>
      <c r="J341" s="94"/>
      <c r="K341" s="113"/>
    </row>
    <row r="342" spans="2:11">
      <c r="B342" s="93"/>
      <c r="C342" s="113"/>
      <c r="D342" s="113"/>
      <c r="E342" s="113"/>
      <c r="F342" s="113"/>
      <c r="G342" s="113"/>
      <c r="H342" s="113"/>
      <c r="I342" s="94"/>
      <c r="J342" s="94"/>
      <c r="K342" s="113"/>
    </row>
    <row r="343" spans="2:11">
      <c r="B343" s="93"/>
      <c r="C343" s="113"/>
      <c r="D343" s="113"/>
      <c r="E343" s="113"/>
      <c r="F343" s="113"/>
      <c r="G343" s="113"/>
      <c r="H343" s="113"/>
      <c r="I343" s="94"/>
      <c r="J343" s="94"/>
      <c r="K343" s="113"/>
    </row>
    <row r="344" spans="2:11">
      <c r="B344" s="93"/>
      <c r="C344" s="113"/>
      <c r="D344" s="113"/>
      <c r="E344" s="113"/>
      <c r="F344" s="113"/>
      <c r="G344" s="113"/>
      <c r="H344" s="113"/>
      <c r="I344" s="94"/>
      <c r="J344" s="94"/>
      <c r="K344" s="113"/>
    </row>
    <row r="345" spans="2:11">
      <c r="B345" s="93"/>
      <c r="C345" s="113"/>
      <c r="D345" s="113"/>
      <c r="E345" s="113"/>
      <c r="F345" s="113"/>
      <c r="G345" s="113"/>
      <c r="H345" s="113"/>
      <c r="I345" s="94"/>
      <c r="J345" s="94"/>
      <c r="K345" s="113"/>
    </row>
    <row r="346" spans="2:11">
      <c r="B346" s="93"/>
      <c r="C346" s="113"/>
      <c r="D346" s="113"/>
      <c r="E346" s="113"/>
      <c r="F346" s="113"/>
      <c r="G346" s="113"/>
      <c r="H346" s="113"/>
      <c r="I346" s="94"/>
      <c r="J346" s="94"/>
      <c r="K346" s="113"/>
    </row>
    <row r="347" spans="2:11">
      <c r="B347" s="93"/>
      <c r="C347" s="113"/>
      <c r="D347" s="113"/>
      <c r="E347" s="113"/>
      <c r="F347" s="113"/>
      <c r="G347" s="113"/>
      <c r="H347" s="113"/>
      <c r="I347" s="94"/>
      <c r="J347" s="94"/>
      <c r="K347" s="113"/>
    </row>
    <row r="348" spans="2:11">
      <c r="B348" s="93"/>
      <c r="C348" s="113"/>
      <c r="D348" s="113"/>
      <c r="E348" s="113"/>
      <c r="F348" s="113"/>
      <c r="G348" s="113"/>
      <c r="H348" s="113"/>
      <c r="I348" s="94"/>
      <c r="J348" s="94"/>
      <c r="K348" s="113"/>
    </row>
    <row r="349" spans="2:11">
      <c r="B349" s="93"/>
      <c r="C349" s="113"/>
      <c r="D349" s="113"/>
      <c r="E349" s="113"/>
      <c r="F349" s="113"/>
      <c r="G349" s="113"/>
      <c r="H349" s="113"/>
      <c r="I349" s="94"/>
      <c r="J349" s="94"/>
      <c r="K349" s="113"/>
    </row>
    <row r="350" spans="2:11">
      <c r="B350" s="93"/>
      <c r="C350" s="113"/>
      <c r="D350" s="113"/>
      <c r="E350" s="113"/>
      <c r="F350" s="113"/>
      <c r="G350" s="113"/>
      <c r="H350" s="113"/>
      <c r="I350" s="94"/>
      <c r="J350" s="94"/>
      <c r="K350" s="113"/>
    </row>
    <row r="351" spans="2:11">
      <c r="B351" s="93"/>
      <c r="C351" s="113"/>
      <c r="D351" s="113"/>
      <c r="E351" s="113"/>
      <c r="F351" s="113"/>
      <c r="G351" s="113"/>
      <c r="H351" s="113"/>
      <c r="I351" s="94"/>
      <c r="J351" s="94"/>
      <c r="K351" s="113"/>
    </row>
    <row r="352" spans="2:11">
      <c r="B352" s="93"/>
      <c r="C352" s="113"/>
      <c r="D352" s="113"/>
      <c r="E352" s="113"/>
      <c r="F352" s="113"/>
      <c r="G352" s="113"/>
      <c r="H352" s="113"/>
      <c r="I352" s="94"/>
      <c r="J352" s="94"/>
      <c r="K352" s="113"/>
    </row>
    <row r="353" spans="2:11">
      <c r="B353" s="93"/>
      <c r="C353" s="113"/>
      <c r="D353" s="113"/>
      <c r="E353" s="113"/>
      <c r="F353" s="113"/>
      <c r="G353" s="113"/>
      <c r="H353" s="113"/>
      <c r="I353" s="94"/>
      <c r="J353" s="94"/>
      <c r="K353" s="113"/>
    </row>
    <row r="354" spans="2:11">
      <c r="B354" s="93"/>
      <c r="C354" s="113"/>
      <c r="D354" s="113"/>
      <c r="E354" s="113"/>
      <c r="F354" s="113"/>
      <c r="G354" s="113"/>
      <c r="H354" s="113"/>
      <c r="I354" s="94"/>
      <c r="J354" s="94"/>
      <c r="K354" s="113"/>
    </row>
    <row r="355" spans="2:11">
      <c r="B355" s="93"/>
      <c r="C355" s="113"/>
      <c r="D355" s="113"/>
      <c r="E355" s="113"/>
      <c r="F355" s="113"/>
      <c r="G355" s="113"/>
      <c r="H355" s="113"/>
      <c r="I355" s="94"/>
      <c r="J355" s="94"/>
      <c r="K355" s="113"/>
    </row>
    <row r="356" spans="2:11">
      <c r="B356" s="93"/>
      <c r="C356" s="113"/>
      <c r="D356" s="113"/>
      <c r="E356" s="113"/>
      <c r="F356" s="113"/>
      <c r="G356" s="113"/>
      <c r="H356" s="113"/>
      <c r="I356" s="94"/>
      <c r="J356" s="94"/>
      <c r="K356" s="113"/>
    </row>
    <row r="357" spans="2:11">
      <c r="B357" s="93"/>
      <c r="C357" s="113"/>
      <c r="D357" s="113"/>
      <c r="E357" s="113"/>
      <c r="F357" s="113"/>
      <c r="G357" s="113"/>
      <c r="H357" s="113"/>
      <c r="I357" s="94"/>
      <c r="J357" s="94"/>
      <c r="K357" s="113"/>
    </row>
    <row r="358" spans="2:11">
      <c r="B358" s="93"/>
      <c r="C358" s="113"/>
      <c r="D358" s="113"/>
      <c r="E358" s="113"/>
      <c r="F358" s="113"/>
      <c r="G358" s="113"/>
      <c r="H358" s="113"/>
      <c r="I358" s="94"/>
      <c r="J358" s="94"/>
      <c r="K358" s="113"/>
    </row>
    <row r="359" spans="2:11">
      <c r="B359" s="93"/>
      <c r="C359" s="113"/>
      <c r="D359" s="113"/>
      <c r="E359" s="113"/>
      <c r="F359" s="113"/>
      <c r="G359" s="113"/>
      <c r="H359" s="113"/>
      <c r="I359" s="94"/>
      <c r="J359" s="94"/>
      <c r="K359" s="113"/>
    </row>
    <row r="360" spans="2:11">
      <c r="B360" s="93"/>
      <c r="C360" s="113"/>
      <c r="D360" s="113"/>
      <c r="E360" s="113"/>
      <c r="F360" s="113"/>
      <c r="G360" s="113"/>
      <c r="H360" s="113"/>
      <c r="I360" s="94"/>
      <c r="J360" s="94"/>
      <c r="K360" s="113"/>
    </row>
    <row r="361" spans="2:11">
      <c r="B361" s="93"/>
      <c r="C361" s="113"/>
      <c r="D361" s="113"/>
      <c r="E361" s="113"/>
      <c r="F361" s="113"/>
      <c r="G361" s="113"/>
      <c r="H361" s="113"/>
      <c r="I361" s="94"/>
      <c r="J361" s="94"/>
      <c r="K361" s="113"/>
    </row>
    <row r="362" spans="2:11">
      <c r="B362" s="93"/>
      <c r="C362" s="113"/>
      <c r="D362" s="113"/>
      <c r="E362" s="113"/>
      <c r="F362" s="113"/>
      <c r="G362" s="113"/>
      <c r="H362" s="113"/>
      <c r="I362" s="94"/>
      <c r="J362" s="94"/>
      <c r="K362" s="113"/>
    </row>
    <row r="363" spans="2:11">
      <c r="B363" s="93"/>
      <c r="C363" s="113"/>
      <c r="D363" s="113"/>
      <c r="E363" s="113"/>
      <c r="F363" s="113"/>
      <c r="G363" s="113"/>
      <c r="H363" s="113"/>
      <c r="I363" s="94"/>
      <c r="J363" s="94"/>
      <c r="K363" s="113"/>
    </row>
    <row r="364" spans="2:11">
      <c r="B364" s="93"/>
      <c r="C364" s="113"/>
      <c r="D364" s="113"/>
      <c r="E364" s="113"/>
      <c r="F364" s="113"/>
      <c r="G364" s="113"/>
      <c r="H364" s="113"/>
      <c r="I364" s="94"/>
      <c r="J364" s="94"/>
      <c r="K364" s="113"/>
    </row>
    <row r="365" spans="2:11">
      <c r="B365" s="93"/>
      <c r="C365" s="113"/>
      <c r="D365" s="113"/>
      <c r="E365" s="113"/>
      <c r="F365" s="113"/>
      <c r="G365" s="113"/>
      <c r="H365" s="113"/>
      <c r="I365" s="94"/>
      <c r="J365" s="94"/>
      <c r="K365" s="113"/>
    </row>
    <row r="366" spans="2:11">
      <c r="B366" s="93"/>
      <c r="C366" s="113"/>
      <c r="D366" s="113"/>
      <c r="E366" s="113"/>
      <c r="F366" s="113"/>
      <c r="G366" s="113"/>
      <c r="H366" s="113"/>
      <c r="I366" s="94"/>
      <c r="J366" s="94"/>
      <c r="K366" s="113"/>
    </row>
    <row r="367" spans="2:11">
      <c r="B367" s="93"/>
      <c r="C367" s="113"/>
      <c r="D367" s="113"/>
      <c r="E367" s="113"/>
      <c r="F367" s="113"/>
      <c r="G367" s="113"/>
      <c r="H367" s="113"/>
      <c r="I367" s="94"/>
      <c r="J367" s="94"/>
      <c r="K367" s="113"/>
    </row>
    <row r="368" spans="2:11">
      <c r="B368" s="93"/>
      <c r="C368" s="113"/>
      <c r="D368" s="113"/>
      <c r="E368" s="113"/>
      <c r="F368" s="113"/>
      <c r="G368" s="113"/>
      <c r="H368" s="113"/>
      <c r="I368" s="94"/>
      <c r="J368" s="94"/>
      <c r="K368" s="113"/>
    </row>
    <row r="369" spans="2:11">
      <c r="B369" s="93"/>
      <c r="C369" s="113"/>
      <c r="D369" s="113"/>
      <c r="E369" s="113"/>
      <c r="F369" s="113"/>
      <c r="G369" s="113"/>
      <c r="H369" s="113"/>
      <c r="I369" s="94"/>
      <c r="J369" s="94"/>
      <c r="K369" s="113"/>
    </row>
    <row r="370" spans="2:11">
      <c r="B370" s="93"/>
      <c r="C370" s="113"/>
      <c r="D370" s="113"/>
      <c r="E370" s="113"/>
      <c r="F370" s="113"/>
      <c r="G370" s="113"/>
      <c r="H370" s="113"/>
      <c r="I370" s="94"/>
      <c r="J370" s="94"/>
      <c r="K370" s="113"/>
    </row>
    <row r="371" spans="2:11">
      <c r="B371" s="93"/>
      <c r="C371" s="113"/>
      <c r="D371" s="113"/>
      <c r="E371" s="113"/>
      <c r="F371" s="113"/>
      <c r="G371" s="113"/>
      <c r="H371" s="113"/>
      <c r="I371" s="94"/>
      <c r="J371" s="94"/>
      <c r="K371" s="113"/>
    </row>
    <row r="372" spans="2:11">
      <c r="B372" s="93"/>
      <c r="C372" s="113"/>
      <c r="D372" s="113"/>
      <c r="E372" s="113"/>
      <c r="F372" s="113"/>
      <c r="G372" s="113"/>
      <c r="H372" s="113"/>
      <c r="I372" s="94"/>
      <c r="J372" s="94"/>
      <c r="K372" s="113"/>
    </row>
    <row r="373" spans="2:11">
      <c r="B373" s="93"/>
      <c r="C373" s="113"/>
      <c r="D373" s="113"/>
      <c r="E373" s="113"/>
      <c r="F373" s="113"/>
      <c r="G373" s="113"/>
      <c r="H373" s="113"/>
      <c r="I373" s="94"/>
      <c r="J373" s="94"/>
      <c r="K373" s="113"/>
    </row>
    <row r="374" spans="2:11">
      <c r="B374" s="93"/>
      <c r="C374" s="113"/>
      <c r="D374" s="113"/>
      <c r="E374" s="113"/>
      <c r="F374" s="113"/>
      <c r="G374" s="113"/>
      <c r="H374" s="113"/>
      <c r="I374" s="94"/>
      <c r="J374" s="94"/>
      <c r="K374" s="113"/>
    </row>
    <row r="375" spans="2:11">
      <c r="B375" s="93"/>
      <c r="C375" s="113"/>
      <c r="D375" s="113"/>
      <c r="E375" s="113"/>
      <c r="F375" s="113"/>
      <c r="G375" s="113"/>
      <c r="H375" s="113"/>
      <c r="I375" s="94"/>
      <c r="J375" s="94"/>
      <c r="K375" s="113"/>
    </row>
    <row r="376" spans="2:11">
      <c r="B376" s="93"/>
      <c r="C376" s="113"/>
      <c r="D376" s="113"/>
      <c r="E376" s="113"/>
      <c r="F376" s="113"/>
      <c r="G376" s="113"/>
      <c r="H376" s="113"/>
      <c r="I376" s="94"/>
      <c r="J376" s="94"/>
      <c r="K376" s="113"/>
    </row>
    <row r="377" spans="2:11">
      <c r="B377" s="93"/>
      <c r="C377" s="113"/>
      <c r="D377" s="113"/>
      <c r="E377" s="113"/>
      <c r="F377" s="113"/>
      <c r="G377" s="113"/>
      <c r="H377" s="113"/>
      <c r="I377" s="94"/>
      <c r="J377" s="94"/>
      <c r="K377" s="113"/>
    </row>
    <row r="378" spans="2:11">
      <c r="B378" s="93"/>
      <c r="C378" s="113"/>
      <c r="D378" s="113"/>
      <c r="E378" s="113"/>
      <c r="F378" s="113"/>
      <c r="G378" s="113"/>
      <c r="H378" s="113"/>
      <c r="I378" s="94"/>
      <c r="J378" s="94"/>
      <c r="K378" s="113"/>
    </row>
    <row r="379" spans="2:11">
      <c r="B379" s="93"/>
      <c r="C379" s="113"/>
      <c r="D379" s="113"/>
      <c r="E379" s="113"/>
      <c r="F379" s="113"/>
      <c r="G379" s="113"/>
      <c r="H379" s="113"/>
      <c r="I379" s="94"/>
      <c r="J379" s="94"/>
      <c r="K379" s="113"/>
    </row>
    <row r="380" spans="2:11">
      <c r="B380" s="93"/>
      <c r="C380" s="113"/>
      <c r="D380" s="113"/>
      <c r="E380" s="113"/>
      <c r="F380" s="113"/>
      <c r="G380" s="113"/>
      <c r="H380" s="113"/>
      <c r="I380" s="94"/>
      <c r="J380" s="94"/>
      <c r="K380" s="113"/>
    </row>
    <row r="381" spans="2:11">
      <c r="B381" s="93"/>
      <c r="C381" s="113"/>
      <c r="D381" s="113"/>
      <c r="E381" s="113"/>
      <c r="F381" s="113"/>
      <c r="G381" s="113"/>
      <c r="H381" s="113"/>
      <c r="I381" s="94"/>
      <c r="J381" s="94"/>
      <c r="K381" s="113"/>
    </row>
    <row r="382" spans="2:11">
      <c r="B382" s="93"/>
      <c r="C382" s="113"/>
      <c r="D382" s="113"/>
      <c r="E382" s="113"/>
      <c r="F382" s="113"/>
      <c r="G382" s="113"/>
      <c r="H382" s="113"/>
      <c r="I382" s="94"/>
      <c r="J382" s="94"/>
      <c r="K382" s="113"/>
    </row>
    <row r="383" spans="2:11">
      <c r="B383" s="93"/>
      <c r="C383" s="113"/>
      <c r="D383" s="113"/>
      <c r="E383" s="113"/>
      <c r="F383" s="113"/>
      <c r="G383" s="113"/>
      <c r="H383" s="113"/>
      <c r="I383" s="94"/>
      <c r="J383" s="94"/>
      <c r="K383" s="113"/>
    </row>
    <row r="384" spans="2:11">
      <c r="B384" s="93"/>
      <c r="C384" s="113"/>
      <c r="D384" s="113"/>
      <c r="E384" s="113"/>
      <c r="F384" s="113"/>
      <c r="G384" s="113"/>
      <c r="H384" s="113"/>
      <c r="I384" s="94"/>
      <c r="J384" s="94"/>
      <c r="K384" s="113"/>
    </row>
    <row r="385" spans="2:11">
      <c r="B385" s="93"/>
      <c r="C385" s="113"/>
      <c r="D385" s="113"/>
      <c r="E385" s="113"/>
      <c r="F385" s="113"/>
      <c r="G385" s="113"/>
      <c r="H385" s="113"/>
      <c r="I385" s="94"/>
      <c r="J385" s="94"/>
      <c r="K385" s="113"/>
    </row>
    <row r="386" spans="2:11">
      <c r="B386" s="93"/>
      <c r="C386" s="113"/>
      <c r="D386" s="113"/>
      <c r="E386" s="113"/>
      <c r="F386" s="113"/>
      <c r="G386" s="113"/>
      <c r="H386" s="113"/>
      <c r="I386" s="94"/>
      <c r="J386" s="94"/>
      <c r="K386" s="113"/>
    </row>
    <row r="387" spans="2:11">
      <c r="B387" s="93"/>
      <c r="C387" s="113"/>
      <c r="D387" s="113"/>
      <c r="E387" s="113"/>
      <c r="F387" s="113"/>
      <c r="G387" s="113"/>
      <c r="H387" s="113"/>
      <c r="I387" s="94"/>
      <c r="J387" s="94"/>
      <c r="K387" s="113"/>
    </row>
    <row r="388" spans="2:11">
      <c r="B388" s="93"/>
      <c r="C388" s="113"/>
      <c r="D388" s="113"/>
      <c r="E388" s="113"/>
      <c r="F388" s="113"/>
      <c r="G388" s="113"/>
      <c r="H388" s="113"/>
      <c r="I388" s="94"/>
      <c r="J388" s="94"/>
      <c r="K388" s="113"/>
    </row>
    <row r="389" spans="2:11">
      <c r="B389" s="93"/>
      <c r="C389" s="113"/>
      <c r="D389" s="113"/>
      <c r="E389" s="113"/>
      <c r="F389" s="113"/>
      <c r="G389" s="113"/>
      <c r="H389" s="113"/>
      <c r="I389" s="94"/>
      <c r="J389" s="94"/>
      <c r="K389" s="113"/>
    </row>
    <row r="390" spans="2:11">
      <c r="B390" s="93"/>
      <c r="C390" s="113"/>
      <c r="D390" s="113"/>
      <c r="E390" s="113"/>
      <c r="F390" s="113"/>
      <c r="G390" s="113"/>
      <c r="H390" s="113"/>
      <c r="I390" s="94"/>
      <c r="J390" s="94"/>
      <c r="K390" s="113"/>
    </row>
    <row r="391" spans="2:11">
      <c r="B391" s="93"/>
      <c r="C391" s="113"/>
      <c r="D391" s="113"/>
      <c r="E391" s="113"/>
      <c r="F391" s="113"/>
      <c r="G391" s="113"/>
      <c r="H391" s="113"/>
      <c r="I391" s="94"/>
      <c r="J391" s="94"/>
      <c r="K391" s="113"/>
    </row>
    <row r="392" spans="2:11">
      <c r="B392" s="93"/>
      <c r="C392" s="113"/>
      <c r="D392" s="113"/>
      <c r="E392" s="113"/>
      <c r="F392" s="113"/>
      <c r="G392" s="113"/>
      <c r="H392" s="113"/>
      <c r="I392" s="94"/>
      <c r="J392" s="94"/>
      <c r="K392" s="113"/>
    </row>
    <row r="393" spans="2:11">
      <c r="B393" s="93"/>
      <c r="C393" s="113"/>
      <c r="D393" s="113"/>
      <c r="E393" s="113"/>
      <c r="F393" s="113"/>
      <c r="G393" s="113"/>
      <c r="H393" s="113"/>
      <c r="I393" s="94"/>
      <c r="J393" s="94"/>
      <c r="K393" s="113"/>
    </row>
    <row r="394" spans="2:11">
      <c r="B394" s="93"/>
      <c r="C394" s="113"/>
      <c r="D394" s="113"/>
      <c r="E394" s="113"/>
      <c r="F394" s="113"/>
      <c r="G394" s="113"/>
      <c r="H394" s="113"/>
      <c r="I394" s="94"/>
      <c r="J394" s="94"/>
      <c r="K394" s="113"/>
    </row>
    <row r="395" spans="2:11">
      <c r="B395" s="93"/>
      <c r="C395" s="113"/>
      <c r="D395" s="113"/>
      <c r="E395" s="113"/>
      <c r="F395" s="113"/>
      <c r="G395" s="113"/>
      <c r="H395" s="113"/>
      <c r="I395" s="94"/>
      <c r="J395" s="94"/>
      <c r="K395" s="113"/>
    </row>
    <row r="396" spans="2:11">
      <c r="B396" s="93"/>
      <c r="C396" s="113"/>
      <c r="D396" s="113"/>
      <c r="E396" s="113"/>
      <c r="F396" s="113"/>
      <c r="G396" s="113"/>
      <c r="H396" s="113"/>
      <c r="I396" s="94"/>
      <c r="J396" s="94"/>
      <c r="K396" s="113"/>
    </row>
    <row r="397" spans="2:11">
      <c r="B397" s="93"/>
      <c r="C397" s="113"/>
      <c r="D397" s="113"/>
      <c r="E397" s="113"/>
      <c r="F397" s="113"/>
      <c r="G397" s="113"/>
      <c r="H397" s="113"/>
      <c r="I397" s="94"/>
      <c r="J397" s="94"/>
      <c r="K397" s="113"/>
    </row>
    <row r="398" spans="2:11">
      <c r="B398" s="93"/>
      <c r="C398" s="113"/>
      <c r="D398" s="113"/>
      <c r="E398" s="113"/>
      <c r="F398" s="113"/>
      <c r="G398" s="113"/>
      <c r="H398" s="113"/>
      <c r="I398" s="94"/>
      <c r="J398" s="94"/>
      <c r="K398" s="113"/>
    </row>
    <row r="399" spans="2:11">
      <c r="B399" s="93"/>
      <c r="C399" s="113"/>
      <c r="D399" s="113"/>
      <c r="E399" s="113"/>
      <c r="F399" s="113"/>
      <c r="G399" s="113"/>
      <c r="H399" s="113"/>
      <c r="I399" s="94"/>
      <c r="J399" s="94"/>
      <c r="K399" s="113"/>
    </row>
    <row r="400" spans="2:11">
      <c r="B400" s="93"/>
      <c r="C400" s="113"/>
      <c r="D400" s="113"/>
      <c r="E400" s="113"/>
      <c r="F400" s="113"/>
      <c r="G400" s="113"/>
      <c r="H400" s="113"/>
      <c r="I400" s="94"/>
      <c r="J400" s="94"/>
      <c r="K400" s="113"/>
    </row>
    <row r="401" spans="2:11">
      <c r="B401" s="93"/>
      <c r="C401" s="113"/>
      <c r="D401" s="113"/>
      <c r="E401" s="113"/>
      <c r="F401" s="113"/>
      <c r="G401" s="113"/>
      <c r="H401" s="113"/>
      <c r="I401" s="94"/>
      <c r="J401" s="94"/>
      <c r="K401" s="113"/>
    </row>
    <row r="402" spans="2:11">
      <c r="B402" s="93"/>
      <c r="C402" s="113"/>
      <c r="D402" s="113"/>
      <c r="E402" s="113"/>
      <c r="F402" s="113"/>
      <c r="G402" s="113"/>
      <c r="H402" s="113"/>
      <c r="I402" s="94"/>
      <c r="J402" s="94"/>
      <c r="K402" s="113"/>
    </row>
    <row r="403" spans="2:11">
      <c r="B403" s="93"/>
      <c r="C403" s="113"/>
      <c r="D403" s="113"/>
      <c r="E403" s="113"/>
      <c r="F403" s="113"/>
      <c r="G403" s="113"/>
      <c r="H403" s="113"/>
      <c r="I403" s="94"/>
      <c r="J403" s="94"/>
      <c r="K403" s="113"/>
    </row>
    <row r="404" spans="2:11">
      <c r="B404" s="93"/>
      <c r="C404" s="113"/>
      <c r="D404" s="113"/>
      <c r="E404" s="113"/>
      <c r="F404" s="113"/>
      <c r="G404" s="113"/>
      <c r="H404" s="113"/>
      <c r="I404" s="94"/>
      <c r="J404" s="94"/>
      <c r="K404" s="113"/>
    </row>
    <row r="405" spans="2:11">
      <c r="B405" s="93"/>
      <c r="C405" s="113"/>
      <c r="D405" s="113"/>
      <c r="E405" s="113"/>
      <c r="F405" s="113"/>
      <c r="G405" s="113"/>
      <c r="H405" s="113"/>
      <c r="I405" s="94"/>
      <c r="J405" s="94"/>
      <c r="K405" s="113"/>
    </row>
    <row r="406" spans="2:11">
      <c r="B406" s="93"/>
      <c r="C406" s="113"/>
      <c r="D406" s="113"/>
      <c r="E406" s="113"/>
      <c r="F406" s="113"/>
      <c r="G406" s="113"/>
      <c r="H406" s="113"/>
      <c r="I406" s="94"/>
      <c r="J406" s="94"/>
      <c r="K406" s="113"/>
    </row>
    <row r="407" spans="2:11">
      <c r="B407" s="93"/>
      <c r="C407" s="113"/>
      <c r="D407" s="113"/>
      <c r="E407" s="113"/>
      <c r="F407" s="113"/>
      <c r="G407" s="113"/>
      <c r="H407" s="113"/>
      <c r="I407" s="94"/>
      <c r="J407" s="94"/>
      <c r="K407" s="113"/>
    </row>
    <row r="408" spans="2:11">
      <c r="B408" s="93"/>
      <c r="C408" s="113"/>
      <c r="D408" s="113"/>
      <c r="E408" s="113"/>
      <c r="F408" s="113"/>
      <c r="G408" s="113"/>
      <c r="H408" s="113"/>
      <c r="I408" s="94"/>
      <c r="J408" s="94"/>
      <c r="K408" s="113"/>
    </row>
    <row r="409" spans="2:11">
      <c r="B409" s="93"/>
      <c r="C409" s="113"/>
      <c r="D409" s="113"/>
      <c r="E409" s="113"/>
      <c r="F409" s="113"/>
      <c r="G409" s="113"/>
      <c r="H409" s="113"/>
      <c r="I409" s="94"/>
      <c r="J409" s="94"/>
      <c r="K409" s="113"/>
    </row>
    <row r="410" spans="2:11">
      <c r="B410" s="93"/>
      <c r="C410" s="113"/>
      <c r="D410" s="113"/>
      <c r="E410" s="113"/>
      <c r="F410" s="113"/>
      <c r="G410" s="113"/>
      <c r="H410" s="113"/>
      <c r="I410" s="94"/>
      <c r="J410" s="94"/>
      <c r="K410" s="113"/>
    </row>
    <row r="411" spans="2:11">
      <c r="B411" s="93"/>
      <c r="C411" s="113"/>
      <c r="D411" s="113"/>
      <c r="E411" s="113"/>
      <c r="F411" s="113"/>
      <c r="G411" s="113"/>
      <c r="H411" s="113"/>
      <c r="I411" s="94"/>
      <c r="J411" s="94"/>
      <c r="K411" s="113"/>
    </row>
    <row r="412" spans="2:11">
      <c r="B412" s="93"/>
      <c r="C412" s="113"/>
      <c r="D412" s="113"/>
      <c r="E412" s="113"/>
      <c r="F412" s="113"/>
      <c r="G412" s="113"/>
      <c r="H412" s="113"/>
      <c r="I412" s="94"/>
      <c r="J412" s="94"/>
      <c r="K412" s="113"/>
    </row>
    <row r="413" spans="2:11">
      <c r="B413" s="93"/>
      <c r="C413" s="113"/>
      <c r="D413" s="113"/>
      <c r="E413" s="113"/>
      <c r="F413" s="113"/>
      <c r="G413" s="113"/>
      <c r="H413" s="113"/>
      <c r="I413" s="94"/>
      <c r="J413" s="94"/>
      <c r="K413" s="113"/>
    </row>
    <row r="414" spans="2:11">
      <c r="B414" s="93"/>
      <c r="C414" s="113"/>
      <c r="D414" s="113"/>
      <c r="E414" s="113"/>
      <c r="F414" s="113"/>
      <c r="G414" s="113"/>
      <c r="H414" s="113"/>
      <c r="I414" s="94"/>
      <c r="J414" s="94"/>
      <c r="K414" s="113"/>
    </row>
    <row r="415" spans="2:11">
      <c r="B415" s="93"/>
      <c r="C415" s="113"/>
      <c r="D415" s="113"/>
      <c r="E415" s="113"/>
      <c r="F415" s="113"/>
      <c r="G415" s="113"/>
      <c r="H415" s="113"/>
      <c r="I415" s="94"/>
      <c r="J415" s="94"/>
      <c r="K415" s="113"/>
    </row>
    <row r="416" spans="2:11">
      <c r="B416" s="93"/>
      <c r="C416" s="113"/>
      <c r="D416" s="113"/>
      <c r="E416" s="113"/>
      <c r="F416" s="113"/>
      <c r="G416" s="113"/>
      <c r="H416" s="113"/>
      <c r="I416" s="94"/>
      <c r="J416" s="94"/>
      <c r="K416" s="113"/>
    </row>
    <row r="417" spans="2:11">
      <c r="B417" s="93"/>
      <c r="C417" s="113"/>
      <c r="D417" s="113"/>
      <c r="E417" s="113"/>
      <c r="F417" s="113"/>
      <c r="G417" s="113"/>
      <c r="H417" s="113"/>
      <c r="I417" s="94"/>
      <c r="J417" s="94"/>
      <c r="K417" s="113"/>
    </row>
    <row r="418" spans="2:11">
      <c r="B418" s="93"/>
      <c r="C418" s="113"/>
      <c r="D418" s="113"/>
      <c r="E418" s="113"/>
      <c r="F418" s="113"/>
      <c r="G418" s="113"/>
      <c r="H418" s="113"/>
      <c r="I418" s="94"/>
      <c r="J418" s="94"/>
      <c r="K418" s="113"/>
    </row>
    <row r="419" spans="2:11">
      <c r="B419" s="93"/>
      <c r="C419" s="113"/>
      <c r="D419" s="113"/>
      <c r="E419" s="113"/>
      <c r="F419" s="113"/>
      <c r="G419" s="113"/>
      <c r="H419" s="113"/>
      <c r="I419" s="94"/>
      <c r="J419" s="94"/>
      <c r="K419" s="113"/>
    </row>
    <row r="420" spans="2:11">
      <c r="B420" s="93"/>
      <c r="C420" s="113"/>
      <c r="D420" s="113"/>
      <c r="E420" s="113"/>
      <c r="F420" s="113"/>
      <c r="G420" s="113"/>
      <c r="H420" s="113"/>
      <c r="I420" s="94"/>
      <c r="J420" s="94"/>
      <c r="K420" s="113"/>
    </row>
    <row r="421" spans="2:11">
      <c r="B421" s="93"/>
      <c r="C421" s="113"/>
      <c r="D421" s="113"/>
      <c r="E421" s="113"/>
      <c r="F421" s="113"/>
      <c r="G421" s="113"/>
      <c r="H421" s="113"/>
      <c r="I421" s="94"/>
      <c r="J421" s="94"/>
      <c r="K421" s="113"/>
    </row>
    <row r="422" spans="2:11">
      <c r="B422" s="93"/>
      <c r="C422" s="113"/>
      <c r="D422" s="113"/>
      <c r="E422" s="113"/>
      <c r="F422" s="113"/>
      <c r="G422" s="113"/>
      <c r="H422" s="113"/>
      <c r="I422" s="94"/>
      <c r="J422" s="94"/>
      <c r="K422" s="113"/>
    </row>
    <row r="423" spans="2:11">
      <c r="B423" s="93"/>
      <c r="C423" s="113"/>
      <c r="D423" s="113"/>
      <c r="E423" s="113"/>
      <c r="F423" s="113"/>
      <c r="G423" s="113"/>
      <c r="H423" s="113"/>
      <c r="I423" s="94"/>
      <c r="J423" s="94"/>
      <c r="K423" s="113"/>
    </row>
    <row r="424" spans="2:11">
      <c r="B424" s="93"/>
      <c r="C424" s="113"/>
      <c r="D424" s="113"/>
      <c r="E424" s="113"/>
      <c r="F424" s="113"/>
      <c r="G424" s="113"/>
      <c r="H424" s="113"/>
      <c r="I424" s="94"/>
      <c r="J424" s="94"/>
      <c r="K424" s="113"/>
    </row>
    <row r="425" spans="2:11">
      <c r="B425" s="93"/>
      <c r="C425" s="113"/>
      <c r="D425" s="113"/>
      <c r="E425" s="113"/>
      <c r="F425" s="113"/>
      <c r="G425" s="113"/>
      <c r="H425" s="113"/>
      <c r="I425" s="94"/>
      <c r="J425" s="94"/>
      <c r="K425" s="113"/>
    </row>
    <row r="426" spans="2:11">
      <c r="B426" s="93"/>
      <c r="C426" s="113"/>
      <c r="D426" s="113"/>
      <c r="E426" s="113"/>
      <c r="F426" s="113"/>
      <c r="G426" s="113"/>
      <c r="H426" s="113"/>
      <c r="I426" s="94"/>
      <c r="J426" s="94"/>
      <c r="K426" s="113"/>
    </row>
    <row r="427" spans="2:11">
      <c r="B427" s="93"/>
      <c r="C427" s="113"/>
      <c r="D427" s="113"/>
      <c r="E427" s="113"/>
      <c r="F427" s="113"/>
      <c r="G427" s="113"/>
      <c r="H427" s="113"/>
      <c r="I427" s="94"/>
      <c r="J427" s="94"/>
      <c r="K427" s="113"/>
    </row>
    <row r="428" spans="2:11">
      <c r="B428" s="93"/>
      <c r="C428" s="113"/>
      <c r="D428" s="113"/>
      <c r="E428" s="113"/>
      <c r="F428" s="113"/>
      <c r="G428" s="113"/>
      <c r="H428" s="113"/>
      <c r="I428" s="94"/>
      <c r="J428" s="94"/>
      <c r="K428" s="113"/>
    </row>
    <row r="429" spans="2:11">
      <c r="B429" s="93"/>
      <c r="C429" s="113"/>
      <c r="D429" s="113"/>
      <c r="E429" s="113"/>
      <c r="F429" s="113"/>
      <c r="G429" s="113"/>
      <c r="H429" s="113"/>
      <c r="I429" s="94"/>
      <c r="J429" s="94"/>
      <c r="K429" s="113"/>
    </row>
    <row r="430" spans="2:11">
      <c r="B430" s="93"/>
      <c r="C430" s="113"/>
      <c r="D430" s="113"/>
      <c r="E430" s="113"/>
      <c r="F430" s="113"/>
      <c r="G430" s="113"/>
      <c r="H430" s="113"/>
      <c r="I430" s="94"/>
      <c r="J430" s="94"/>
      <c r="K430" s="113"/>
    </row>
    <row r="431" spans="2:11">
      <c r="B431" s="93"/>
      <c r="C431" s="113"/>
      <c r="D431" s="113"/>
      <c r="E431" s="113"/>
      <c r="F431" s="113"/>
      <c r="G431" s="113"/>
      <c r="H431" s="113"/>
      <c r="I431" s="94"/>
      <c r="J431" s="94"/>
      <c r="K431" s="113"/>
    </row>
    <row r="432" spans="2:11">
      <c r="B432" s="93"/>
      <c r="C432" s="113"/>
      <c r="D432" s="113"/>
      <c r="E432" s="113"/>
      <c r="F432" s="113"/>
      <c r="G432" s="113"/>
      <c r="H432" s="113"/>
      <c r="I432" s="94"/>
      <c r="J432" s="94"/>
      <c r="K432" s="113"/>
    </row>
    <row r="433" spans="2:11">
      <c r="B433" s="93"/>
      <c r="C433" s="113"/>
      <c r="D433" s="113"/>
      <c r="E433" s="113"/>
      <c r="F433" s="113"/>
      <c r="G433" s="113"/>
      <c r="H433" s="113"/>
      <c r="I433" s="94"/>
      <c r="J433" s="94"/>
      <c r="K433" s="113"/>
    </row>
    <row r="434" spans="2:11">
      <c r="B434" s="93"/>
      <c r="C434" s="113"/>
      <c r="D434" s="113"/>
      <c r="E434" s="113"/>
      <c r="F434" s="113"/>
      <c r="G434" s="113"/>
      <c r="H434" s="113"/>
      <c r="I434" s="94"/>
      <c r="J434" s="94"/>
      <c r="K434" s="113"/>
    </row>
    <row r="435" spans="2:11">
      <c r="B435" s="93"/>
      <c r="C435" s="113"/>
      <c r="D435" s="113"/>
      <c r="E435" s="113"/>
      <c r="F435" s="113"/>
      <c r="G435" s="113"/>
      <c r="H435" s="113"/>
      <c r="I435" s="94"/>
      <c r="J435" s="94"/>
      <c r="K435" s="113"/>
    </row>
    <row r="436" spans="2:11">
      <c r="B436" s="93"/>
      <c r="C436" s="113"/>
      <c r="D436" s="113"/>
      <c r="E436" s="113"/>
      <c r="F436" s="113"/>
      <c r="G436" s="113"/>
      <c r="H436" s="113"/>
      <c r="I436" s="94"/>
      <c r="J436" s="94"/>
      <c r="K436" s="113"/>
    </row>
    <row r="437" spans="2:11">
      <c r="B437" s="93"/>
      <c r="C437" s="113"/>
      <c r="D437" s="113"/>
      <c r="E437" s="113"/>
      <c r="F437" s="113"/>
      <c r="G437" s="113"/>
      <c r="H437" s="113"/>
      <c r="I437" s="94"/>
      <c r="J437" s="94"/>
      <c r="K437" s="113"/>
    </row>
    <row r="438" spans="2:11">
      <c r="B438" s="93"/>
      <c r="C438" s="113"/>
      <c r="D438" s="113"/>
      <c r="E438" s="113"/>
      <c r="F438" s="113"/>
      <c r="G438" s="113"/>
      <c r="H438" s="113"/>
      <c r="I438" s="94"/>
      <c r="J438" s="94"/>
      <c r="K438" s="113"/>
    </row>
    <row r="439" spans="2:11">
      <c r="B439" s="93"/>
      <c r="C439" s="113"/>
      <c r="D439" s="113"/>
      <c r="E439" s="113"/>
      <c r="F439" s="113"/>
      <c r="G439" s="113"/>
      <c r="H439" s="113"/>
      <c r="I439" s="94"/>
      <c r="J439" s="94"/>
      <c r="K439" s="113"/>
    </row>
    <row r="440" spans="2:11">
      <c r="B440" s="93"/>
      <c r="C440" s="113"/>
      <c r="D440" s="113"/>
      <c r="E440" s="113"/>
      <c r="F440" s="113"/>
      <c r="G440" s="113"/>
      <c r="H440" s="113"/>
      <c r="I440" s="94"/>
      <c r="J440" s="94"/>
      <c r="K440" s="113"/>
    </row>
    <row r="441" spans="2:11">
      <c r="B441" s="93"/>
      <c r="C441" s="113"/>
      <c r="D441" s="113"/>
      <c r="E441" s="113"/>
      <c r="F441" s="113"/>
      <c r="G441" s="113"/>
      <c r="H441" s="113"/>
      <c r="I441" s="94"/>
      <c r="J441" s="94"/>
      <c r="K441" s="113"/>
    </row>
    <row r="442" spans="2:11">
      <c r="B442" s="93"/>
      <c r="C442" s="113"/>
      <c r="D442" s="113"/>
      <c r="E442" s="113"/>
      <c r="F442" s="113"/>
      <c r="G442" s="113"/>
      <c r="H442" s="113"/>
      <c r="I442" s="94"/>
      <c r="J442" s="94"/>
      <c r="K442" s="113"/>
    </row>
    <row r="443" spans="2:11">
      <c r="B443" s="93"/>
      <c r="C443" s="113"/>
      <c r="D443" s="113"/>
      <c r="E443" s="113"/>
      <c r="F443" s="113"/>
      <c r="G443" s="113"/>
      <c r="H443" s="113"/>
      <c r="I443" s="94"/>
      <c r="J443" s="94"/>
      <c r="K443" s="113"/>
    </row>
    <row r="444" spans="2:11">
      <c r="B444" s="93"/>
      <c r="C444" s="113"/>
      <c r="D444" s="113"/>
      <c r="E444" s="113"/>
      <c r="F444" s="113"/>
      <c r="G444" s="113"/>
      <c r="H444" s="113"/>
      <c r="I444" s="94"/>
      <c r="J444" s="94"/>
      <c r="K444" s="113"/>
    </row>
    <row r="445" spans="2:11">
      <c r="B445" s="93"/>
      <c r="C445" s="113"/>
      <c r="D445" s="113"/>
      <c r="E445" s="113"/>
      <c r="F445" s="113"/>
      <c r="G445" s="113"/>
      <c r="H445" s="113"/>
      <c r="I445" s="94"/>
      <c r="J445" s="94"/>
      <c r="K445" s="113"/>
    </row>
    <row r="446" spans="2:11">
      <c r="B446" s="93"/>
      <c r="C446" s="113"/>
      <c r="D446" s="113"/>
      <c r="E446" s="113"/>
      <c r="F446" s="113"/>
      <c r="G446" s="113"/>
      <c r="H446" s="113"/>
      <c r="I446" s="94"/>
      <c r="J446" s="94"/>
      <c r="K446" s="113"/>
    </row>
    <row r="447" spans="2:11">
      <c r="B447" s="93"/>
      <c r="C447" s="113"/>
      <c r="D447" s="113"/>
      <c r="E447" s="113"/>
      <c r="F447" s="113"/>
      <c r="G447" s="113"/>
      <c r="H447" s="113"/>
      <c r="I447" s="94"/>
      <c r="J447" s="94"/>
      <c r="K447" s="113"/>
    </row>
    <row r="448" spans="2:11">
      <c r="B448" s="93"/>
      <c r="C448" s="113"/>
      <c r="D448" s="113"/>
      <c r="E448" s="113"/>
      <c r="F448" s="113"/>
      <c r="G448" s="113"/>
      <c r="H448" s="113"/>
      <c r="I448" s="94"/>
      <c r="J448" s="94"/>
      <c r="K448" s="113"/>
    </row>
    <row r="449" spans="2:11">
      <c r="B449" s="93"/>
      <c r="C449" s="113"/>
      <c r="D449" s="113"/>
      <c r="E449" s="113"/>
      <c r="F449" s="113"/>
      <c r="G449" s="113"/>
      <c r="H449" s="113"/>
      <c r="I449" s="94"/>
      <c r="J449" s="94"/>
      <c r="K449" s="113"/>
    </row>
    <row r="450" spans="2:11">
      <c r="B450" s="93"/>
      <c r="C450" s="113"/>
      <c r="D450" s="113"/>
      <c r="E450" s="113"/>
      <c r="F450" s="113"/>
      <c r="G450" s="113"/>
      <c r="H450" s="113"/>
      <c r="I450" s="94"/>
      <c r="J450" s="94"/>
      <c r="K450" s="113"/>
    </row>
    <row r="451" spans="2:11">
      <c r="B451" s="93"/>
      <c r="C451" s="113"/>
      <c r="D451" s="113"/>
      <c r="E451" s="113"/>
      <c r="F451" s="113"/>
      <c r="G451" s="113"/>
      <c r="H451" s="113"/>
      <c r="I451" s="94"/>
      <c r="J451" s="94"/>
      <c r="K451" s="113"/>
    </row>
    <row r="452" spans="2:11">
      <c r="B452" s="93"/>
      <c r="C452" s="113"/>
      <c r="D452" s="113"/>
      <c r="E452" s="113"/>
      <c r="F452" s="113"/>
      <c r="G452" s="113"/>
      <c r="H452" s="113"/>
      <c r="I452" s="94"/>
      <c r="J452" s="94"/>
      <c r="K452" s="113"/>
    </row>
    <row r="453" spans="2:11">
      <c r="B453" s="93"/>
      <c r="C453" s="113"/>
      <c r="D453" s="113"/>
      <c r="E453" s="113"/>
      <c r="F453" s="113"/>
      <c r="G453" s="113"/>
      <c r="H453" s="113"/>
      <c r="I453" s="94"/>
      <c r="J453" s="94"/>
      <c r="K453" s="113"/>
    </row>
    <row r="454" spans="2:11">
      <c r="B454" s="93"/>
      <c r="C454" s="113"/>
      <c r="D454" s="113"/>
      <c r="E454" s="113"/>
      <c r="F454" s="113"/>
      <c r="G454" s="113"/>
      <c r="H454" s="113"/>
      <c r="I454" s="94"/>
      <c r="J454" s="94"/>
      <c r="K454" s="113"/>
    </row>
    <row r="455" spans="2:11">
      <c r="B455" s="93"/>
      <c r="C455" s="113"/>
      <c r="D455" s="113"/>
      <c r="E455" s="113"/>
      <c r="F455" s="113"/>
      <c r="G455" s="113"/>
      <c r="H455" s="113"/>
      <c r="I455" s="94"/>
      <c r="J455" s="94"/>
      <c r="K455" s="113"/>
    </row>
    <row r="456" spans="2:11">
      <c r="B456" s="93"/>
      <c r="C456" s="113"/>
      <c r="D456" s="113"/>
      <c r="E456" s="113"/>
      <c r="F456" s="113"/>
      <c r="G456" s="113"/>
      <c r="H456" s="113"/>
      <c r="I456" s="94"/>
      <c r="J456" s="94"/>
      <c r="K456" s="113"/>
    </row>
    <row r="457" spans="2:11">
      <c r="B457" s="93"/>
      <c r="C457" s="113"/>
      <c r="D457" s="113"/>
      <c r="E457" s="113"/>
      <c r="F457" s="113"/>
      <c r="G457" s="113"/>
      <c r="H457" s="113"/>
      <c r="I457" s="94"/>
      <c r="J457" s="94"/>
      <c r="K457" s="113"/>
    </row>
    <row r="458" spans="2:11">
      <c r="B458" s="93"/>
      <c r="C458" s="113"/>
      <c r="D458" s="113"/>
      <c r="E458" s="113"/>
      <c r="F458" s="113"/>
      <c r="G458" s="113"/>
      <c r="H458" s="113"/>
      <c r="I458" s="94"/>
      <c r="J458" s="94"/>
      <c r="K458" s="113"/>
    </row>
    <row r="459" spans="2:11">
      <c r="B459" s="93"/>
      <c r="C459" s="113"/>
      <c r="D459" s="113"/>
      <c r="E459" s="113"/>
      <c r="F459" s="113"/>
      <c r="G459" s="113"/>
      <c r="H459" s="113"/>
      <c r="I459" s="94"/>
      <c r="J459" s="94"/>
      <c r="K459" s="113"/>
    </row>
    <row r="460" spans="2:11">
      <c r="B460" s="93"/>
      <c r="C460" s="113"/>
      <c r="D460" s="113"/>
      <c r="E460" s="113"/>
      <c r="F460" s="113"/>
      <c r="G460" s="113"/>
      <c r="H460" s="113"/>
      <c r="I460" s="94"/>
      <c r="J460" s="94"/>
      <c r="K460" s="113"/>
    </row>
    <row r="461" spans="2:11">
      <c r="B461" s="93"/>
      <c r="C461" s="113"/>
      <c r="D461" s="113"/>
      <c r="E461" s="113"/>
      <c r="F461" s="113"/>
      <c r="G461" s="113"/>
      <c r="H461" s="113"/>
      <c r="I461" s="94"/>
      <c r="J461" s="94"/>
      <c r="K461" s="113"/>
    </row>
    <row r="462" spans="2:11">
      <c r="B462" s="93"/>
      <c r="C462" s="113"/>
      <c r="D462" s="113"/>
      <c r="E462" s="113"/>
      <c r="F462" s="113"/>
      <c r="G462" s="113"/>
      <c r="H462" s="113"/>
      <c r="I462" s="94"/>
      <c r="J462" s="94"/>
      <c r="K462" s="113"/>
    </row>
    <row r="463" spans="2:11">
      <c r="B463" s="93"/>
      <c r="C463" s="113"/>
      <c r="D463" s="113"/>
      <c r="E463" s="113"/>
      <c r="F463" s="113"/>
      <c r="G463" s="113"/>
      <c r="H463" s="113"/>
      <c r="I463" s="94"/>
      <c r="J463" s="94"/>
      <c r="K463" s="113"/>
    </row>
    <row r="464" spans="2:11">
      <c r="B464" s="93"/>
      <c r="C464" s="113"/>
      <c r="D464" s="113"/>
      <c r="E464" s="113"/>
      <c r="F464" s="113"/>
      <c r="G464" s="113"/>
      <c r="H464" s="113"/>
      <c r="I464" s="94"/>
      <c r="J464" s="94"/>
      <c r="K464" s="113"/>
    </row>
    <row r="465" spans="2:11">
      <c r="B465" s="93"/>
      <c r="C465" s="113"/>
      <c r="D465" s="113"/>
      <c r="E465" s="113"/>
      <c r="F465" s="113"/>
      <c r="G465" s="113"/>
      <c r="H465" s="113"/>
      <c r="I465" s="94"/>
      <c r="J465" s="94"/>
      <c r="K465" s="113"/>
    </row>
    <row r="466" spans="2:11">
      <c r="B466" s="93"/>
      <c r="C466" s="113"/>
      <c r="D466" s="113"/>
      <c r="E466" s="113"/>
      <c r="F466" s="113"/>
      <c r="G466" s="113"/>
      <c r="H466" s="113"/>
      <c r="I466" s="94"/>
      <c r="J466" s="94"/>
      <c r="K466" s="113"/>
    </row>
    <row r="467" spans="2:11">
      <c r="B467" s="93"/>
      <c r="C467" s="113"/>
      <c r="D467" s="113"/>
      <c r="E467" s="113"/>
      <c r="F467" s="113"/>
      <c r="G467" s="113"/>
      <c r="H467" s="113"/>
      <c r="I467" s="94"/>
      <c r="J467" s="94"/>
      <c r="K467" s="113"/>
    </row>
    <row r="468" spans="2:11">
      <c r="B468" s="93"/>
      <c r="C468" s="113"/>
      <c r="D468" s="113"/>
      <c r="E468" s="113"/>
      <c r="F468" s="113"/>
      <c r="G468" s="113"/>
      <c r="H468" s="113"/>
      <c r="I468" s="94"/>
      <c r="J468" s="94"/>
      <c r="K468" s="113"/>
    </row>
    <row r="469" spans="2:11">
      <c r="B469" s="93"/>
      <c r="C469" s="113"/>
      <c r="D469" s="113"/>
      <c r="E469" s="113"/>
      <c r="F469" s="113"/>
      <c r="G469" s="113"/>
      <c r="H469" s="113"/>
      <c r="I469" s="94"/>
      <c r="J469" s="94"/>
      <c r="K469" s="113"/>
    </row>
    <row r="470" spans="2:11">
      <c r="B470" s="93"/>
      <c r="C470" s="113"/>
      <c r="D470" s="113"/>
      <c r="E470" s="113"/>
      <c r="F470" s="113"/>
      <c r="G470" s="113"/>
      <c r="H470" s="113"/>
      <c r="I470" s="94"/>
      <c r="J470" s="94"/>
      <c r="K470" s="113"/>
    </row>
    <row r="471" spans="2:11">
      <c r="B471" s="93"/>
      <c r="C471" s="113"/>
      <c r="D471" s="113"/>
      <c r="E471" s="113"/>
      <c r="F471" s="113"/>
      <c r="G471" s="113"/>
      <c r="H471" s="113"/>
      <c r="I471" s="94"/>
      <c r="J471" s="94"/>
      <c r="K471" s="113"/>
    </row>
    <row r="472" spans="2:11">
      <c r="B472" s="93"/>
      <c r="C472" s="113"/>
      <c r="D472" s="113"/>
      <c r="E472" s="113"/>
      <c r="F472" s="113"/>
      <c r="G472" s="113"/>
      <c r="H472" s="113"/>
      <c r="I472" s="94"/>
      <c r="J472" s="94"/>
      <c r="K472" s="113"/>
    </row>
    <row r="473" spans="2:11">
      <c r="B473" s="93"/>
      <c r="C473" s="113"/>
      <c r="D473" s="113"/>
      <c r="E473" s="113"/>
      <c r="F473" s="113"/>
      <c r="G473" s="113"/>
      <c r="H473" s="113"/>
      <c r="I473" s="94"/>
      <c r="J473" s="94"/>
      <c r="K473" s="113"/>
    </row>
    <row r="474" spans="2:11">
      <c r="B474" s="93"/>
      <c r="C474" s="113"/>
      <c r="D474" s="113"/>
      <c r="E474" s="113"/>
      <c r="F474" s="113"/>
      <c r="G474" s="113"/>
      <c r="H474" s="113"/>
      <c r="I474" s="94"/>
      <c r="J474" s="94"/>
      <c r="K474" s="113"/>
    </row>
    <row r="475" spans="2:11">
      <c r="B475" s="93"/>
      <c r="C475" s="113"/>
      <c r="D475" s="113"/>
      <c r="E475" s="113"/>
      <c r="F475" s="113"/>
      <c r="G475" s="113"/>
      <c r="H475" s="113"/>
      <c r="I475" s="94"/>
      <c r="J475" s="94"/>
      <c r="K475" s="113"/>
    </row>
    <row r="476" spans="2:11">
      <c r="B476" s="93"/>
      <c r="C476" s="113"/>
      <c r="D476" s="113"/>
      <c r="E476" s="113"/>
      <c r="F476" s="113"/>
      <c r="G476" s="113"/>
      <c r="H476" s="113"/>
      <c r="I476" s="94"/>
      <c r="J476" s="94"/>
      <c r="K476" s="113"/>
    </row>
    <row r="477" spans="2:11">
      <c r="B477" s="93"/>
      <c r="C477" s="113"/>
      <c r="D477" s="113"/>
      <c r="E477" s="113"/>
      <c r="F477" s="113"/>
      <c r="G477" s="113"/>
      <c r="H477" s="113"/>
      <c r="I477" s="94"/>
      <c r="J477" s="94"/>
      <c r="K477" s="113"/>
    </row>
    <row r="478" spans="2:11">
      <c r="B478" s="93"/>
      <c r="C478" s="113"/>
      <c r="D478" s="113"/>
      <c r="E478" s="113"/>
      <c r="F478" s="113"/>
      <c r="G478" s="113"/>
      <c r="H478" s="113"/>
      <c r="I478" s="94"/>
      <c r="J478" s="94"/>
      <c r="K478" s="113"/>
    </row>
    <row r="479" spans="2:11">
      <c r="B479" s="93"/>
      <c r="C479" s="113"/>
      <c r="D479" s="113"/>
      <c r="E479" s="113"/>
      <c r="F479" s="113"/>
      <c r="G479" s="113"/>
      <c r="H479" s="113"/>
      <c r="I479" s="94"/>
      <c r="J479" s="94"/>
      <c r="K479" s="113"/>
    </row>
    <row r="480" spans="2:11">
      <c r="B480" s="93"/>
      <c r="C480" s="113"/>
      <c r="D480" s="113"/>
      <c r="E480" s="113"/>
      <c r="F480" s="113"/>
      <c r="G480" s="113"/>
      <c r="H480" s="113"/>
      <c r="I480" s="94"/>
      <c r="J480" s="94"/>
      <c r="K480" s="113"/>
    </row>
    <row r="481" spans="2:11">
      <c r="B481" s="93"/>
      <c r="C481" s="113"/>
      <c r="D481" s="113"/>
      <c r="E481" s="113"/>
      <c r="F481" s="113"/>
      <c r="G481" s="113"/>
      <c r="H481" s="113"/>
      <c r="I481" s="94"/>
      <c r="J481" s="94"/>
      <c r="K481" s="113"/>
    </row>
    <row r="482" spans="2:11">
      <c r="B482" s="93"/>
      <c r="C482" s="113"/>
      <c r="D482" s="113"/>
      <c r="E482" s="113"/>
      <c r="F482" s="113"/>
      <c r="G482" s="113"/>
      <c r="H482" s="113"/>
      <c r="I482" s="94"/>
      <c r="J482" s="94"/>
      <c r="K482" s="113"/>
    </row>
    <row r="483" spans="2:11">
      <c r="B483" s="93"/>
      <c r="C483" s="113"/>
      <c r="D483" s="113"/>
      <c r="E483" s="113"/>
      <c r="F483" s="113"/>
      <c r="G483" s="113"/>
      <c r="H483" s="113"/>
      <c r="I483" s="94"/>
      <c r="J483" s="94"/>
      <c r="K483" s="113"/>
    </row>
    <row r="484" spans="2:11">
      <c r="B484" s="93"/>
      <c r="C484" s="113"/>
      <c r="D484" s="113"/>
      <c r="E484" s="113"/>
      <c r="F484" s="113"/>
      <c r="G484" s="113"/>
      <c r="H484" s="113"/>
      <c r="I484" s="94"/>
      <c r="J484" s="94"/>
      <c r="K484" s="113"/>
    </row>
    <row r="485" spans="2:11">
      <c r="B485" s="93"/>
      <c r="C485" s="113"/>
      <c r="D485" s="113"/>
      <c r="E485" s="113"/>
      <c r="F485" s="113"/>
      <c r="G485" s="113"/>
      <c r="H485" s="113"/>
      <c r="I485" s="94"/>
      <c r="J485" s="94"/>
      <c r="K485" s="113"/>
    </row>
    <row r="486" spans="2:11">
      <c r="B486" s="93"/>
      <c r="C486" s="113"/>
      <c r="D486" s="113"/>
      <c r="E486" s="113"/>
      <c r="F486" s="113"/>
      <c r="G486" s="113"/>
      <c r="H486" s="113"/>
      <c r="I486" s="94"/>
      <c r="J486" s="94"/>
      <c r="K486" s="113"/>
    </row>
    <row r="487" spans="2:11">
      <c r="B487" s="93"/>
      <c r="C487" s="113"/>
      <c r="D487" s="113"/>
      <c r="E487" s="113"/>
      <c r="F487" s="113"/>
      <c r="G487" s="113"/>
      <c r="H487" s="113"/>
      <c r="I487" s="94"/>
      <c r="J487" s="94"/>
      <c r="K487" s="113"/>
    </row>
    <row r="488" spans="2:11">
      <c r="B488" s="93"/>
      <c r="C488" s="113"/>
      <c r="D488" s="113"/>
      <c r="E488" s="113"/>
      <c r="F488" s="113"/>
      <c r="G488" s="113"/>
      <c r="H488" s="113"/>
      <c r="I488" s="94"/>
      <c r="J488" s="94"/>
      <c r="K488" s="113"/>
    </row>
    <row r="489" spans="2:11">
      <c r="B489" s="93"/>
      <c r="C489" s="113"/>
      <c r="D489" s="113"/>
      <c r="E489" s="113"/>
      <c r="F489" s="113"/>
      <c r="G489" s="113"/>
      <c r="H489" s="113"/>
      <c r="I489" s="94"/>
      <c r="J489" s="94"/>
      <c r="K489" s="113"/>
    </row>
    <row r="490" spans="2:11">
      <c r="B490" s="93"/>
      <c r="C490" s="113"/>
      <c r="D490" s="113"/>
      <c r="E490" s="113"/>
      <c r="F490" s="113"/>
      <c r="G490" s="113"/>
      <c r="H490" s="113"/>
      <c r="I490" s="94"/>
      <c r="J490" s="94"/>
      <c r="K490" s="113"/>
    </row>
    <row r="491" spans="2:11">
      <c r="B491" s="93"/>
      <c r="C491" s="113"/>
      <c r="D491" s="113"/>
      <c r="E491" s="113"/>
      <c r="F491" s="113"/>
      <c r="G491" s="113"/>
      <c r="H491" s="113"/>
      <c r="I491" s="94"/>
      <c r="J491" s="94"/>
      <c r="K491" s="113"/>
    </row>
    <row r="492" spans="2:11">
      <c r="B492" s="93"/>
      <c r="C492" s="113"/>
      <c r="D492" s="113"/>
      <c r="E492" s="113"/>
      <c r="F492" s="113"/>
      <c r="G492" s="113"/>
      <c r="H492" s="113"/>
      <c r="I492" s="94"/>
      <c r="J492" s="94"/>
      <c r="K492" s="113"/>
    </row>
    <row r="493" spans="2:11">
      <c r="B493" s="93"/>
      <c r="C493" s="113"/>
      <c r="D493" s="113"/>
      <c r="E493" s="113"/>
      <c r="F493" s="113"/>
      <c r="G493" s="113"/>
      <c r="H493" s="113"/>
      <c r="I493" s="94"/>
      <c r="J493" s="94"/>
      <c r="K493" s="113"/>
    </row>
    <row r="494" spans="2:11">
      <c r="B494" s="93"/>
      <c r="C494" s="113"/>
      <c r="D494" s="113"/>
      <c r="E494" s="113"/>
      <c r="F494" s="113"/>
      <c r="G494" s="113"/>
      <c r="H494" s="113"/>
      <c r="I494" s="94"/>
      <c r="J494" s="94"/>
      <c r="K494" s="113"/>
    </row>
    <row r="495" spans="2:11">
      <c r="B495" s="93"/>
      <c r="C495" s="113"/>
      <c r="D495" s="113"/>
      <c r="E495" s="113"/>
      <c r="F495" s="113"/>
      <c r="G495" s="113"/>
      <c r="H495" s="113"/>
      <c r="I495" s="94"/>
      <c r="J495" s="94"/>
      <c r="K495" s="113"/>
    </row>
    <row r="496" spans="2:11">
      <c r="B496" s="93"/>
      <c r="C496" s="113"/>
      <c r="D496" s="113"/>
      <c r="E496" s="113"/>
      <c r="F496" s="113"/>
      <c r="G496" s="113"/>
      <c r="H496" s="113"/>
      <c r="I496" s="94"/>
      <c r="J496" s="94"/>
      <c r="K496" s="113"/>
    </row>
    <row r="497" spans="2:11">
      <c r="B497" s="93"/>
      <c r="C497" s="113"/>
      <c r="D497" s="113"/>
      <c r="E497" s="113"/>
      <c r="F497" s="113"/>
      <c r="G497" s="113"/>
      <c r="H497" s="113"/>
      <c r="I497" s="94"/>
      <c r="J497" s="94"/>
      <c r="K497" s="113"/>
    </row>
    <row r="498" spans="2:11">
      <c r="B498" s="93"/>
      <c r="C498" s="113"/>
      <c r="D498" s="113"/>
      <c r="E498" s="113"/>
      <c r="F498" s="113"/>
      <c r="G498" s="113"/>
      <c r="H498" s="113"/>
      <c r="I498" s="94"/>
      <c r="J498" s="94"/>
      <c r="K498" s="113"/>
    </row>
    <row r="499" spans="2:11">
      <c r="B499" s="93"/>
      <c r="C499" s="113"/>
      <c r="D499" s="113"/>
      <c r="E499" s="113"/>
      <c r="F499" s="113"/>
      <c r="G499" s="113"/>
      <c r="H499" s="113"/>
      <c r="I499" s="94"/>
      <c r="J499" s="94"/>
      <c r="K499" s="113"/>
    </row>
    <row r="500" spans="2:11">
      <c r="B500" s="93"/>
      <c r="C500" s="113"/>
      <c r="D500" s="113"/>
      <c r="E500" s="113"/>
      <c r="F500" s="113"/>
      <c r="G500" s="113"/>
      <c r="H500" s="113"/>
      <c r="I500" s="94"/>
      <c r="J500" s="94"/>
      <c r="K500" s="113"/>
    </row>
    <row r="501" spans="2:11">
      <c r="B501" s="93"/>
      <c r="C501" s="113"/>
      <c r="D501" s="113"/>
      <c r="E501" s="113"/>
      <c r="F501" s="113"/>
      <c r="G501" s="113"/>
      <c r="H501" s="113"/>
      <c r="I501" s="94"/>
      <c r="J501" s="94"/>
      <c r="K501" s="113"/>
    </row>
    <row r="502" spans="2:11">
      <c r="B502" s="93"/>
      <c r="C502" s="113"/>
      <c r="D502" s="113"/>
      <c r="E502" s="113"/>
      <c r="F502" s="113"/>
      <c r="G502" s="113"/>
      <c r="H502" s="113"/>
      <c r="I502" s="94"/>
      <c r="J502" s="94"/>
      <c r="K502" s="113"/>
    </row>
    <row r="503" spans="2:11">
      <c r="B503" s="93"/>
      <c r="C503" s="113"/>
      <c r="D503" s="113"/>
      <c r="E503" s="113"/>
      <c r="F503" s="113"/>
      <c r="G503" s="113"/>
      <c r="H503" s="113"/>
      <c r="I503" s="94"/>
      <c r="J503" s="94"/>
      <c r="K503" s="113"/>
    </row>
    <row r="504" spans="2:11">
      <c r="B504" s="93"/>
      <c r="C504" s="113"/>
      <c r="D504" s="113"/>
      <c r="E504" s="113"/>
      <c r="F504" s="113"/>
      <c r="G504" s="113"/>
      <c r="H504" s="113"/>
      <c r="I504" s="94"/>
      <c r="J504" s="94"/>
      <c r="K504" s="113"/>
    </row>
    <row r="505" spans="2:11">
      <c r="B505" s="93"/>
      <c r="C505" s="113"/>
      <c r="D505" s="113"/>
      <c r="E505" s="113"/>
      <c r="F505" s="113"/>
      <c r="G505" s="113"/>
      <c r="H505" s="113"/>
      <c r="I505" s="94"/>
      <c r="J505" s="94"/>
      <c r="K505" s="113"/>
    </row>
    <row r="506" spans="2:11">
      <c r="B506" s="93"/>
      <c r="C506" s="113"/>
      <c r="D506" s="113"/>
      <c r="E506" s="113"/>
      <c r="F506" s="113"/>
      <c r="G506" s="113"/>
      <c r="H506" s="113"/>
      <c r="I506" s="94"/>
      <c r="J506" s="94"/>
      <c r="K506" s="113"/>
    </row>
    <row r="507" spans="2:11">
      <c r="B507" s="93"/>
      <c r="C507" s="113"/>
      <c r="D507" s="113"/>
      <c r="E507" s="113"/>
      <c r="F507" s="113"/>
      <c r="G507" s="113"/>
      <c r="H507" s="113"/>
      <c r="I507" s="94"/>
      <c r="J507" s="94"/>
      <c r="K507" s="113"/>
    </row>
    <row r="508" spans="2:11">
      <c r="B508" s="93"/>
      <c r="C508" s="113"/>
      <c r="D508" s="113"/>
      <c r="E508" s="113"/>
      <c r="F508" s="113"/>
      <c r="G508" s="113"/>
      <c r="H508" s="113"/>
      <c r="I508" s="94"/>
      <c r="J508" s="94"/>
      <c r="K508" s="113"/>
    </row>
    <row r="509" spans="2:11">
      <c r="B509" s="93"/>
      <c r="C509" s="113"/>
      <c r="D509" s="113"/>
      <c r="E509" s="113"/>
      <c r="F509" s="113"/>
      <c r="G509" s="113"/>
      <c r="H509" s="113"/>
      <c r="I509" s="94"/>
      <c r="J509" s="94"/>
      <c r="K509" s="113"/>
    </row>
    <row r="510" spans="2:11">
      <c r="B510" s="93"/>
      <c r="C510" s="113"/>
      <c r="D510" s="113"/>
      <c r="E510" s="113"/>
      <c r="F510" s="113"/>
      <c r="G510" s="113"/>
      <c r="H510" s="113"/>
      <c r="I510" s="94"/>
      <c r="J510" s="94"/>
      <c r="K510" s="113"/>
    </row>
    <row r="511" spans="2:11">
      <c r="B511" s="93"/>
      <c r="C511" s="113"/>
      <c r="D511" s="113"/>
      <c r="E511" s="113"/>
      <c r="F511" s="113"/>
      <c r="G511" s="113"/>
      <c r="H511" s="113"/>
      <c r="I511" s="94"/>
      <c r="J511" s="94"/>
      <c r="K511" s="113"/>
    </row>
    <row r="512" spans="2:11">
      <c r="B512" s="93"/>
      <c r="C512" s="113"/>
      <c r="D512" s="113"/>
      <c r="E512" s="113"/>
      <c r="F512" s="113"/>
      <c r="G512" s="113"/>
      <c r="H512" s="113"/>
      <c r="I512" s="94"/>
      <c r="J512" s="94"/>
      <c r="K512" s="113"/>
    </row>
    <row r="513" spans="2:11">
      <c r="B513" s="93"/>
      <c r="C513" s="113"/>
      <c r="D513" s="113"/>
      <c r="E513" s="113"/>
      <c r="F513" s="113"/>
      <c r="G513" s="113"/>
      <c r="H513" s="113"/>
      <c r="I513" s="94"/>
      <c r="J513" s="94"/>
      <c r="K513" s="113"/>
    </row>
    <row r="514" spans="2:11">
      <c r="B514" s="93"/>
      <c r="C514" s="113"/>
      <c r="D514" s="113"/>
      <c r="E514" s="113"/>
      <c r="F514" s="113"/>
      <c r="G514" s="113"/>
      <c r="H514" s="113"/>
      <c r="I514" s="94"/>
      <c r="J514" s="94"/>
      <c r="K514" s="113"/>
    </row>
    <row r="515" spans="2:11">
      <c r="B515" s="93"/>
      <c r="C515" s="113"/>
      <c r="D515" s="113"/>
      <c r="E515" s="113"/>
      <c r="F515" s="113"/>
      <c r="G515" s="113"/>
      <c r="H515" s="113"/>
      <c r="I515" s="94"/>
      <c r="J515" s="94"/>
      <c r="K515" s="113"/>
    </row>
    <row r="516" spans="2:11">
      <c r="B516" s="93"/>
      <c r="C516" s="113"/>
      <c r="D516" s="113"/>
      <c r="E516" s="113"/>
      <c r="F516" s="113"/>
      <c r="G516" s="113"/>
      <c r="H516" s="113"/>
      <c r="I516" s="94"/>
      <c r="J516" s="94"/>
      <c r="K516" s="113"/>
    </row>
    <row r="517" spans="2:11">
      <c r="B517" s="93"/>
      <c r="C517" s="113"/>
      <c r="D517" s="113"/>
      <c r="E517" s="113"/>
      <c r="F517" s="113"/>
      <c r="G517" s="113"/>
      <c r="H517" s="113"/>
      <c r="I517" s="94"/>
      <c r="J517" s="94"/>
      <c r="K517" s="113"/>
    </row>
    <row r="518" spans="2:11">
      <c r="B518" s="93"/>
      <c r="C518" s="113"/>
      <c r="D518" s="113"/>
      <c r="E518" s="113"/>
      <c r="F518" s="113"/>
      <c r="G518" s="113"/>
      <c r="H518" s="113"/>
      <c r="I518" s="94"/>
      <c r="J518" s="94"/>
      <c r="K518" s="113"/>
    </row>
    <row r="519" spans="2:11">
      <c r="B519" s="93"/>
      <c r="C519" s="113"/>
      <c r="D519" s="113"/>
      <c r="E519" s="113"/>
      <c r="F519" s="113"/>
      <c r="G519" s="113"/>
      <c r="H519" s="113"/>
      <c r="I519" s="94"/>
      <c r="J519" s="94"/>
      <c r="K519" s="113"/>
    </row>
    <row r="520" spans="2:11">
      <c r="B520" s="93"/>
      <c r="C520" s="113"/>
      <c r="D520" s="113"/>
      <c r="E520" s="113"/>
      <c r="F520" s="113"/>
      <c r="G520" s="113"/>
      <c r="H520" s="113"/>
      <c r="I520" s="94"/>
      <c r="J520" s="94"/>
      <c r="K520" s="113"/>
    </row>
    <row r="521" spans="2:11">
      <c r="B521" s="93"/>
      <c r="C521" s="113"/>
      <c r="D521" s="113"/>
      <c r="E521" s="113"/>
      <c r="F521" s="113"/>
      <c r="G521" s="113"/>
      <c r="H521" s="113"/>
      <c r="I521" s="94"/>
      <c r="J521" s="94"/>
      <c r="K521" s="113"/>
    </row>
    <row r="522" spans="2:11">
      <c r="B522" s="93"/>
      <c r="C522" s="113"/>
      <c r="D522" s="113"/>
      <c r="E522" s="113"/>
      <c r="F522" s="113"/>
      <c r="G522" s="113"/>
      <c r="H522" s="113"/>
      <c r="I522" s="94"/>
      <c r="J522" s="94"/>
      <c r="K522" s="113"/>
    </row>
    <row r="523" spans="2:11">
      <c r="B523" s="93"/>
      <c r="C523" s="113"/>
      <c r="D523" s="113"/>
      <c r="E523" s="113"/>
      <c r="F523" s="113"/>
      <c r="G523" s="113"/>
      <c r="H523" s="113"/>
      <c r="I523" s="94"/>
      <c r="J523" s="94"/>
      <c r="K523" s="113"/>
    </row>
    <row r="524" spans="2:11">
      <c r="B524" s="93"/>
      <c r="C524" s="113"/>
      <c r="D524" s="113"/>
      <c r="E524" s="113"/>
      <c r="F524" s="113"/>
      <c r="G524" s="113"/>
      <c r="H524" s="113"/>
      <c r="I524" s="94"/>
      <c r="J524" s="94"/>
      <c r="K524" s="113"/>
    </row>
    <row r="525" spans="2:11">
      <c r="B525" s="93"/>
      <c r="C525" s="113"/>
      <c r="D525" s="113"/>
      <c r="E525" s="113"/>
      <c r="F525" s="113"/>
      <c r="G525" s="113"/>
      <c r="H525" s="113"/>
      <c r="I525" s="94"/>
      <c r="J525" s="94"/>
      <c r="K525" s="113"/>
    </row>
    <row r="526" spans="2:11">
      <c r="B526" s="93"/>
      <c r="C526" s="113"/>
      <c r="D526" s="113"/>
      <c r="E526" s="113"/>
      <c r="F526" s="113"/>
      <c r="G526" s="113"/>
      <c r="H526" s="113"/>
      <c r="I526" s="94"/>
      <c r="J526" s="94"/>
      <c r="K526" s="113"/>
    </row>
    <row r="527" spans="2:11">
      <c r="B527" s="93"/>
      <c r="C527" s="113"/>
      <c r="D527" s="113"/>
      <c r="E527" s="113"/>
      <c r="F527" s="113"/>
      <c r="G527" s="113"/>
      <c r="H527" s="113"/>
      <c r="I527" s="94"/>
      <c r="J527" s="94"/>
      <c r="K527" s="113"/>
    </row>
    <row r="528" spans="2:11">
      <c r="B528" s="93"/>
      <c r="C528" s="113"/>
      <c r="D528" s="113"/>
      <c r="E528" s="113"/>
      <c r="F528" s="113"/>
      <c r="G528" s="113"/>
      <c r="H528" s="113"/>
      <c r="I528" s="94"/>
      <c r="J528" s="94"/>
      <c r="K528" s="113"/>
    </row>
    <row r="529" spans="2:11">
      <c r="B529" s="93"/>
      <c r="C529" s="113"/>
      <c r="D529" s="113"/>
      <c r="E529" s="113"/>
      <c r="F529" s="113"/>
      <c r="G529" s="113"/>
      <c r="H529" s="113"/>
      <c r="I529" s="94"/>
      <c r="J529" s="94"/>
      <c r="K529" s="113"/>
    </row>
    <row r="530" spans="2:11">
      <c r="B530" s="93"/>
      <c r="C530" s="113"/>
      <c r="D530" s="113"/>
      <c r="E530" s="113"/>
      <c r="F530" s="113"/>
      <c r="G530" s="113"/>
      <c r="H530" s="113"/>
      <c r="I530" s="94"/>
      <c r="J530" s="94"/>
      <c r="K530" s="113"/>
    </row>
    <row r="531" spans="2:11">
      <c r="B531" s="93"/>
      <c r="C531" s="113"/>
      <c r="D531" s="113"/>
      <c r="E531" s="113"/>
      <c r="F531" s="113"/>
      <c r="G531" s="113"/>
      <c r="H531" s="113"/>
      <c r="I531" s="94"/>
      <c r="J531" s="94"/>
      <c r="K531" s="113"/>
    </row>
    <row r="532" spans="2:11">
      <c r="B532" s="93"/>
      <c r="C532" s="113"/>
      <c r="D532" s="113"/>
      <c r="E532" s="113"/>
      <c r="F532" s="113"/>
      <c r="G532" s="113"/>
      <c r="H532" s="113"/>
      <c r="I532" s="94"/>
      <c r="J532" s="94"/>
      <c r="K532" s="113"/>
    </row>
    <row r="533" spans="2:11">
      <c r="B533" s="93"/>
      <c r="C533" s="113"/>
      <c r="D533" s="113"/>
      <c r="E533" s="113"/>
      <c r="F533" s="113"/>
      <c r="G533" s="113"/>
      <c r="H533" s="113"/>
      <c r="I533" s="94"/>
      <c r="J533" s="94"/>
      <c r="K533" s="113"/>
    </row>
    <row r="534" spans="2:11">
      <c r="B534" s="93"/>
      <c r="C534" s="113"/>
      <c r="D534" s="113"/>
      <c r="E534" s="113"/>
      <c r="F534" s="113"/>
      <c r="G534" s="113"/>
      <c r="H534" s="113"/>
      <c r="I534" s="94"/>
      <c r="J534" s="94"/>
      <c r="K534" s="113"/>
    </row>
    <row r="535" spans="2:11">
      <c r="B535" s="93"/>
      <c r="C535" s="113"/>
      <c r="D535" s="113"/>
      <c r="E535" s="113"/>
      <c r="F535" s="113"/>
      <c r="G535" s="113"/>
      <c r="H535" s="113"/>
      <c r="I535" s="94"/>
      <c r="J535" s="94"/>
      <c r="K535" s="113"/>
    </row>
    <row r="536" spans="2:11">
      <c r="B536" s="93"/>
      <c r="C536" s="113"/>
      <c r="D536" s="113"/>
      <c r="E536" s="113"/>
      <c r="F536" s="113"/>
      <c r="G536" s="113"/>
      <c r="H536" s="113"/>
      <c r="I536" s="94"/>
      <c r="J536" s="94"/>
      <c r="K536" s="113"/>
    </row>
    <row r="537" spans="2:11">
      <c r="B537" s="93"/>
      <c r="C537" s="113"/>
      <c r="D537" s="113"/>
      <c r="E537" s="113"/>
      <c r="F537" s="113"/>
      <c r="G537" s="113"/>
      <c r="H537" s="113"/>
      <c r="I537" s="94"/>
      <c r="J537" s="94"/>
      <c r="K537" s="113"/>
    </row>
    <row r="538" spans="2:11">
      <c r="B538" s="93"/>
      <c r="C538" s="113"/>
      <c r="D538" s="113"/>
      <c r="E538" s="113"/>
      <c r="F538" s="113"/>
      <c r="G538" s="113"/>
      <c r="H538" s="113"/>
      <c r="I538" s="94"/>
      <c r="J538" s="94"/>
      <c r="K538" s="113"/>
    </row>
    <row r="539" spans="2:11">
      <c r="B539" s="93"/>
      <c r="C539" s="113"/>
      <c r="D539" s="113"/>
      <c r="E539" s="113"/>
      <c r="F539" s="113"/>
      <c r="G539" s="113"/>
      <c r="H539" s="113"/>
      <c r="I539" s="94"/>
      <c r="J539" s="94"/>
      <c r="K539" s="113"/>
    </row>
    <row r="540" spans="2:11">
      <c r="B540" s="93"/>
      <c r="C540" s="113"/>
      <c r="D540" s="113"/>
      <c r="E540" s="113"/>
      <c r="F540" s="113"/>
      <c r="G540" s="113"/>
      <c r="H540" s="113"/>
      <c r="I540" s="94"/>
      <c r="J540" s="94"/>
      <c r="K540" s="113"/>
    </row>
    <row r="541" spans="2:11">
      <c r="B541" s="93"/>
      <c r="C541" s="113"/>
      <c r="D541" s="113"/>
      <c r="E541" s="113"/>
      <c r="F541" s="113"/>
      <c r="G541" s="113"/>
      <c r="H541" s="113"/>
      <c r="I541" s="94"/>
      <c r="J541" s="94"/>
      <c r="K541" s="113"/>
    </row>
    <row r="542" spans="2:11">
      <c r="B542" s="93"/>
      <c r="C542" s="113"/>
      <c r="D542" s="113"/>
      <c r="E542" s="113"/>
      <c r="F542" s="113"/>
      <c r="G542" s="113"/>
      <c r="H542" s="113"/>
      <c r="I542" s="94"/>
      <c r="J542" s="94"/>
      <c r="K542" s="113"/>
    </row>
    <row r="543" spans="2:11">
      <c r="B543" s="93"/>
      <c r="C543" s="113"/>
      <c r="D543" s="113"/>
      <c r="E543" s="113"/>
      <c r="F543" s="113"/>
      <c r="G543" s="113"/>
      <c r="H543" s="113"/>
      <c r="I543" s="94"/>
      <c r="J543" s="94"/>
      <c r="K543" s="113"/>
    </row>
    <row r="544" spans="2:11">
      <c r="B544" s="93"/>
      <c r="C544" s="113"/>
      <c r="D544" s="113"/>
      <c r="E544" s="113"/>
      <c r="F544" s="113"/>
      <c r="G544" s="113"/>
      <c r="H544" s="113"/>
      <c r="I544" s="94"/>
      <c r="J544" s="94"/>
      <c r="K544" s="113"/>
    </row>
    <row r="545" spans="2:11">
      <c r="B545" s="93"/>
      <c r="C545" s="113"/>
      <c r="D545" s="113"/>
      <c r="E545" s="113"/>
      <c r="F545" s="113"/>
      <c r="G545" s="113"/>
      <c r="H545" s="113"/>
      <c r="I545" s="94"/>
      <c r="J545" s="94"/>
      <c r="K545" s="113"/>
    </row>
    <row r="546" spans="2:11">
      <c r="B546" s="93"/>
      <c r="C546" s="113"/>
      <c r="D546" s="113"/>
      <c r="E546" s="113"/>
      <c r="F546" s="113"/>
      <c r="G546" s="113"/>
      <c r="H546" s="113"/>
      <c r="I546" s="94"/>
      <c r="J546" s="94"/>
      <c r="K546" s="113"/>
    </row>
    <row r="547" spans="2:11">
      <c r="B547" s="93"/>
      <c r="C547" s="113"/>
      <c r="D547" s="113"/>
      <c r="E547" s="113"/>
      <c r="F547" s="113"/>
      <c r="G547" s="113"/>
      <c r="H547" s="113"/>
      <c r="I547" s="94"/>
      <c r="J547" s="94"/>
      <c r="K547" s="113"/>
    </row>
    <row r="548" spans="2:11">
      <c r="B548" s="93"/>
      <c r="C548" s="113"/>
      <c r="D548" s="113"/>
      <c r="E548" s="113"/>
      <c r="F548" s="113"/>
      <c r="G548" s="113"/>
      <c r="H548" s="113"/>
      <c r="I548" s="94"/>
      <c r="J548" s="94"/>
      <c r="K548" s="113"/>
    </row>
    <row r="549" spans="2:11">
      <c r="B549" s="93"/>
      <c r="C549" s="113"/>
      <c r="D549" s="113"/>
      <c r="E549" s="113"/>
      <c r="F549" s="113"/>
      <c r="G549" s="113"/>
      <c r="H549" s="113"/>
      <c r="I549" s="94"/>
      <c r="J549" s="94"/>
      <c r="K549" s="113"/>
    </row>
    <row r="550" spans="2:11">
      <c r="B550" s="93"/>
      <c r="C550" s="113"/>
      <c r="D550" s="113"/>
      <c r="E550" s="113"/>
      <c r="F550" s="113"/>
      <c r="G550" s="113"/>
      <c r="H550" s="113"/>
      <c r="I550" s="94"/>
      <c r="J550" s="94"/>
      <c r="K550" s="113"/>
    </row>
    <row r="551" spans="2:11">
      <c r="B551" s="93"/>
      <c r="C551" s="113"/>
      <c r="D551" s="113"/>
      <c r="E551" s="113"/>
      <c r="F551" s="113"/>
      <c r="G551" s="113"/>
      <c r="H551" s="113"/>
      <c r="I551" s="94"/>
      <c r="J551" s="94"/>
      <c r="K551" s="113"/>
    </row>
    <row r="552" spans="2:11">
      <c r="B552" s="93"/>
      <c r="C552" s="113"/>
      <c r="D552" s="113"/>
      <c r="E552" s="113"/>
      <c r="F552" s="113"/>
      <c r="G552" s="113"/>
      <c r="H552" s="113"/>
      <c r="I552" s="94"/>
      <c r="J552" s="94"/>
      <c r="K552" s="113"/>
    </row>
    <row r="553" spans="2:11">
      <c r="B553" s="93"/>
      <c r="C553" s="113"/>
      <c r="D553" s="113"/>
      <c r="E553" s="113"/>
      <c r="F553" s="113"/>
      <c r="G553" s="113"/>
      <c r="H553" s="113"/>
      <c r="I553" s="94"/>
      <c r="J553" s="94"/>
      <c r="K553" s="113"/>
    </row>
    <row r="554" spans="2:11">
      <c r="B554" s="93"/>
      <c r="C554" s="113"/>
      <c r="D554" s="113"/>
      <c r="E554" s="113"/>
      <c r="F554" s="113"/>
      <c r="G554" s="113"/>
      <c r="H554" s="113"/>
      <c r="I554" s="94"/>
      <c r="J554" s="94"/>
      <c r="K554" s="113"/>
    </row>
    <row r="555" spans="2:11">
      <c r="B555" s="93"/>
      <c r="C555" s="113"/>
      <c r="D555" s="113"/>
      <c r="E555" s="113"/>
      <c r="F555" s="113"/>
      <c r="G555" s="113"/>
      <c r="H555" s="113"/>
      <c r="I555" s="94"/>
      <c r="J555" s="94"/>
      <c r="K555" s="113"/>
    </row>
    <row r="556" spans="2:11">
      <c r="B556" s="93"/>
      <c r="C556" s="113"/>
      <c r="D556" s="113"/>
      <c r="E556" s="113"/>
      <c r="F556" s="113"/>
      <c r="G556" s="113"/>
      <c r="H556" s="113"/>
      <c r="I556" s="94"/>
      <c r="J556" s="94"/>
      <c r="K556" s="113"/>
    </row>
    <row r="557" spans="2:11">
      <c r="B557" s="93"/>
      <c r="C557" s="113"/>
      <c r="D557" s="113"/>
      <c r="E557" s="113"/>
      <c r="F557" s="113"/>
      <c r="G557" s="113"/>
      <c r="H557" s="113"/>
      <c r="I557" s="94"/>
      <c r="J557" s="94"/>
      <c r="K557" s="113"/>
    </row>
    <row r="558" spans="2:11">
      <c r="B558" s="93"/>
      <c r="C558" s="113"/>
      <c r="D558" s="113"/>
      <c r="E558" s="113"/>
      <c r="F558" s="113"/>
      <c r="G558" s="113"/>
      <c r="H558" s="113"/>
      <c r="I558" s="94"/>
      <c r="J558" s="94"/>
      <c r="K558" s="113"/>
    </row>
    <row r="559" spans="2:11">
      <c r="B559" s="93"/>
      <c r="C559" s="113"/>
      <c r="D559" s="113"/>
      <c r="E559" s="113"/>
      <c r="F559" s="113"/>
      <c r="G559" s="113"/>
      <c r="H559" s="113"/>
      <c r="I559" s="94"/>
      <c r="J559" s="94"/>
      <c r="K559" s="113"/>
    </row>
    <row r="560" spans="2:11">
      <c r="B560" s="93"/>
      <c r="C560" s="113"/>
      <c r="D560" s="113"/>
      <c r="E560" s="113"/>
      <c r="F560" s="113"/>
      <c r="G560" s="113"/>
      <c r="H560" s="113"/>
      <c r="I560" s="94"/>
      <c r="J560" s="94"/>
      <c r="K560" s="113"/>
    </row>
    <row r="561" spans="2:11">
      <c r="B561" s="93"/>
      <c r="C561" s="113"/>
      <c r="D561" s="113"/>
      <c r="E561" s="113"/>
      <c r="F561" s="113"/>
      <c r="G561" s="113"/>
      <c r="H561" s="113"/>
      <c r="I561" s="94"/>
      <c r="J561" s="94"/>
      <c r="K561" s="113"/>
    </row>
    <row r="562" spans="2:11">
      <c r="B562" s="93"/>
      <c r="C562" s="113"/>
      <c r="D562" s="113"/>
      <c r="E562" s="113"/>
      <c r="F562" s="113"/>
      <c r="G562" s="113"/>
      <c r="H562" s="113"/>
      <c r="I562" s="94"/>
      <c r="J562" s="94"/>
      <c r="K562" s="113"/>
    </row>
    <row r="563" spans="2:11">
      <c r="B563" s="93"/>
      <c r="C563" s="113"/>
      <c r="D563" s="113"/>
      <c r="E563" s="113"/>
      <c r="F563" s="113"/>
      <c r="G563" s="113"/>
      <c r="H563" s="113"/>
      <c r="I563" s="94"/>
      <c r="J563" s="94"/>
      <c r="K563" s="113"/>
    </row>
    <row r="564" spans="2:11">
      <c r="B564" s="93"/>
      <c r="C564" s="113"/>
      <c r="D564" s="113"/>
      <c r="E564" s="113"/>
      <c r="F564" s="113"/>
      <c r="G564" s="113"/>
      <c r="H564" s="113"/>
      <c r="I564" s="94"/>
      <c r="J564" s="94"/>
      <c r="K564" s="113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9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145</v>
      </c>
      <c r="C1" s="46" t="s" vm="1">
        <v>229</v>
      </c>
    </row>
    <row r="2" spans="2:35">
      <c r="B2" s="46" t="s">
        <v>144</v>
      </c>
      <c r="C2" s="46" t="s">
        <v>230</v>
      </c>
    </row>
    <row r="3" spans="2:35">
      <c r="B3" s="46" t="s">
        <v>146</v>
      </c>
      <c r="C3" s="46" t="s">
        <v>231</v>
      </c>
      <c r="E3" s="2"/>
    </row>
    <row r="4" spans="2:35">
      <c r="B4" s="46" t="s">
        <v>147</v>
      </c>
      <c r="C4" s="46">
        <v>9453</v>
      </c>
    </row>
    <row r="6" spans="2:35" ht="26.25" customHeight="1">
      <c r="B6" s="143" t="s">
        <v>173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5"/>
    </row>
    <row r="7" spans="2:35" ht="26.25" customHeight="1">
      <c r="B7" s="143" t="s">
        <v>97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5"/>
    </row>
    <row r="8" spans="2:35" s="3" customFormat="1" ht="63">
      <c r="B8" s="21" t="s">
        <v>116</v>
      </c>
      <c r="C8" s="29" t="s">
        <v>47</v>
      </c>
      <c r="D8" s="12" t="s">
        <v>53</v>
      </c>
      <c r="E8" s="29" t="s">
        <v>14</v>
      </c>
      <c r="F8" s="29" t="s">
        <v>68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205</v>
      </c>
      <c r="M8" s="29" t="s">
        <v>204</v>
      </c>
      <c r="N8" s="29" t="s">
        <v>63</v>
      </c>
      <c r="O8" s="29" t="s">
        <v>60</v>
      </c>
      <c r="P8" s="29" t="s">
        <v>148</v>
      </c>
      <c r="Q8" s="30" t="s">
        <v>150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212</v>
      </c>
      <c r="M9" s="31"/>
      <c r="N9" s="31" t="s">
        <v>208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113</v>
      </c>
    </row>
    <row r="11" spans="2:35" s="4" customFormat="1" ht="18" customHeight="1">
      <c r="B11" s="106" t="s">
        <v>3309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07">
        <v>0</v>
      </c>
      <c r="O11" s="87"/>
      <c r="P11" s="108">
        <v>0</v>
      </c>
      <c r="Q11" s="108">
        <v>0</v>
      </c>
      <c r="AI11" s="1"/>
    </row>
    <row r="12" spans="2:35" ht="21.75" customHeight="1">
      <c r="B12" s="109" t="s">
        <v>220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35">
      <c r="B13" s="109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35">
      <c r="B14" s="109" t="s">
        <v>203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35">
      <c r="B15" s="109" t="s">
        <v>211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3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</sheetData>
  <sheetProtection sheet="1" objects="1" scenarios="1"/>
  <mergeCells count="2">
    <mergeCell ref="B6:Q6"/>
    <mergeCell ref="B7:Q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59.285156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145</v>
      </c>
      <c r="C1" s="46" t="s" vm="1">
        <v>229</v>
      </c>
    </row>
    <row r="2" spans="2:16">
      <c r="B2" s="46" t="s">
        <v>144</v>
      </c>
      <c r="C2" s="46" t="s">
        <v>230</v>
      </c>
    </row>
    <row r="3" spans="2:16">
      <c r="B3" s="46" t="s">
        <v>146</v>
      </c>
      <c r="C3" s="46" t="s">
        <v>231</v>
      </c>
    </row>
    <row r="4" spans="2:16">
      <c r="B4" s="46" t="s">
        <v>147</v>
      </c>
      <c r="C4" s="46">
        <v>9453</v>
      </c>
    </row>
    <row r="6" spans="2:16" ht="26.25" customHeight="1">
      <c r="B6" s="143" t="s">
        <v>174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6" ht="26.25" customHeight="1">
      <c r="B7" s="143" t="s">
        <v>89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5"/>
    </row>
    <row r="8" spans="2:16" s="3" customFormat="1" ht="63">
      <c r="B8" s="21" t="s">
        <v>116</v>
      </c>
      <c r="C8" s="29" t="s">
        <v>47</v>
      </c>
      <c r="D8" s="29" t="s">
        <v>14</v>
      </c>
      <c r="E8" s="29" t="s">
        <v>68</v>
      </c>
      <c r="F8" s="29" t="s">
        <v>104</v>
      </c>
      <c r="G8" s="29" t="s">
        <v>17</v>
      </c>
      <c r="H8" s="29" t="s">
        <v>103</v>
      </c>
      <c r="I8" s="29" t="s">
        <v>16</v>
      </c>
      <c r="J8" s="29" t="s">
        <v>18</v>
      </c>
      <c r="K8" s="29" t="s">
        <v>205</v>
      </c>
      <c r="L8" s="29" t="s">
        <v>204</v>
      </c>
      <c r="M8" s="29" t="s">
        <v>111</v>
      </c>
      <c r="N8" s="29" t="s">
        <v>60</v>
      </c>
      <c r="O8" s="29" t="s">
        <v>148</v>
      </c>
      <c r="P8" s="30" t="s">
        <v>150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212</v>
      </c>
      <c r="L9" s="31"/>
      <c r="M9" s="31" t="s">
        <v>208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6" t="s">
        <v>28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07">
        <v>0</v>
      </c>
      <c r="N11" s="87"/>
      <c r="O11" s="108">
        <v>0</v>
      </c>
      <c r="P11" s="108">
        <v>0</v>
      </c>
    </row>
    <row r="12" spans="2:16" ht="21.75" customHeight="1">
      <c r="B12" s="109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203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109" t="s">
        <v>211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</sheetData>
  <sheetProtection sheet="1" objects="1" scenarios="1"/>
  <mergeCells count="2">
    <mergeCell ref="B6:P6"/>
    <mergeCell ref="B7:P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9.285156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145</v>
      </c>
      <c r="C1" s="46" t="s" vm="1">
        <v>229</v>
      </c>
    </row>
    <row r="2" spans="2:19">
      <c r="B2" s="46" t="s">
        <v>144</v>
      </c>
      <c r="C2" s="46" t="s">
        <v>230</v>
      </c>
    </row>
    <row r="3" spans="2:19">
      <c r="B3" s="46" t="s">
        <v>146</v>
      </c>
      <c r="C3" s="46" t="s">
        <v>231</v>
      </c>
    </row>
    <row r="4" spans="2:19">
      <c r="B4" s="46" t="s">
        <v>147</v>
      </c>
      <c r="C4" s="46">
        <v>9453</v>
      </c>
    </row>
    <row r="6" spans="2:19" ht="26.25" customHeight="1">
      <c r="B6" s="143" t="s">
        <v>174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5"/>
    </row>
    <row r="7" spans="2:19" ht="26.25" customHeight="1">
      <c r="B7" s="143" t="s">
        <v>90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5"/>
    </row>
    <row r="8" spans="2:19" s="3" customFormat="1" ht="63">
      <c r="B8" s="21" t="s">
        <v>116</v>
      </c>
      <c r="C8" s="29" t="s">
        <v>47</v>
      </c>
      <c r="D8" s="29" t="s">
        <v>118</v>
      </c>
      <c r="E8" s="29" t="s">
        <v>117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17</v>
      </c>
      <c r="K8" s="29" t="s">
        <v>103</v>
      </c>
      <c r="L8" s="29" t="s">
        <v>16</v>
      </c>
      <c r="M8" s="58" t="s">
        <v>18</v>
      </c>
      <c r="N8" s="29" t="s">
        <v>205</v>
      </c>
      <c r="O8" s="29" t="s">
        <v>204</v>
      </c>
      <c r="P8" s="29" t="s">
        <v>111</v>
      </c>
      <c r="Q8" s="29" t="s">
        <v>60</v>
      </c>
      <c r="R8" s="29" t="s">
        <v>148</v>
      </c>
      <c r="S8" s="30" t="s">
        <v>150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212</v>
      </c>
      <c r="O9" s="31"/>
      <c r="P9" s="31" t="s">
        <v>208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19" t="s">
        <v>151</v>
      </c>
    </row>
    <row r="11" spans="2:19" s="4" customFormat="1" ht="18" customHeight="1">
      <c r="B11" s="106" t="s">
        <v>3308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107">
        <v>0</v>
      </c>
      <c r="Q11" s="87"/>
      <c r="R11" s="108">
        <v>0</v>
      </c>
      <c r="S11" s="108">
        <v>0</v>
      </c>
    </row>
    <row r="12" spans="2:19" ht="20.25" customHeight="1">
      <c r="B12" s="109" t="s">
        <v>220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</row>
    <row r="13" spans="2:19">
      <c r="B13" s="109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</row>
    <row r="14" spans="2:19">
      <c r="B14" s="109" t="s">
        <v>203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</row>
    <row r="15" spans="2:19">
      <c r="B15" s="109" t="s">
        <v>211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</row>
    <row r="16" spans="2:19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</row>
    <row r="17" spans="2:19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2:19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2:19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</row>
    <row r="20" spans="2:19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2:19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</row>
    <row r="22" spans="2:19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</row>
    <row r="23" spans="2:19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</row>
    <row r="24" spans="2:19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</row>
    <row r="25" spans="2:19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</row>
    <row r="26" spans="2:19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</row>
    <row r="27" spans="2:19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</row>
    <row r="28" spans="2:19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</row>
    <row r="29" spans="2:19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</row>
    <row r="30" spans="2:19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</row>
    <row r="31" spans="2:19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</row>
    <row r="32" spans="2:19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</row>
    <row r="33" spans="2:19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</row>
    <row r="34" spans="2:19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</row>
    <row r="35" spans="2:19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</row>
    <row r="36" spans="2:19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</row>
    <row r="37" spans="2:19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</row>
    <row r="38" spans="2:19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2:19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</row>
    <row r="40" spans="2:19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2:19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2:19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</row>
    <row r="43" spans="2:19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2:19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2:19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</row>
    <row r="46" spans="2:19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2:19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</row>
    <row r="48" spans="2:19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</row>
    <row r="49" spans="2:19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2:19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2:19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2:19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2:19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2:19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2:19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</row>
    <row r="56" spans="2:19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2:19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</row>
    <row r="58" spans="2:19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</row>
    <row r="59" spans="2:19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</row>
    <row r="60" spans="2:19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</row>
    <row r="61" spans="2:19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</row>
    <row r="62" spans="2:19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2:19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2:19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2:19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</row>
    <row r="66" spans="2:19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</row>
    <row r="67" spans="2:19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</row>
    <row r="68" spans="2:19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</row>
    <row r="69" spans="2:19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</row>
    <row r="70" spans="2:19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</row>
    <row r="71" spans="2:19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</row>
    <row r="72" spans="2:19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</row>
    <row r="73" spans="2:19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</row>
    <row r="74" spans="2:19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</row>
    <row r="75" spans="2:19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</row>
    <row r="76" spans="2:19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</row>
    <row r="77" spans="2:19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</row>
    <row r="78" spans="2:19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</row>
    <row r="79" spans="2:19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</row>
    <row r="80" spans="2:19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</row>
    <row r="81" spans="2:19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</row>
    <row r="82" spans="2:19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</row>
    <row r="83" spans="2:19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</row>
    <row r="84" spans="2:19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</row>
    <row r="85" spans="2:19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</row>
    <row r="86" spans="2:19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2:19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</row>
    <row r="88" spans="2:19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</row>
    <row r="89" spans="2:19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</row>
    <row r="90" spans="2:19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</row>
    <row r="91" spans="2:19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</row>
    <row r="92" spans="2:19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</row>
    <row r="93" spans="2:19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</row>
    <row r="94" spans="2:19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</row>
    <row r="95" spans="2:19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</row>
    <row r="96" spans="2:19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</row>
    <row r="97" spans="2:19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</row>
    <row r="98" spans="2:19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</row>
    <row r="99" spans="2:19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2:19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</row>
    <row r="101" spans="2:19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</row>
    <row r="102" spans="2:19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</row>
    <row r="103" spans="2:19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</row>
    <row r="104" spans="2:19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</row>
    <row r="105" spans="2:19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</row>
    <row r="106" spans="2:19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</row>
    <row r="107" spans="2:19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</row>
    <row r="108" spans="2:19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</row>
    <row r="109" spans="2:19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</row>
    <row r="110" spans="2:19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</row>
    <row r="111" spans="2:19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</row>
    <row r="112" spans="2:19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</row>
    <row r="113" spans="2:19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</row>
    <row r="114" spans="2:19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</row>
    <row r="115" spans="2:19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2:19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2:19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2:19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2:19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2:19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2:19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2:19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2:19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2:19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2:19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2:19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2:19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2:19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2:19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2:19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2:19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2:19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2:19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2:19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2:19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2:19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D668"/>
  <sheetViews>
    <sheetView rightToLeft="1" zoomScale="85" zoomScaleNormal="85" workbookViewId="0">
      <selection activeCell="C27" sqref="C27"/>
    </sheetView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30.5703125" style="2" customWidth="1"/>
    <col min="4" max="4" width="11" style="2" bestFit="1" customWidth="1"/>
    <col min="5" max="5" width="12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9.140625" style="1" bestFit="1" customWidth="1"/>
    <col min="14" max="14" width="11.28515625" style="1" bestFit="1" customWidth="1"/>
    <col min="15" max="15" width="7.42578125" style="1" bestFit="1" customWidth="1"/>
    <col min="16" max="16" width="9" style="1" bestFit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145</v>
      </c>
      <c r="C1" s="46" t="s" vm="1">
        <v>229</v>
      </c>
    </row>
    <row r="2" spans="2:30">
      <c r="B2" s="46" t="s">
        <v>144</v>
      </c>
      <c r="C2" s="46" t="s">
        <v>230</v>
      </c>
    </row>
    <row r="3" spans="2:30">
      <c r="B3" s="46" t="s">
        <v>146</v>
      </c>
      <c r="C3" s="46" t="s">
        <v>231</v>
      </c>
    </row>
    <row r="4" spans="2:30">
      <c r="B4" s="46" t="s">
        <v>147</v>
      </c>
      <c r="C4" s="46">
        <v>9453</v>
      </c>
    </row>
    <row r="6" spans="2:30" ht="26.25" customHeight="1">
      <c r="B6" s="143" t="s">
        <v>174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5"/>
    </row>
    <row r="7" spans="2:30" ht="26.25" customHeight="1">
      <c r="B7" s="143" t="s">
        <v>91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5"/>
    </row>
    <row r="8" spans="2:30" s="3" customFormat="1" ht="63">
      <c r="B8" s="21" t="s">
        <v>116</v>
      </c>
      <c r="C8" s="29" t="s">
        <v>47</v>
      </c>
      <c r="D8" s="29" t="s">
        <v>118</v>
      </c>
      <c r="E8" s="29" t="s">
        <v>117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17</v>
      </c>
      <c r="K8" s="29" t="s">
        <v>103</v>
      </c>
      <c r="L8" s="29" t="s">
        <v>16</v>
      </c>
      <c r="M8" s="58" t="s">
        <v>18</v>
      </c>
      <c r="N8" s="58" t="s">
        <v>205</v>
      </c>
      <c r="O8" s="29" t="s">
        <v>204</v>
      </c>
      <c r="P8" s="29" t="s">
        <v>111</v>
      </c>
      <c r="Q8" s="29" t="s">
        <v>60</v>
      </c>
      <c r="R8" s="29" t="s">
        <v>148</v>
      </c>
      <c r="S8" s="30" t="s">
        <v>150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212</v>
      </c>
      <c r="O9" s="31"/>
      <c r="P9" s="31" t="s">
        <v>208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19" t="s">
        <v>151</v>
      </c>
      <c r="AA10" s="1"/>
    </row>
    <row r="11" spans="2:30" s="4" customFormat="1" ht="18" customHeight="1">
      <c r="B11" s="115" t="s">
        <v>54</v>
      </c>
      <c r="C11" s="74"/>
      <c r="D11" s="75"/>
      <c r="E11" s="74"/>
      <c r="F11" s="75"/>
      <c r="G11" s="74"/>
      <c r="H11" s="74"/>
      <c r="I11" s="97"/>
      <c r="J11" s="98">
        <v>5.035960732596215</v>
      </c>
      <c r="K11" s="75"/>
      <c r="L11" s="76"/>
      <c r="M11" s="78">
        <v>7.8103411240734985E-2</v>
      </c>
      <c r="N11" s="77"/>
      <c r="O11" s="98"/>
      <c r="P11" s="77">
        <v>5518.037407416</v>
      </c>
      <c r="Q11" s="78"/>
      <c r="R11" s="78">
        <f>IFERROR(P11/$P$11,0)</f>
        <v>1</v>
      </c>
      <c r="S11" s="78">
        <f>P11/'סכום נכסי הקרן'!$C$42</f>
        <v>1.0311284458042982E-2</v>
      </c>
      <c r="AA11" s="1"/>
      <c r="AD11" s="1"/>
    </row>
    <row r="12" spans="2:30" ht="17.25" customHeight="1">
      <c r="B12" s="116" t="s">
        <v>198</v>
      </c>
      <c r="C12" s="80"/>
      <c r="D12" s="81"/>
      <c r="E12" s="80"/>
      <c r="F12" s="81"/>
      <c r="G12" s="80"/>
      <c r="H12" s="80"/>
      <c r="I12" s="99"/>
      <c r="J12" s="100">
        <v>4.7448680486690735</v>
      </c>
      <c r="K12" s="81"/>
      <c r="L12" s="82"/>
      <c r="M12" s="84">
        <v>3.7266453074757726E-2</v>
      </c>
      <c r="N12" s="83"/>
      <c r="O12" s="100"/>
      <c r="P12" s="83">
        <v>4975.6628783920005</v>
      </c>
      <c r="Q12" s="84"/>
      <c r="R12" s="84">
        <f t="shared" ref="R12:R37" si="0">IFERROR(P12/$P$11,0)</f>
        <v>0.90170879807826754</v>
      </c>
      <c r="S12" s="84">
        <f>P12/'סכום נכסי הקרן'!$C$42</f>
        <v>9.2977759153050569E-3</v>
      </c>
    </row>
    <row r="13" spans="2:30">
      <c r="B13" s="117" t="s">
        <v>61</v>
      </c>
      <c r="C13" s="80"/>
      <c r="D13" s="81"/>
      <c r="E13" s="80"/>
      <c r="F13" s="81"/>
      <c r="G13" s="80"/>
      <c r="H13" s="80"/>
      <c r="I13" s="99"/>
      <c r="J13" s="100">
        <v>7.0962320698324515</v>
      </c>
      <c r="K13" s="81"/>
      <c r="L13" s="82"/>
      <c r="M13" s="84">
        <v>2.153435361011519E-2</v>
      </c>
      <c r="N13" s="83"/>
      <c r="O13" s="100"/>
      <c r="P13" s="83">
        <v>2286.6447550709995</v>
      </c>
      <c r="Q13" s="84"/>
      <c r="R13" s="84">
        <f t="shared" si="0"/>
        <v>0.41439457296861548</v>
      </c>
      <c r="S13" s="84">
        <f>P13/'סכום נכסי הקרן'!$C$42</f>
        <v>4.2729403197486436E-3</v>
      </c>
    </row>
    <row r="14" spans="2:30">
      <c r="B14" s="118" t="s">
        <v>1982</v>
      </c>
      <c r="C14" s="87" t="s">
        <v>1983</v>
      </c>
      <c r="D14" s="88" t="s">
        <v>1984</v>
      </c>
      <c r="E14" s="87" t="s">
        <v>334</v>
      </c>
      <c r="F14" s="88" t="s">
        <v>128</v>
      </c>
      <c r="G14" s="87" t="s">
        <v>312</v>
      </c>
      <c r="H14" s="87" t="s">
        <v>313</v>
      </c>
      <c r="I14" s="101">
        <v>39076</v>
      </c>
      <c r="J14" s="102">
        <v>6.6400000000046866</v>
      </c>
      <c r="K14" s="88" t="s">
        <v>132</v>
      </c>
      <c r="L14" s="89">
        <v>4.9000000000000002E-2</v>
      </c>
      <c r="M14" s="91">
        <v>1.6900000000009335E-2</v>
      </c>
      <c r="N14" s="90">
        <v>343640.82238600001</v>
      </c>
      <c r="O14" s="102">
        <v>158.97</v>
      </c>
      <c r="P14" s="90">
        <v>546.2858027210001</v>
      </c>
      <c r="Q14" s="91">
        <v>2.1256111394885391E-4</v>
      </c>
      <c r="R14" s="91">
        <f t="shared" si="0"/>
        <v>9.9000018011261751E-2</v>
      </c>
      <c r="S14" s="91">
        <f>P14/'סכום נכסי הקרן'!$C$42</f>
        <v>1.0208173470654986E-3</v>
      </c>
    </row>
    <row r="15" spans="2:30">
      <c r="B15" s="118" t="s">
        <v>1985</v>
      </c>
      <c r="C15" s="87" t="s">
        <v>1986</v>
      </c>
      <c r="D15" s="88" t="s">
        <v>1984</v>
      </c>
      <c r="E15" s="87" t="s">
        <v>334</v>
      </c>
      <c r="F15" s="88" t="s">
        <v>128</v>
      </c>
      <c r="G15" s="87" t="s">
        <v>312</v>
      </c>
      <c r="H15" s="87" t="s">
        <v>313</v>
      </c>
      <c r="I15" s="101">
        <v>40738</v>
      </c>
      <c r="J15" s="102">
        <v>10.469999999997553</v>
      </c>
      <c r="K15" s="88" t="s">
        <v>132</v>
      </c>
      <c r="L15" s="89">
        <v>4.0999999999999995E-2</v>
      </c>
      <c r="M15" s="91">
        <v>2.059999999999753E-2</v>
      </c>
      <c r="N15" s="90">
        <v>701385.19649399992</v>
      </c>
      <c r="O15" s="102">
        <v>138.66</v>
      </c>
      <c r="P15" s="90">
        <v>972.54073195399997</v>
      </c>
      <c r="Q15" s="91">
        <v>1.8572192599842745E-4</v>
      </c>
      <c r="R15" s="91">
        <f t="shared" si="0"/>
        <v>0.17624757864942125</v>
      </c>
      <c r="S15" s="91">
        <f>P15/'סכום נכסי הקרן'!$C$42</f>
        <v>1.8173389184954856E-3</v>
      </c>
    </row>
    <row r="16" spans="2:30">
      <c r="B16" s="118" t="s">
        <v>1987</v>
      </c>
      <c r="C16" s="87" t="s">
        <v>1988</v>
      </c>
      <c r="D16" s="88" t="s">
        <v>1984</v>
      </c>
      <c r="E16" s="87" t="s">
        <v>1989</v>
      </c>
      <c r="F16" s="88" t="s">
        <v>720</v>
      </c>
      <c r="G16" s="87" t="s">
        <v>318</v>
      </c>
      <c r="H16" s="87" t="s">
        <v>130</v>
      </c>
      <c r="I16" s="101">
        <v>42795</v>
      </c>
      <c r="J16" s="102">
        <v>5.7700000000016844</v>
      </c>
      <c r="K16" s="88" t="s">
        <v>132</v>
      </c>
      <c r="L16" s="89">
        <v>2.1400000000000002E-2</v>
      </c>
      <c r="M16" s="91">
        <v>1.6400000000003065E-2</v>
      </c>
      <c r="N16" s="90">
        <v>230741.88318400001</v>
      </c>
      <c r="O16" s="102">
        <v>113.2</v>
      </c>
      <c r="P16" s="90">
        <v>261.19981172799999</v>
      </c>
      <c r="Q16" s="91">
        <v>5.4242449613603277E-4</v>
      </c>
      <c r="R16" s="91">
        <f t="shared" si="0"/>
        <v>4.7335636285640054E-2</v>
      </c>
      <c r="S16" s="91">
        <f>P16/'סכום נכסי הקרן'!$C$42</f>
        <v>4.8809121074369573E-4</v>
      </c>
    </row>
    <row r="17" spans="2:19">
      <c r="B17" s="118" t="s">
        <v>1990</v>
      </c>
      <c r="C17" s="87" t="s">
        <v>1991</v>
      </c>
      <c r="D17" s="88" t="s">
        <v>1984</v>
      </c>
      <c r="E17" s="87" t="s">
        <v>360</v>
      </c>
      <c r="F17" s="88" t="s">
        <v>361</v>
      </c>
      <c r="G17" s="87" t="s">
        <v>362</v>
      </c>
      <c r="H17" s="87" t="s">
        <v>130</v>
      </c>
      <c r="I17" s="101">
        <v>40561</v>
      </c>
      <c r="J17" s="102">
        <v>4.9999999999633657E-2</v>
      </c>
      <c r="K17" s="88" t="s">
        <v>132</v>
      </c>
      <c r="L17" s="89">
        <v>0.06</v>
      </c>
      <c r="M17" s="91">
        <v>3.7500000000018317E-2</v>
      </c>
      <c r="N17" s="90">
        <v>116702.70864599998</v>
      </c>
      <c r="O17" s="102">
        <v>116.95</v>
      </c>
      <c r="P17" s="90">
        <v>136.483821081</v>
      </c>
      <c r="Q17" s="91">
        <v>1.8920896603416012E-4</v>
      </c>
      <c r="R17" s="91">
        <f t="shared" si="0"/>
        <v>2.4734123929202028E-2</v>
      </c>
      <c r="S17" s="91">
        <f>P17/'סכום נכסי הקרן'!$C$42</f>
        <v>2.550405876544899E-4</v>
      </c>
    </row>
    <row r="18" spans="2:19">
      <c r="B18" s="118" t="s">
        <v>1992</v>
      </c>
      <c r="C18" s="87" t="s">
        <v>1993</v>
      </c>
      <c r="D18" s="88" t="s">
        <v>1984</v>
      </c>
      <c r="E18" s="87" t="s">
        <v>324</v>
      </c>
      <c r="F18" s="88" t="s">
        <v>317</v>
      </c>
      <c r="G18" s="87" t="s">
        <v>377</v>
      </c>
      <c r="H18" s="87" t="s">
        <v>313</v>
      </c>
      <c r="I18" s="101">
        <v>36489</v>
      </c>
      <c r="J18" s="102">
        <v>3.6000000080624903</v>
      </c>
      <c r="K18" s="88" t="s">
        <v>132</v>
      </c>
      <c r="L18" s="89">
        <v>6.0499999999999998E-2</v>
      </c>
      <c r="M18" s="91">
        <v>1.2900000043447862E-2</v>
      </c>
      <c r="N18" s="90">
        <v>132.48048199999999</v>
      </c>
      <c r="O18" s="102">
        <v>168.52</v>
      </c>
      <c r="P18" s="90">
        <v>0.22325610699999998</v>
      </c>
      <c r="Q18" s="91"/>
      <c r="R18" s="91">
        <f t="shared" si="0"/>
        <v>4.0459331917531688E-5</v>
      </c>
      <c r="S18" s="91">
        <f>P18/'סכום נכסי הקרן'!$C$42</f>
        <v>4.171876803840469E-7</v>
      </c>
    </row>
    <row r="19" spans="2:19">
      <c r="B19" s="118" t="s">
        <v>1994</v>
      </c>
      <c r="C19" s="87" t="s">
        <v>1995</v>
      </c>
      <c r="D19" s="88" t="s">
        <v>1984</v>
      </c>
      <c r="E19" s="87" t="s">
        <v>373</v>
      </c>
      <c r="F19" s="88" t="s">
        <v>128</v>
      </c>
      <c r="G19" s="87" t="s">
        <v>362</v>
      </c>
      <c r="H19" s="87" t="s">
        <v>130</v>
      </c>
      <c r="I19" s="101">
        <v>39084</v>
      </c>
      <c r="J19" s="102">
        <v>2.1899999999927959</v>
      </c>
      <c r="K19" s="88" t="s">
        <v>132</v>
      </c>
      <c r="L19" s="89">
        <v>5.5999999999999994E-2</v>
      </c>
      <c r="M19" s="91">
        <v>1.5799999999915128E-2</v>
      </c>
      <c r="N19" s="90">
        <v>71389.531589000006</v>
      </c>
      <c r="O19" s="102">
        <v>141.94</v>
      </c>
      <c r="P19" s="90">
        <v>101.330301167</v>
      </c>
      <c r="Q19" s="91">
        <v>1.4786818972702305E-4</v>
      </c>
      <c r="R19" s="91">
        <f t="shared" si="0"/>
        <v>1.8363467603683969E-2</v>
      </c>
      <c r="S19" s="91">
        <f>P19/'סכום נכסי הקרן'!$C$42</f>
        <v>1.8935093809764234E-4</v>
      </c>
    </row>
    <row r="20" spans="2:19">
      <c r="B20" s="118" t="s">
        <v>1996</v>
      </c>
      <c r="C20" s="87" t="s">
        <v>1997</v>
      </c>
      <c r="D20" s="88" t="s">
        <v>1984</v>
      </c>
      <c r="E20" s="87" t="s">
        <v>1998</v>
      </c>
      <c r="F20" s="88" t="s">
        <v>317</v>
      </c>
      <c r="G20" s="87" t="s">
        <v>510</v>
      </c>
      <c r="H20" s="87" t="s">
        <v>130</v>
      </c>
      <c r="I20" s="101">
        <v>44381</v>
      </c>
      <c r="J20" s="102">
        <v>3.4500000000094304</v>
      </c>
      <c r="K20" s="88" t="s">
        <v>132</v>
      </c>
      <c r="L20" s="89">
        <v>8.5000000000000006E-3</v>
      </c>
      <c r="M20" s="91">
        <v>3.8700000000110465E-2</v>
      </c>
      <c r="N20" s="90">
        <v>192419</v>
      </c>
      <c r="O20" s="102">
        <v>96.44</v>
      </c>
      <c r="P20" s="90">
        <v>185.568878385</v>
      </c>
      <c r="Q20" s="91">
        <v>6.0130937499999998E-4</v>
      </c>
      <c r="R20" s="91">
        <f t="shared" si="0"/>
        <v>3.3629507138825045E-2</v>
      </c>
      <c r="S20" s="91">
        <f>P20/'סכום נכסי הקרן'!$C$42</f>
        <v>3.4676341429221218E-4</v>
      </c>
    </row>
    <row r="21" spans="2:19">
      <c r="B21" s="118" t="s">
        <v>1999</v>
      </c>
      <c r="C21" s="87" t="s">
        <v>2000</v>
      </c>
      <c r="D21" s="119" t="s">
        <v>29</v>
      </c>
      <c r="E21" s="87" t="s">
        <v>2001</v>
      </c>
      <c r="F21" s="88" t="s">
        <v>601</v>
      </c>
      <c r="G21" s="87" t="s">
        <v>683</v>
      </c>
      <c r="H21" s="87"/>
      <c r="I21" s="101">
        <v>39104</v>
      </c>
      <c r="J21" s="102">
        <v>0.48000000000674597</v>
      </c>
      <c r="K21" s="88" t="s">
        <v>132</v>
      </c>
      <c r="L21" s="89">
        <v>5.5999999999999994E-2</v>
      </c>
      <c r="M21" s="120">
        <v>0</v>
      </c>
      <c r="N21" s="90">
        <v>124637.71269299999</v>
      </c>
      <c r="O21" s="102">
        <v>66.604348000000002</v>
      </c>
      <c r="P21" s="90">
        <v>83.012151928000009</v>
      </c>
      <c r="Q21" s="91">
        <v>2.1683587324233935E-4</v>
      </c>
      <c r="R21" s="91">
        <f t="shared" si="0"/>
        <v>1.5043782018663977E-2</v>
      </c>
      <c r="S21" s="91">
        <f>P21/'סכום נכסי הקרן'!$C$42</f>
        <v>1.5512071571923634E-4</v>
      </c>
    </row>
    <row r="22" spans="2:19">
      <c r="B22" s="121"/>
      <c r="C22" s="87"/>
      <c r="D22" s="87"/>
      <c r="E22" s="87"/>
      <c r="F22" s="87"/>
      <c r="G22" s="87"/>
      <c r="H22" s="87"/>
      <c r="I22" s="87"/>
      <c r="J22" s="102"/>
      <c r="K22" s="87"/>
      <c r="L22" s="87"/>
      <c r="M22" s="91"/>
      <c r="N22" s="90"/>
      <c r="O22" s="102"/>
      <c r="P22" s="87"/>
      <c r="Q22" s="87"/>
      <c r="R22" s="91"/>
      <c r="S22" s="87"/>
    </row>
    <row r="23" spans="2:19">
      <c r="B23" s="117" t="s">
        <v>62</v>
      </c>
      <c r="C23" s="80"/>
      <c r="D23" s="81"/>
      <c r="E23" s="80"/>
      <c r="F23" s="81"/>
      <c r="G23" s="80"/>
      <c r="H23" s="80"/>
      <c r="I23" s="99"/>
      <c r="J23" s="100">
        <v>2.7477606124205458</v>
      </c>
      <c r="K23" s="81"/>
      <c r="L23" s="82"/>
      <c r="M23" s="84">
        <v>5.0187847296985846E-2</v>
      </c>
      <c r="N23" s="83"/>
      <c r="O23" s="100"/>
      <c r="P23" s="83">
        <v>2677.9998348760005</v>
      </c>
      <c r="Q23" s="84"/>
      <c r="R23" s="84">
        <f t="shared" si="0"/>
        <v>0.48531744842412383</v>
      </c>
      <c r="S23" s="84">
        <f>P23/'סכום נכסי הקרן'!$C$42</f>
        <v>5.0042462631527448E-3</v>
      </c>
    </row>
    <row r="24" spans="2:19">
      <c r="B24" s="118" t="s">
        <v>2002</v>
      </c>
      <c r="C24" s="87" t="s">
        <v>2003</v>
      </c>
      <c r="D24" s="88" t="s">
        <v>1984</v>
      </c>
      <c r="E24" s="87" t="s">
        <v>1989</v>
      </c>
      <c r="F24" s="88" t="s">
        <v>720</v>
      </c>
      <c r="G24" s="87" t="s">
        <v>318</v>
      </c>
      <c r="H24" s="87" t="s">
        <v>130</v>
      </c>
      <c r="I24" s="101">
        <v>42795</v>
      </c>
      <c r="J24" s="102">
        <v>5.2499999999960849</v>
      </c>
      <c r="K24" s="88" t="s">
        <v>132</v>
      </c>
      <c r="L24" s="89">
        <v>3.7400000000000003E-2</v>
      </c>
      <c r="M24" s="91">
        <v>4.8099999999945194E-2</v>
      </c>
      <c r="N24" s="90">
        <v>266499.04998399998</v>
      </c>
      <c r="O24" s="102">
        <v>95.87</v>
      </c>
      <c r="P24" s="90">
        <v>255.49264514000004</v>
      </c>
      <c r="Q24" s="91">
        <v>3.9264922433033172E-4</v>
      </c>
      <c r="R24" s="91">
        <f t="shared" si="0"/>
        <v>4.6301361566818876E-2</v>
      </c>
      <c r="S24" s="91">
        <f>P24/'סכום נכסי הקרן'!$C$42</f>
        <v>4.774265099101681E-4</v>
      </c>
    </row>
    <row r="25" spans="2:19">
      <c r="B25" s="118" t="s">
        <v>2004</v>
      </c>
      <c r="C25" s="87" t="s">
        <v>2005</v>
      </c>
      <c r="D25" s="88" t="s">
        <v>1984</v>
      </c>
      <c r="E25" s="87" t="s">
        <v>1989</v>
      </c>
      <c r="F25" s="88" t="s">
        <v>720</v>
      </c>
      <c r="G25" s="87" t="s">
        <v>318</v>
      </c>
      <c r="H25" s="87" t="s">
        <v>130</v>
      </c>
      <c r="I25" s="101">
        <v>42795</v>
      </c>
      <c r="J25" s="102">
        <v>1.6299999999994954</v>
      </c>
      <c r="K25" s="88" t="s">
        <v>132</v>
      </c>
      <c r="L25" s="89">
        <v>2.5000000000000001E-2</v>
      </c>
      <c r="M25" s="91">
        <v>4.3499999999999997E-2</v>
      </c>
      <c r="N25" s="90">
        <v>810067.85828799987</v>
      </c>
      <c r="O25" s="102">
        <v>97.85</v>
      </c>
      <c r="P25" s="90">
        <v>792.65140838000002</v>
      </c>
      <c r="Q25" s="91">
        <v>1.4886685040356984E-3</v>
      </c>
      <c r="R25" s="91">
        <f t="shared" si="0"/>
        <v>0.14364734231680115</v>
      </c>
      <c r="S25" s="91">
        <f>P25/'סכום נכסי הקרן'!$C$42</f>
        <v>1.4811886082704115E-3</v>
      </c>
    </row>
    <row r="26" spans="2:19">
      <c r="B26" s="118" t="s">
        <v>2006</v>
      </c>
      <c r="C26" s="87" t="s">
        <v>2007</v>
      </c>
      <c r="D26" s="88" t="s">
        <v>1984</v>
      </c>
      <c r="E26" s="87" t="s">
        <v>2008</v>
      </c>
      <c r="F26" s="88" t="s">
        <v>343</v>
      </c>
      <c r="G26" s="87" t="s">
        <v>393</v>
      </c>
      <c r="H26" s="87" t="s">
        <v>130</v>
      </c>
      <c r="I26" s="101">
        <v>42598</v>
      </c>
      <c r="J26" s="102">
        <v>2.9599999999986966</v>
      </c>
      <c r="K26" s="88" t="s">
        <v>132</v>
      </c>
      <c r="L26" s="89">
        <v>3.1E-2</v>
      </c>
      <c r="M26" s="91">
        <v>4.8299999999976473E-2</v>
      </c>
      <c r="N26" s="90">
        <v>740815.06394000014</v>
      </c>
      <c r="O26" s="102">
        <v>95.28</v>
      </c>
      <c r="P26" s="90">
        <v>705.84859290199995</v>
      </c>
      <c r="Q26" s="91">
        <v>9.7556298771009364E-4</v>
      </c>
      <c r="R26" s="91">
        <f t="shared" si="0"/>
        <v>0.12791660164415891</v>
      </c>
      <c r="S26" s="91">
        <f>P26/'סכום נכסי הקרן'!$C$42</f>
        <v>1.3189844664590912E-3</v>
      </c>
    </row>
    <row r="27" spans="2:19">
      <c r="B27" s="118" t="s">
        <v>2009</v>
      </c>
      <c r="C27" s="87" t="s">
        <v>2010</v>
      </c>
      <c r="D27" s="88" t="s">
        <v>1984</v>
      </c>
      <c r="E27" s="87" t="s">
        <v>1215</v>
      </c>
      <c r="F27" s="88" t="s">
        <v>700</v>
      </c>
      <c r="G27" s="87" t="s">
        <v>506</v>
      </c>
      <c r="H27" s="87" t="s">
        <v>313</v>
      </c>
      <c r="I27" s="101">
        <v>44007</v>
      </c>
      <c r="J27" s="102">
        <v>3.8900000000037074</v>
      </c>
      <c r="K27" s="88" t="s">
        <v>132</v>
      </c>
      <c r="L27" s="89">
        <v>3.3500000000000002E-2</v>
      </c>
      <c r="M27" s="91">
        <v>6.4200000000043403E-2</v>
      </c>
      <c r="N27" s="90">
        <v>495819.98188199999</v>
      </c>
      <c r="O27" s="102">
        <v>89.21</v>
      </c>
      <c r="P27" s="90">
        <v>442.32100032400001</v>
      </c>
      <c r="Q27" s="91">
        <v>5.5091109097999997E-4</v>
      </c>
      <c r="R27" s="91">
        <f t="shared" si="0"/>
        <v>8.0159115943929632E-2</v>
      </c>
      <c r="S27" s="91">
        <f>P27/'סכום נכסי הקרן'!$C$42</f>
        <v>8.2654344640310708E-4</v>
      </c>
    </row>
    <row r="28" spans="2:19">
      <c r="B28" s="118" t="s">
        <v>2011</v>
      </c>
      <c r="C28" s="87" t="s">
        <v>2012</v>
      </c>
      <c r="D28" s="88" t="s">
        <v>1984</v>
      </c>
      <c r="E28" s="87" t="s">
        <v>2013</v>
      </c>
      <c r="F28" s="88" t="s">
        <v>343</v>
      </c>
      <c r="G28" s="87" t="s">
        <v>587</v>
      </c>
      <c r="H28" s="87" t="s">
        <v>313</v>
      </c>
      <c r="I28" s="101">
        <v>43310</v>
      </c>
      <c r="J28" s="102">
        <v>1.9</v>
      </c>
      <c r="K28" s="88" t="s">
        <v>132</v>
      </c>
      <c r="L28" s="89">
        <v>3.5499999999999997E-2</v>
      </c>
      <c r="M28" s="91">
        <v>5.2200000000008302E-2</v>
      </c>
      <c r="N28" s="90">
        <v>496327.86</v>
      </c>
      <c r="O28" s="102">
        <v>97.05</v>
      </c>
      <c r="P28" s="90">
        <v>481.68618813000001</v>
      </c>
      <c r="Q28" s="91">
        <v>1.8464578124999999E-3</v>
      </c>
      <c r="R28" s="91">
        <f t="shared" si="0"/>
        <v>8.729302695241517E-2</v>
      </c>
      <c r="S28" s="91">
        <f>P28/'סכום נכסי הקרן'!$C$42</f>
        <v>9.0010323210996566E-4</v>
      </c>
    </row>
    <row r="29" spans="2:19">
      <c r="B29" s="121"/>
      <c r="C29" s="87"/>
      <c r="D29" s="87"/>
      <c r="E29" s="87"/>
      <c r="F29" s="87"/>
      <c r="G29" s="87"/>
      <c r="H29" s="87"/>
      <c r="I29" s="87"/>
      <c r="J29" s="102"/>
      <c r="K29" s="87"/>
      <c r="L29" s="87"/>
      <c r="M29" s="91"/>
      <c r="N29" s="90"/>
      <c r="O29" s="102"/>
      <c r="P29" s="87"/>
      <c r="Q29" s="87"/>
      <c r="R29" s="91"/>
      <c r="S29" s="87"/>
    </row>
    <row r="30" spans="2:19">
      <c r="B30" s="117" t="s">
        <v>49</v>
      </c>
      <c r="C30" s="80"/>
      <c r="D30" s="81"/>
      <c r="E30" s="80"/>
      <c r="F30" s="81"/>
      <c r="G30" s="80"/>
      <c r="H30" s="80"/>
      <c r="I30" s="99"/>
      <c r="J30" s="100">
        <v>2.159999999981848</v>
      </c>
      <c r="K30" s="81"/>
      <c r="L30" s="82"/>
      <c r="M30" s="139">
        <v>5.5599999999999997E-2</v>
      </c>
      <c r="N30" s="83"/>
      <c r="O30" s="100"/>
      <c r="P30" s="83">
        <v>11.018288445000001</v>
      </c>
      <c r="Q30" s="84"/>
      <c r="R30" s="84">
        <f t="shared" si="0"/>
        <v>1.9967766855280658E-3</v>
      </c>
      <c r="S30" s="84">
        <f>P30/'סכום נכסי הקרן'!$C$42</f>
        <v>2.0589332403668124E-5</v>
      </c>
    </row>
    <row r="31" spans="2:19">
      <c r="B31" s="118" t="s">
        <v>2014</v>
      </c>
      <c r="C31" s="87" t="s">
        <v>2015</v>
      </c>
      <c r="D31" s="88" t="s">
        <v>1984</v>
      </c>
      <c r="E31" s="87" t="s">
        <v>2016</v>
      </c>
      <c r="F31" s="88" t="s">
        <v>601</v>
      </c>
      <c r="G31" s="87" t="s">
        <v>362</v>
      </c>
      <c r="H31" s="87" t="s">
        <v>130</v>
      </c>
      <c r="I31" s="101">
        <v>38118</v>
      </c>
      <c r="J31" s="102">
        <v>2.159999999981848</v>
      </c>
      <c r="K31" s="88" t="s">
        <v>131</v>
      </c>
      <c r="L31" s="89">
        <v>7.9699999999999993E-2</v>
      </c>
      <c r="M31" s="139">
        <v>5.5599999999999997E-2</v>
      </c>
      <c r="N31" s="90">
        <v>2863.3608159999999</v>
      </c>
      <c r="O31" s="102">
        <v>109.35</v>
      </c>
      <c r="P31" s="90">
        <v>11.018288445000001</v>
      </c>
      <c r="Q31" s="91">
        <v>5.7150776185583966E-5</v>
      </c>
      <c r="R31" s="91">
        <f t="shared" si="0"/>
        <v>1.9967766855280658E-3</v>
      </c>
      <c r="S31" s="91">
        <f>P31/'סכום נכסי הקרן'!$C$42</f>
        <v>2.0589332403668124E-5</v>
      </c>
    </row>
    <row r="32" spans="2:19">
      <c r="B32" s="121"/>
      <c r="C32" s="87"/>
      <c r="D32" s="87"/>
      <c r="E32" s="87"/>
      <c r="F32" s="87"/>
      <c r="G32" s="87"/>
      <c r="H32" s="87"/>
      <c r="I32" s="87"/>
      <c r="J32" s="102"/>
      <c r="K32" s="87"/>
      <c r="L32" s="87"/>
      <c r="M32" s="91"/>
      <c r="N32" s="90"/>
      <c r="O32" s="102"/>
      <c r="P32" s="87"/>
      <c r="Q32" s="87"/>
      <c r="R32" s="91"/>
      <c r="S32" s="87"/>
    </row>
    <row r="33" spans="2:19">
      <c r="B33" s="116" t="s">
        <v>197</v>
      </c>
      <c r="C33" s="80"/>
      <c r="D33" s="81"/>
      <c r="E33" s="80"/>
      <c r="F33" s="81"/>
      <c r="G33" s="80"/>
      <c r="H33" s="80"/>
      <c r="I33" s="99"/>
      <c r="J33" s="100">
        <v>7.7064015148986575</v>
      </c>
      <c r="K33" s="81"/>
      <c r="L33" s="82"/>
      <c r="M33" s="84">
        <v>0.4464853361753171</v>
      </c>
      <c r="N33" s="83"/>
      <c r="O33" s="100"/>
      <c r="P33" s="83">
        <v>542.37452902400003</v>
      </c>
      <c r="Q33" s="84"/>
      <c r="R33" s="84">
        <f t="shared" si="0"/>
        <v>9.8291201921732615E-2</v>
      </c>
      <c r="S33" s="84">
        <f>P33/'סכום נכסי הקרן'!$C$42</f>
        <v>1.0135085427379262E-3</v>
      </c>
    </row>
    <row r="34" spans="2:19">
      <c r="B34" s="117" t="s">
        <v>69</v>
      </c>
      <c r="C34" s="80"/>
      <c r="D34" s="81"/>
      <c r="E34" s="80"/>
      <c r="F34" s="81"/>
      <c r="G34" s="80"/>
      <c r="H34" s="80"/>
      <c r="I34" s="99"/>
      <c r="J34" s="100">
        <v>7.7064015148986575</v>
      </c>
      <c r="K34" s="81"/>
      <c r="L34" s="82"/>
      <c r="M34" s="84">
        <v>0.4464853361753171</v>
      </c>
      <c r="N34" s="83"/>
      <c r="O34" s="100"/>
      <c r="P34" s="83">
        <v>542.37452902400003</v>
      </c>
      <c r="Q34" s="84"/>
      <c r="R34" s="84">
        <f t="shared" si="0"/>
        <v>9.8291201921732615E-2</v>
      </c>
      <c r="S34" s="84">
        <f>P34/'סכום נכסי הקרן'!$C$42</f>
        <v>1.0135085427379262E-3</v>
      </c>
    </row>
    <row r="35" spans="2:19">
      <c r="B35" s="118" t="s">
        <v>2017</v>
      </c>
      <c r="C35" s="87">
        <v>4824</v>
      </c>
      <c r="D35" s="88" t="s">
        <v>1984</v>
      </c>
      <c r="E35" s="87"/>
      <c r="F35" s="88" t="s">
        <v>978</v>
      </c>
      <c r="G35" s="87" t="s">
        <v>2018</v>
      </c>
      <c r="H35" s="87" t="s">
        <v>962</v>
      </c>
      <c r="I35" s="101">
        <v>42206</v>
      </c>
      <c r="J35" s="102">
        <v>14.150000000018347</v>
      </c>
      <c r="K35" s="88" t="s">
        <v>139</v>
      </c>
      <c r="L35" s="89">
        <v>4.555E-2</v>
      </c>
      <c r="M35" s="91">
        <v>6.5500000000080258E-2</v>
      </c>
      <c r="N35" s="90">
        <v>87722.339924999993</v>
      </c>
      <c r="O35" s="102">
        <v>76.58</v>
      </c>
      <c r="P35" s="90">
        <v>174.43378573199999</v>
      </c>
      <c r="Q35" s="91">
        <v>5.2661103695543856E-4</v>
      </c>
      <c r="R35" s="91">
        <f t="shared" si="0"/>
        <v>3.1611562744675969E-2</v>
      </c>
      <c r="S35" s="91">
        <f>P35/'סכום נכסי הקרן'!$C$42</f>
        <v>3.2595581562362789E-4</v>
      </c>
    </row>
    <row r="36" spans="2:19">
      <c r="B36" s="118" t="s">
        <v>2019</v>
      </c>
      <c r="C36" s="87">
        <v>5168</v>
      </c>
      <c r="D36" s="88" t="s">
        <v>1984</v>
      </c>
      <c r="E36" s="87"/>
      <c r="F36" s="88" t="s">
        <v>978</v>
      </c>
      <c r="G36" s="87" t="s">
        <v>1153</v>
      </c>
      <c r="H36" s="87" t="s">
        <v>2020</v>
      </c>
      <c r="I36" s="101">
        <v>42408</v>
      </c>
      <c r="J36" s="102">
        <v>10.159999999988496</v>
      </c>
      <c r="K36" s="88" t="s">
        <v>139</v>
      </c>
      <c r="L36" s="89">
        <v>3.9510000000000003E-2</v>
      </c>
      <c r="M36" s="91">
        <v>5.8699999999913731E-2</v>
      </c>
      <c r="N36" s="90">
        <v>76241.936730999994</v>
      </c>
      <c r="O36" s="102">
        <v>82.55</v>
      </c>
      <c r="P36" s="90">
        <v>163.424080543</v>
      </c>
      <c r="Q36" s="91">
        <v>1.9323917487903847E-4</v>
      </c>
      <c r="R36" s="91">
        <f t="shared" si="0"/>
        <v>2.9616341549871555E-2</v>
      </c>
      <c r="S36" s="91">
        <f>P36/'סכום נכסי הקרן'!$C$42</f>
        <v>3.0538252232728319E-4</v>
      </c>
    </row>
    <row r="37" spans="2:19">
      <c r="B37" s="118" t="s">
        <v>2021</v>
      </c>
      <c r="C37" s="87">
        <v>4279</v>
      </c>
      <c r="D37" s="88" t="s">
        <v>1984</v>
      </c>
      <c r="E37" s="87"/>
      <c r="F37" s="88" t="s">
        <v>1047</v>
      </c>
      <c r="G37" s="87" t="s">
        <v>683</v>
      </c>
      <c r="H37" s="87"/>
      <c r="I37" s="101">
        <v>40949</v>
      </c>
      <c r="J37" s="102">
        <v>0.24999999999877759</v>
      </c>
      <c r="K37" s="88" t="s">
        <v>131</v>
      </c>
      <c r="L37" s="89">
        <v>0.08</v>
      </c>
      <c r="M37" s="91">
        <v>1.0813000000019379</v>
      </c>
      <c r="N37" s="90">
        <v>62170.671205999999</v>
      </c>
      <c r="O37" s="102">
        <v>93.481110999999999</v>
      </c>
      <c r="P37" s="90">
        <v>204.51666274900001</v>
      </c>
      <c r="Q37" s="91">
        <v>7.5358389340606053E-5</v>
      </c>
      <c r="R37" s="91">
        <f t="shared" si="0"/>
        <v>3.7063297627185091E-2</v>
      </c>
      <c r="S37" s="91">
        <f>P37/'סכום נכסי הקרן'!$C$42</f>
        <v>3.8217020478701496E-4</v>
      </c>
    </row>
    <row r="38" spans="2:19">
      <c r="B38" s="93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</row>
    <row r="39" spans="2:19">
      <c r="B39" s="93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</row>
    <row r="40" spans="2:19">
      <c r="B40" s="93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</row>
    <row r="41" spans="2:19">
      <c r="B41" s="109" t="s">
        <v>220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</row>
    <row r="42" spans="2:19">
      <c r="B42" s="109" t="s">
        <v>112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</row>
    <row r="43" spans="2:19">
      <c r="B43" s="109" t="s">
        <v>203</v>
      </c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</row>
    <row r="44" spans="2:19">
      <c r="B44" s="109" t="s">
        <v>211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</row>
    <row r="45" spans="2:19">
      <c r="B45" s="93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</row>
    <row r="46" spans="2:19">
      <c r="B46" s="93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</row>
    <row r="47" spans="2:19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</row>
    <row r="48" spans="2:19">
      <c r="B48" s="93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</row>
    <row r="49" spans="2:19">
      <c r="B49" s="93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</row>
    <row r="50" spans="2:19">
      <c r="B50" s="93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</row>
    <row r="51" spans="2:19">
      <c r="B51" s="93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</row>
    <row r="52" spans="2:19">
      <c r="B52" s="93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</row>
    <row r="53" spans="2:19">
      <c r="B53" s="93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</row>
    <row r="54" spans="2:19">
      <c r="B54" s="93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</row>
    <row r="55" spans="2:19">
      <c r="B55" s="93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</row>
    <row r="56" spans="2:19">
      <c r="B56" s="93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</row>
    <row r="57" spans="2:19">
      <c r="B57" s="93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</row>
    <row r="58" spans="2:19">
      <c r="B58" s="93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</row>
    <row r="59" spans="2:19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</row>
    <row r="60" spans="2:19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</row>
    <row r="61" spans="2:19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</row>
    <row r="62" spans="2:19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</row>
    <row r="63" spans="2:19"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</row>
    <row r="64" spans="2:19">
      <c r="B64" s="93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</row>
    <row r="65" spans="2:19"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</row>
    <row r="66" spans="2:19">
      <c r="B66" s="93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</row>
    <row r="67" spans="2:19">
      <c r="B67" s="93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</row>
    <row r="68" spans="2:19">
      <c r="B68" s="93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</row>
    <row r="69" spans="2:19"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</row>
    <row r="70" spans="2:19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</row>
    <row r="71" spans="2:19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</row>
    <row r="72" spans="2:19"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</row>
    <row r="73" spans="2:19"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</row>
    <row r="74" spans="2:19"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</row>
    <row r="75" spans="2:19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</row>
    <row r="76" spans="2:19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</row>
    <row r="77" spans="2:19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</row>
    <row r="78" spans="2:19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</row>
    <row r="79" spans="2:19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</row>
    <row r="80" spans="2:19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</row>
    <row r="81" spans="2:19"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</row>
    <row r="82" spans="2:19"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</row>
    <row r="83" spans="2:19"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</row>
    <row r="84" spans="2:19"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</row>
    <row r="85" spans="2:19">
      <c r="B85" s="93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</row>
    <row r="86" spans="2:19">
      <c r="B86" s="93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</row>
    <row r="87" spans="2:19">
      <c r="B87" s="93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</row>
    <row r="88" spans="2:19">
      <c r="B88" s="93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</row>
    <row r="89" spans="2:19">
      <c r="B89" s="93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</row>
    <row r="90" spans="2:19"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</row>
    <row r="91" spans="2:19">
      <c r="B91" s="93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</row>
    <row r="92" spans="2:19">
      <c r="B92" s="93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</row>
    <row r="93" spans="2:19">
      <c r="B93" s="93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</row>
    <row r="94" spans="2:19">
      <c r="B94" s="93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</row>
    <row r="95" spans="2:19">
      <c r="B95" s="93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</row>
    <row r="96" spans="2:19">
      <c r="B96" s="93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</row>
    <row r="97" spans="2:19">
      <c r="B97" s="93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</row>
    <row r="98" spans="2:19">
      <c r="B98" s="93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</row>
    <row r="99" spans="2:19">
      <c r="B99" s="93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</row>
    <row r="100" spans="2:19">
      <c r="B100" s="93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</row>
    <row r="101" spans="2:19"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</row>
    <row r="102" spans="2:19">
      <c r="B102" s="93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</row>
    <row r="103" spans="2:19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</row>
    <row r="104" spans="2:19">
      <c r="B104" s="93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</row>
    <row r="105" spans="2:19"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</row>
    <row r="106" spans="2:19"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</row>
    <row r="107" spans="2:19"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</row>
    <row r="108" spans="2:19"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</row>
    <row r="109" spans="2:19"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</row>
    <row r="110" spans="2:19"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</row>
    <row r="111" spans="2:19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</row>
    <row r="112" spans="2:19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</row>
    <row r="113" spans="2:19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</row>
    <row r="114" spans="2:19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</row>
    <row r="115" spans="2:19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2:19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2:19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2:19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2:19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2:19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2:19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2:19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2:19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2:19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2:19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2:19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2:19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2:19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2:19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2:19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2:19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2:19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2:19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2:19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2:19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2:19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</row>
    <row r="313" spans="2:19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</row>
    <row r="314" spans="2:19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</row>
    <row r="315" spans="2:19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</row>
    <row r="316" spans="2:19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</row>
    <row r="317" spans="2:19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</row>
    <row r="318" spans="2:19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</row>
    <row r="319" spans="2:19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</row>
    <row r="320" spans="2:19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</row>
    <row r="321" spans="2:19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</row>
    <row r="322" spans="2:19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</row>
    <row r="323" spans="2:19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</row>
    <row r="324" spans="2:19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</row>
    <row r="325" spans="2:19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</row>
    <row r="326" spans="2:19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</row>
    <row r="327" spans="2:19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</row>
    <row r="328" spans="2:19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</row>
    <row r="329" spans="2:19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</row>
    <row r="330" spans="2:19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</row>
    <row r="331" spans="2:19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</row>
    <row r="332" spans="2:19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</row>
    <row r="333" spans="2:19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</row>
    <row r="334" spans="2:19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</row>
    <row r="335" spans="2:19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</row>
    <row r="336" spans="2:19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</row>
    <row r="337" spans="2:19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</row>
    <row r="338" spans="2:19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</row>
    <row r="339" spans="2:19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</row>
    <row r="340" spans="2:19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</row>
    <row r="341" spans="2:19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</row>
    <row r="342" spans="2:19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</row>
    <row r="343" spans="2:19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</row>
    <row r="344" spans="2:19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</row>
    <row r="345" spans="2:19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</row>
    <row r="346" spans="2:19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</row>
    <row r="347" spans="2:19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</row>
    <row r="348" spans="2:19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</row>
    <row r="349" spans="2:19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</row>
    <row r="350" spans="2:19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</row>
    <row r="351" spans="2:19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</row>
    <row r="352" spans="2:19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</row>
    <row r="353" spans="2:19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</row>
    <row r="354" spans="2:19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</row>
    <row r="355" spans="2:19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</row>
    <row r="356" spans="2:19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</row>
    <row r="357" spans="2:19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</row>
    <row r="358" spans="2:19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</row>
    <row r="359" spans="2:19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</row>
    <row r="360" spans="2:19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</row>
    <row r="361" spans="2:19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</row>
    <row r="362" spans="2:19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</row>
    <row r="363" spans="2:19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</row>
    <row r="364" spans="2:19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</row>
    <row r="365" spans="2:19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</row>
    <row r="366" spans="2:19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</row>
    <row r="367" spans="2:19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</row>
    <row r="368" spans="2:19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</row>
    <row r="369" spans="2:19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</row>
    <row r="370" spans="2:19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</row>
    <row r="371" spans="2:19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</row>
    <row r="372" spans="2:19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</row>
    <row r="373" spans="2:19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</row>
    <row r="374" spans="2:19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</row>
    <row r="375" spans="2:19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</row>
    <row r="376" spans="2:19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</row>
    <row r="377" spans="2:19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</row>
    <row r="378" spans="2:19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</row>
    <row r="379" spans="2:19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</row>
    <row r="380" spans="2:19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</row>
    <row r="381" spans="2:19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</row>
    <row r="382" spans="2:19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</row>
    <row r="383" spans="2:19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</row>
    <row r="384" spans="2:19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</row>
    <row r="385" spans="2:19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</row>
    <row r="386" spans="2:19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</row>
    <row r="387" spans="2:19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</row>
    <row r="388" spans="2:19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</row>
    <row r="389" spans="2:19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</row>
    <row r="390" spans="2:19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</row>
    <row r="391" spans="2:19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</row>
    <row r="392" spans="2:19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</row>
    <row r="393" spans="2:19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</row>
    <row r="394" spans="2:19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</row>
    <row r="395" spans="2:19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</row>
    <row r="396" spans="2:19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</row>
    <row r="397" spans="2:19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</row>
    <row r="398" spans="2:19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</row>
    <row r="399" spans="2:19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</row>
    <row r="400" spans="2:19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</row>
    <row r="401" spans="2:19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</row>
    <row r="402" spans="2:19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</row>
    <row r="403" spans="2:19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</row>
    <row r="404" spans="2:19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</row>
    <row r="405" spans="2:19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</row>
    <row r="406" spans="2:19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</row>
    <row r="407" spans="2:19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</row>
    <row r="408" spans="2:19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</row>
    <row r="409" spans="2:19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</row>
    <row r="410" spans="2:19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</row>
    <row r="411" spans="2:19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</row>
    <row r="412" spans="2:19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</row>
    <row r="413" spans="2:19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</row>
    <row r="414" spans="2:19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</row>
    <row r="415" spans="2:19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</row>
    <row r="416" spans="2:19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</row>
    <row r="417" spans="2:19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</row>
    <row r="418" spans="2:19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</row>
    <row r="419" spans="2:19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</row>
    <row r="420" spans="2:19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</row>
    <row r="421" spans="2:19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</row>
    <row r="422" spans="2:19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</row>
    <row r="423" spans="2:19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</row>
    <row r="424" spans="2:19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</row>
    <row r="425" spans="2:19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</row>
    <row r="426" spans="2:19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</row>
    <row r="427" spans="2:19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</row>
    <row r="428" spans="2:19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</row>
    <row r="429" spans="2:19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</row>
    <row r="430" spans="2:19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</row>
    <row r="431" spans="2:19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</row>
    <row r="432" spans="2:19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</row>
    <row r="433" spans="2:19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</row>
    <row r="434" spans="2:19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</row>
    <row r="435" spans="2:19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</row>
    <row r="436" spans="2:19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</row>
    <row r="437" spans="2:19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</row>
    <row r="438" spans="2:19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</row>
    <row r="439" spans="2:19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</row>
    <row r="440" spans="2:19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</row>
    <row r="441" spans="2:19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</row>
    <row r="442" spans="2:19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</row>
    <row r="443" spans="2:19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</row>
    <row r="444" spans="2:19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</row>
    <row r="445" spans="2:19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</row>
    <row r="446" spans="2:19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</row>
    <row r="447" spans="2:19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</row>
    <row r="448" spans="2:19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</row>
    <row r="449" spans="2:19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</row>
    <row r="450" spans="2:19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</row>
    <row r="451" spans="2:19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</row>
    <row r="452" spans="2:19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</row>
    <row r="453" spans="2:19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</row>
    <row r="454" spans="2:19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</row>
    <row r="455" spans="2:19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</row>
    <row r="456" spans="2:19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</row>
    <row r="457" spans="2:19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</row>
    <row r="458" spans="2:19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</row>
    <row r="459" spans="2:19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</row>
    <row r="460" spans="2:19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</row>
    <row r="461" spans="2:19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</row>
    <row r="462" spans="2:19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</row>
    <row r="463" spans="2:19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</row>
    <row r="464" spans="2:19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</row>
    <row r="465" spans="2:19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</row>
    <row r="466" spans="2:19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</row>
    <row r="467" spans="2:19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</row>
    <row r="468" spans="2:19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</row>
    <row r="469" spans="2:19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</row>
    <row r="470" spans="2:19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</row>
    <row r="471" spans="2:19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</row>
    <row r="472" spans="2:19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</row>
    <row r="473" spans="2:19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</row>
    <row r="474" spans="2:19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</row>
    <row r="475" spans="2:19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</row>
    <row r="476" spans="2:19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</row>
    <row r="477" spans="2:19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</row>
    <row r="478" spans="2:19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</row>
    <row r="479" spans="2:19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</row>
    <row r="480" spans="2:19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</row>
    <row r="481" spans="2:19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</row>
    <row r="482" spans="2:19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</row>
    <row r="483" spans="2:19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</row>
    <row r="484" spans="2:19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</row>
    <row r="485" spans="2:19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</row>
    <row r="486" spans="2:19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</row>
    <row r="487" spans="2:19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</row>
    <row r="488" spans="2:19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</row>
    <row r="489" spans="2:19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</row>
    <row r="490" spans="2:19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</row>
    <row r="491" spans="2:19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</row>
    <row r="492" spans="2:19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</row>
    <row r="493" spans="2:19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</row>
    <row r="494" spans="2:19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</row>
    <row r="495" spans="2:19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</row>
    <row r="496" spans="2:19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</row>
    <row r="497" spans="2:19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</row>
    <row r="498" spans="2:19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</row>
    <row r="499" spans="2:19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</row>
    <row r="500" spans="2:19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</row>
    <row r="501" spans="2:19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</row>
    <row r="502" spans="2:19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</row>
    <row r="503" spans="2:19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</row>
    <row r="504" spans="2:19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</row>
    <row r="505" spans="2:19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</row>
    <row r="506" spans="2:19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</row>
    <row r="507" spans="2:19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</row>
    <row r="508" spans="2:19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</row>
    <row r="509" spans="2:19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</row>
    <row r="510" spans="2:19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</row>
    <row r="511" spans="2:19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</row>
    <row r="512" spans="2:19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</row>
    <row r="513" spans="2:19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</row>
    <row r="514" spans="2:19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</row>
    <row r="515" spans="2:19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</row>
    <row r="516" spans="2:19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</row>
    <row r="517" spans="2:19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</row>
    <row r="518" spans="2:19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</row>
    <row r="519" spans="2:19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</row>
    <row r="520" spans="2:19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</row>
    <row r="521" spans="2:19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</row>
    <row r="522" spans="2:19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</row>
    <row r="523" spans="2:19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</row>
    <row r="524" spans="2:19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</row>
    <row r="525" spans="2:19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</row>
    <row r="526" spans="2:19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</row>
    <row r="527" spans="2:19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</row>
    <row r="528" spans="2:19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</row>
    <row r="529" spans="2:19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</row>
    <row r="530" spans="2:19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</row>
    <row r="531" spans="2:19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</row>
    <row r="532" spans="2:19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</row>
    <row r="533" spans="2:19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</row>
    <row r="534" spans="2:19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</row>
    <row r="535" spans="2:19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</row>
    <row r="536" spans="2:19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</row>
    <row r="537" spans="2:19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</row>
    <row r="538" spans="2:19">
      <c r="B538" s="112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</row>
    <row r="539" spans="2:19">
      <c r="B539" s="112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</row>
    <row r="540" spans="2:19">
      <c r="B540" s="113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</row>
    <row r="541" spans="2:19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</row>
    <row r="542" spans="2:19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</row>
    <row r="543" spans="2:19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</row>
    <row r="544" spans="2:19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</row>
    <row r="545" spans="2:19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</row>
    <row r="546" spans="2:19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</row>
    <row r="547" spans="2:19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</row>
    <row r="548" spans="2:19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</row>
    <row r="549" spans="2:19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</row>
    <row r="550" spans="2:19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</row>
    <row r="551" spans="2:19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</row>
    <row r="552" spans="2:19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</row>
    <row r="553" spans="2:19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</row>
    <row r="554" spans="2:19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</row>
    <row r="555" spans="2:19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</row>
    <row r="556" spans="2:19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</row>
    <row r="557" spans="2:19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</row>
    <row r="558" spans="2:19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</row>
    <row r="559" spans="2:19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</row>
    <row r="560" spans="2:19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</row>
    <row r="561" spans="2:19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</row>
    <row r="562" spans="2:19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</row>
    <row r="563" spans="2:19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</row>
    <row r="564" spans="2:19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</row>
    <row r="565" spans="2:19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</row>
    <row r="566" spans="2:19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</row>
    <row r="567" spans="2:19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</row>
    <row r="568" spans="2:19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</row>
    <row r="569" spans="2:19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</row>
    <row r="570" spans="2:19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</row>
    <row r="571" spans="2:19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</row>
    <row r="572" spans="2:19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</row>
    <row r="573" spans="2:19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</row>
    <row r="574" spans="2:19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</row>
    <row r="575" spans="2:19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</row>
    <row r="576" spans="2:19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</row>
    <row r="577" spans="2:19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</row>
    <row r="578" spans="2:19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</row>
    <row r="579" spans="2:19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</row>
    <row r="580" spans="2:19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</row>
    <row r="581" spans="2:19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</row>
    <row r="582" spans="2:19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</row>
    <row r="583" spans="2:19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</row>
    <row r="584" spans="2:19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</row>
    <row r="585" spans="2:19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</row>
    <row r="586" spans="2:19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</row>
    <row r="587" spans="2:19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</row>
    <row r="588" spans="2:19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</row>
    <row r="589" spans="2:19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</row>
    <row r="590" spans="2:19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</row>
    <row r="591" spans="2:19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</row>
    <row r="592" spans="2:19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</row>
    <row r="593" spans="2:19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</row>
    <row r="594" spans="2:19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</row>
    <row r="595" spans="2:19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</row>
    <row r="596" spans="2:19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</row>
    <row r="597" spans="2:19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</row>
    <row r="598" spans="2:19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</row>
    <row r="599" spans="2:19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</row>
    <row r="600" spans="2:19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</row>
    <row r="601" spans="2:19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</row>
    <row r="602" spans="2:19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</row>
    <row r="603" spans="2:19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</row>
    <row r="604" spans="2:19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</row>
    <row r="605" spans="2:19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</row>
    <row r="606" spans="2:19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</row>
    <row r="607" spans="2:19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</row>
    <row r="608" spans="2:19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</row>
    <row r="609" spans="2:19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</row>
    <row r="610" spans="2:19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</row>
    <row r="611" spans="2:19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</row>
    <row r="612" spans="2:19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</row>
    <row r="613" spans="2:19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</row>
    <row r="614" spans="2:19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</row>
    <row r="615" spans="2:19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</row>
    <row r="616" spans="2:19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</row>
    <row r="617" spans="2:19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</row>
    <row r="618" spans="2:19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</row>
    <row r="619" spans="2:19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</row>
    <row r="620" spans="2:19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</row>
    <row r="621" spans="2:19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</row>
    <row r="622" spans="2:19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</row>
    <row r="623" spans="2:19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</row>
    <row r="624" spans="2:19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</row>
    <row r="625" spans="2:19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</row>
    <row r="626" spans="2:19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</row>
    <row r="627" spans="2:19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</row>
    <row r="628" spans="2:19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</row>
    <row r="629" spans="2:19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</row>
    <row r="630" spans="2:19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</row>
    <row r="631" spans="2:19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</row>
    <row r="632" spans="2:19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</row>
    <row r="633" spans="2:19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</row>
    <row r="634" spans="2:19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</row>
    <row r="635" spans="2:19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</row>
    <row r="636" spans="2:19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</row>
    <row r="637" spans="2:19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</row>
    <row r="638" spans="2:19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</row>
    <row r="639" spans="2:19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</row>
    <row r="640" spans="2:19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</row>
    <row r="641" spans="2:19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</row>
    <row r="642" spans="2:19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</row>
    <row r="643" spans="2:19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</row>
    <row r="644" spans="2:19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</row>
    <row r="645" spans="2:19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</row>
    <row r="646" spans="2:19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</row>
    <row r="647" spans="2:19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</row>
    <row r="648" spans="2:19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</row>
    <row r="649" spans="2:19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</row>
    <row r="650" spans="2:19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</row>
    <row r="651" spans="2:19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</row>
    <row r="652" spans="2:19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</row>
    <row r="653" spans="2:19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</row>
    <row r="654" spans="2:19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</row>
    <row r="655" spans="2:19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</row>
    <row r="656" spans="2:19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</row>
    <row r="657" spans="2:19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</row>
    <row r="658" spans="2:19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</row>
    <row r="659" spans="2:19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</row>
    <row r="660" spans="2:19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</row>
    <row r="661" spans="2:19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</row>
    <row r="662" spans="2:19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</row>
    <row r="663" spans="2:19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</row>
    <row r="664" spans="2:19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</row>
    <row r="665" spans="2:19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</row>
    <row r="666" spans="2:19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</row>
    <row r="667" spans="2:19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</row>
    <row r="668" spans="2:19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</row>
  </sheetData>
  <sheetProtection sheet="1" objects="1" scenarios="1"/>
  <mergeCells count="2">
    <mergeCell ref="B6:S6"/>
    <mergeCell ref="B7:S7"/>
  </mergeCells>
  <phoneticPr fontId="4" type="noConversion"/>
  <conditionalFormatting sqref="B12:B37">
    <cfRule type="cellIs" dxfId="8" priority="1" operator="equal">
      <formula>"NR3"</formula>
    </cfRule>
  </conditionalFormatting>
  <dataValidations count="1">
    <dataValidation allowBlank="1" showInputMessage="1" showErrorMessage="1" sqref="C5:C1048576 A1:B1048576 D1:L1048576 N1:XFD1048576 M32:M1048576 M1:M29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AW40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1.5703125" style="2" bestFit="1" customWidth="1"/>
    <col min="3" max="3" width="32.42578125" style="2" customWidth="1"/>
    <col min="4" max="4" width="6.5703125" style="2" bestFit="1" customWidth="1"/>
    <col min="5" max="5" width="12" style="2" bestFit="1" customWidth="1"/>
    <col min="6" max="6" width="34.7109375" style="1" bestFit="1" customWidth="1"/>
    <col min="7" max="7" width="12" style="1" bestFit="1" customWidth="1"/>
    <col min="8" max="8" width="13.140625" style="1" bestFit="1" customWidth="1"/>
    <col min="9" max="9" width="10.140625" style="1" bestFit="1" customWidth="1"/>
    <col min="10" max="10" width="10.140625" style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145</v>
      </c>
      <c r="C1" s="46" t="s" vm="1">
        <v>229</v>
      </c>
    </row>
    <row r="2" spans="2:49">
      <c r="B2" s="46" t="s">
        <v>144</v>
      </c>
      <c r="C2" s="46" t="s">
        <v>230</v>
      </c>
    </row>
    <row r="3" spans="2:49">
      <c r="B3" s="46" t="s">
        <v>146</v>
      </c>
      <c r="C3" s="46" t="s">
        <v>231</v>
      </c>
    </row>
    <row r="4" spans="2:49">
      <c r="B4" s="46" t="s">
        <v>147</v>
      </c>
      <c r="C4" s="46">
        <v>9453</v>
      </c>
    </row>
    <row r="6" spans="2:49" ht="26.25" customHeight="1">
      <c r="B6" s="143" t="s">
        <v>174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5"/>
    </row>
    <row r="7" spans="2:49" ht="26.25" customHeight="1">
      <c r="B7" s="143" t="s">
        <v>92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5"/>
    </row>
    <row r="8" spans="2:49" s="3" customFormat="1" ht="63">
      <c r="B8" s="21" t="s">
        <v>116</v>
      </c>
      <c r="C8" s="29" t="s">
        <v>47</v>
      </c>
      <c r="D8" s="29" t="s">
        <v>118</v>
      </c>
      <c r="E8" s="29" t="s">
        <v>117</v>
      </c>
      <c r="F8" s="29" t="s">
        <v>67</v>
      </c>
      <c r="G8" s="29" t="s">
        <v>103</v>
      </c>
      <c r="H8" s="29" t="s">
        <v>205</v>
      </c>
      <c r="I8" s="29" t="s">
        <v>204</v>
      </c>
      <c r="J8" s="29" t="s">
        <v>111</v>
      </c>
      <c r="K8" s="29" t="s">
        <v>60</v>
      </c>
      <c r="L8" s="29" t="s">
        <v>148</v>
      </c>
      <c r="M8" s="30" t="s">
        <v>150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212</v>
      </c>
      <c r="I9" s="31"/>
      <c r="J9" s="31" t="s">
        <v>208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74" t="s">
        <v>31</v>
      </c>
      <c r="C11" s="74"/>
      <c r="D11" s="75"/>
      <c r="E11" s="74"/>
      <c r="F11" s="75"/>
      <c r="G11" s="75"/>
      <c r="H11" s="77"/>
      <c r="I11" s="77"/>
      <c r="J11" s="77">
        <v>11116.310264749</v>
      </c>
      <c r="K11" s="78"/>
      <c r="L11" s="78">
        <f>IFERROR(J11/$J$11,0)</f>
        <v>1</v>
      </c>
      <c r="M11" s="78">
        <f>J11/'סכום נכסי הקרן'!$C$42</f>
        <v>2.077250094565165E-2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85" t="s">
        <v>198</v>
      </c>
      <c r="C12" s="80"/>
      <c r="D12" s="81"/>
      <c r="E12" s="80"/>
      <c r="F12" s="81"/>
      <c r="G12" s="81"/>
      <c r="H12" s="83"/>
      <c r="I12" s="83"/>
      <c r="J12" s="83">
        <v>2298.3589840719997</v>
      </c>
      <c r="K12" s="84"/>
      <c r="L12" s="84">
        <f t="shared" ref="L12:L59" si="0">IFERROR(J12/$J$11,0)</f>
        <v>0.20675556271223736</v>
      </c>
      <c r="M12" s="84">
        <f>J12/'סכום נכסי הקרן'!$C$42</f>
        <v>4.2948301219586892E-3</v>
      </c>
    </row>
    <row r="13" spans="2:49">
      <c r="B13" s="86" t="s">
        <v>2022</v>
      </c>
      <c r="C13" s="87">
        <v>9114</v>
      </c>
      <c r="D13" s="88" t="s">
        <v>29</v>
      </c>
      <c r="E13" s="87" t="s">
        <v>2023</v>
      </c>
      <c r="F13" s="88" t="s">
        <v>1463</v>
      </c>
      <c r="G13" s="88" t="s">
        <v>131</v>
      </c>
      <c r="H13" s="90">
        <v>1290.18</v>
      </c>
      <c r="I13" s="90">
        <v>824.19640000000004</v>
      </c>
      <c r="J13" s="90">
        <v>37.419710000000002</v>
      </c>
      <c r="K13" s="91">
        <v>1.5510043708418295E-4</v>
      </c>
      <c r="L13" s="91">
        <f t="shared" si="0"/>
        <v>3.3661987753851991E-3</v>
      </c>
      <c r="M13" s="91">
        <f>J13/'סכום נכסי הקרן'!$C$42</f>
        <v>6.9924367244940475E-5</v>
      </c>
    </row>
    <row r="14" spans="2:49">
      <c r="B14" s="86" t="s">
        <v>2024</v>
      </c>
      <c r="C14" s="87">
        <v>8423</v>
      </c>
      <c r="D14" s="88" t="s">
        <v>29</v>
      </c>
      <c r="E14" s="87" t="s">
        <v>2025</v>
      </c>
      <c r="F14" s="88" t="s">
        <v>615</v>
      </c>
      <c r="G14" s="88" t="s">
        <v>131</v>
      </c>
      <c r="H14" s="90">
        <v>1214669.6399999999</v>
      </c>
      <c r="I14" s="110">
        <v>0</v>
      </c>
      <c r="J14" s="110">
        <v>0</v>
      </c>
      <c r="K14" s="91">
        <v>2.4709601614998937E-4</v>
      </c>
      <c r="L14" s="91">
        <f t="shared" ref="L14:L19" si="1">IFERROR(J14/$J$11,0)</f>
        <v>0</v>
      </c>
      <c r="M14" s="91">
        <f>J14/'סכום נכסי הקרן'!$C$42</f>
        <v>0</v>
      </c>
    </row>
    <row r="15" spans="2:49">
      <c r="B15" s="86" t="s">
        <v>2026</v>
      </c>
      <c r="C15" s="87">
        <v>8113</v>
      </c>
      <c r="D15" s="88" t="s">
        <v>29</v>
      </c>
      <c r="E15" s="87" t="s">
        <v>2027</v>
      </c>
      <c r="F15" s="88" t="s">
        <v>154</v>
      </c>
      <c r="G15" s="88" t="s">
        <v>131</v>
      </c>
      <c r="H15" s="90">
        <v>11351</v>
      </c>
      <c r="I15" s="90">
        <v>222.5001</v>
      </c>
      <c r="J15" s="90">
        <v>88.875830000000008</v>
      </c>
      <c r="K15" s="91">
        <v>1.3257967999406043E-4</v>
      </c>
      <c r="L15" s="91">
        <f t="shared" si="1"/>
        <v>7.9950836098768054E-3</v>
      </c>
      <c r="M15" s="91">
        <f>J15/'סכום נכסי הקרן'!$C$42</f>
        <v>1.6607788184672991E-4</v>
      </c>
    </row>
    <row r="16" spans="2:49">
      <c r="B16" s="86" t="s">
        <v>2028</v>
      </c>
      <c r="C16" s="87">
        <v>8460</v>
      </c>
      <c r="D16" s="88" t="s">
        <v>29</v>
      </c>
      <c r="E16" s="87" t="s">
        <v>2029</v>
      </c>
      <c r="F16" s="88" t="s">
        <v>1463</v>
      </c>
      <c r="G16" s="88" t="s">
        <v>131</v>
      </c>
      <c r="H16" s="90">
        <v>4788.8</v>
      </c>
      <c r="I16" s="90">
        <v>322.17919999999998</v>
      </c>
      <c r="J16" s="90">
        <v>54.292960000000001</v>
      </c>
      <c r="K16" s="91">
        <v>4.1890297578831253E-4</v>
      </c>
      <c r="L16" s="91">
        <f t="shared" si="1"/>
        <v>4.8840810221147521E-3</v>
      </c>
      <c r="M16" s="91">
        <f>J16/'סכום נכסי הקרן'!$C$42</f>
        <v>1.0145457765051795E-4</v>
      </c>
    </row>
    <row r="17" spans="2:13">
      <c r="B17" s="86" t="s">
        <v>2030</v>
      </c>
      <c r="C17" s="87">
        <v>8525</v>
      </c>
      <c r="D17" s="88" t="s">
        <v>29</v>
      </c>
      <c r="E17" s="87" t="s">
        <v>2031</v>
      </c>
      <c r="F17" s="88" t="s">
        <v>1463</v>
      </c>
      <c r="G17" s="88" t="s">
        <v>131</v>
      </c>
      <c r="H17" s="90">
        <v>1851.26</v>
      </c>
      <c r="I17" s="90">
        <v>580.20000000000005</v>
      </c>
      <c r="J17" s="90">
        <v>37.797609999999999</v>
      </c>
      <c r="K17" s="91">
        <v>1.8474555311298333E-4</v>
      </c>
      <c r="L17" s="91">
        <f t="shared" si="1"/>
        <v>3.4001938682712224E-3</v>
      </c>
      <c r="M17" s="91">
        <f>J17/'סכום נכסי הקרן'!$C$42</f>
        <v>7.0630530344062902E-5</v>
      </c>
    </row>
    <row r="18" spans="2:13">
      <c r="B18" s="86" t="s">
        <v>2032</v>
      </c>
      <c r="C18" s="87">
        <v>9326</v>
      </c>
      <c r="D18" s="88" t="s">
        <v>29</v>
      </c>
      <c r="E18" s="87" t="s">
        <v>2033</v>
      </c>
      <c r="F18" s="88" t="s">
        <v>1633</v>
      </c>
      <c r="G18" s="88" t="s">
        <v>131</v>
      </c>
      <c r="H18" s="90">
        <v>5967.1221539999997</v>
      </c>
      <c r="I18" s="90">
        <v>100</v>
      </c>
      <c r="J18" s="90">
        <v>20.998302859999999</v>
      </c>
      <c r="K18" s="91">
        <v>2.9835610769999998E-6</v>
      </c>
      <c r="L18" s="91">
        <f t="shared" si="1"/>
        <v>1.888963366431742E-3</v>
      </c>
      <c r="M18" s="91">
        <f>J18/'סכום נכסי הקרן'!$C$42</f>
        <v>3.9238493315504683E-5</v>
      </c>
    </row>
    <row r="19" spans="2:13">
      <c r="B19" s="86" t="s">
        <v>2034</v>
      </c>
      <c r="C19" s="87">
        <v>8561</v>
      </c>
      <c r="D19" s="88" t="s">
        <v>29</v>
      </c>
      <c r="E19" s="87" t="s">
        <v>2035</v>
      </c>
      <c r="F19" s="88" t="s">
        <v>646</v>
      </c>
      <c r="G19" s="88" t="s">
        <v>132</v>
      </c>
      <c r="H19" s="90">
        <v>383776.8</v>
      </c>
      <c r="I19" s="90">
        <v>106.50960000000001</v>
      </c>
      <c r="J19" s="90">
        <v>408.75913000000003</v>
      </c>
      <c r="K19" s="91">
        <v>5.9127209814961051E-4</v>
      </c>
      <c r="L19" s="91">
        <f t="shared" si="1"/>
        <v>3.6771115618841499E-2</v>
      </c>
      <c r="M19" s="91">
        <f>J19/'סכום נכסי הקרן'!$C$42</f>
        <v>7.6382803396505118E-4</v>
      </c>
    </row>
    <row r="20" spans="2:13">
      <c r="B20" s="86" t="s">
        <v>2036</v>
      </c>
      <c r="C20" s="87">
        <v>9398</v>
      </c>
      <c r="D20" s="88" t="s">
        <v>29</v>
      </c>
      <c r="E20" s="87" t="s">
        <v>2037</v>
      </c>
      <c r="F20" s="88" t="s">
        <v>1633</v>
      </c>
      <c r="G20" s="88" t="s">
        <v>131</v>
      </c>
      <c r="H20" s="90">
        <v>5967.1221539999997</v>
      </c>
      <c r="I20" s="90">
        <v>100</v>
      </c>
      <c r="J20" s="90">
        <v>20.998302859999999</v>
      </c>
      <c r="K20" s="91">
        <v>2.9835610769999998E-6</v>
      </c>
      <c r="L20" s="91">
        <f t="shared" si="0"/>
        <v>1.888963366431742E-3</v>
      </c>
      <c r="M20" s="91">
        <f>J20/'סכום נכסי הקרן'!$C$42</f>
        <v>3.9238493315504683E-5</v>
      </c>
    </row>
    <row r="21" spans="2:13">
      <c r="B21" s="86" t="s">
        <v>2038</v>
      </c>
      <c r="C21" s="87">
        <v>8652</v>
      </c>
      <c r="D21" s="88" t="s">
        <v>29</v>
      </c>
      <c r="E21" s="87" t="s">
        <v>2039</v>
      </c>
      <c r="F21" s="88" t="s">
        <v>1463</v>
      </c>
      <c r="G21" s="88" t="s">
        <v>131</v>
      </c>
      <c r="H21" s="90">
        <v>6551.3</v>
      </c>
      <c r="I21" s="90">
        <v>636.41120000000001</v>
      </c>
      <c r="J21" s="90">
        <v>146.7184</v>
      </c>
      <c r="K21" s="91">
        <v>3.5144124905293744E-5</v>
      </c>
      <c r="L21" s="91">
        <f t="shared" si="0"/>
        <v>1.3198480116667815E-2</v>
      </c>
      <c r="M21" s="91">
        <f>J21/'סכום נכסי הקרן'!$C$42</f>
        <v>2.7416544070464665E-4</v>
      </c>
    </row>
    <row r="22" spans="2:13">
      <c r="B22" s="86" t="s">
        <v>2040</v>
      </c>
      <c r="C22" s="87">
        <v>9152</v>
      </c>
      <c r="D22" s="88" t="s">
        <v>29</v>
      </c>
      <c r="E22" s="87" t="s">
        <v>2041</v>
      </c>
      <c r="F22" s="88" t="s">
        <v>1633</v>
      </c>
      <c r="G22" s="88" t="s">
        <v>131</v>
      </c>
      <c r="H22" s="90">
        <v>5967.1221539999997</v>
      </c>
      <c r="I22" s="90">
        <v>100</v>
      </c>
      <c r="J22" s="90">
        <v>20.998302859999999</v>
      </c>
      <c r="K22" s="91">
        <v>2.9835610769999998E-6</v>
      </c>
      <c r="L22" s="91">
        <f t="shared" si="0"/>
        <v>1.888963366431742E-3</v>
      </c>
      <c r="M22" s="91">
        <f>J22/'סכום נכסי הקרן'!$C$42</f>
        <v>3.9238493315504683E-5</v>
      </c>
    </row>
    <row r="23" spans="2:13">
      <c r="B23" s="86" t="s">
        <v>2042</v>
      </c>
      <c r="C23" s="87">
        <v>8839</v>
      </c>
      <c r="D23" s="88" t="s">
        <v>29</v>
      </c>
      <c r="E23" s="87" t="s">
        <v>2043</v>
      </c>
      <c r="F23" s="88" t="s">
        <v>129</v>
      </c>
      <c r="G23" s="88" t="s">
        <v>131</v>
      </c>
      <c r="H23" s="90">
        <v>2329.8825550000001</v>
      </c>
      <c r="I23" s="90">
        <v>1272.991</v>
      </c>
      <c r="J23" s="90">
        <v>104.370708178</v>
      </c>
      <c r="K23" s="91">
        <v>2.2125759320858337E-4</v>
      </c>
      <c r="L23" s="91">
        <f t="shared" si="0"/>
        <v>9.3889704130488867E-3</v>
      </c>
      <c r="M23" s="91">
        <f>J23/'סכום נכסי הקרן'!$C$42</f>
        <v>1.9503239678375335E-4</v>
      </c>
    </row>
    <row r="24" spans="2:13">
      <c r="B24" s="86" t="s">
        <v>2044</v>
      </c>
      <c r="C24" s="87">
        <v>9262</v>
      </c>
      <c r="D24" s="88" t="s">
        <v>29</v>
      </c>
      <c r="E24" s="87" t="s">
        <v>2045</v>
      </c>
      <c r="F24" s="88" t="s">
        <v>1633</v>
      </c>
      <c r="G24" s="88" t="s">
        <v>131</v>
      </c>
      <c r="H24" s="90">
        <v>5967.1221539999997</v>
      </c>
      <c r="I24" s="90">
        <v>100</v>
      </c>
      <c r="J24" s="90">
        <v>20.998302859999999</v>
      </c>
      <c r="K24" s="91">
        <v>2.9835610769999998E-6</v>
      </c>
      <c r="L24" s="91">
        <f t="shared" si="0"/>
        <v>1.888963366431742E-3</v>
      </c>
      <c r="M24" s="91">
        <f>J24/'סכום נכסי הקרן'!$C$42</f>
        <v>3.9238493315504683E-5</v>
      </c>
    </row>
    <row r="25" spans="2:13">
      <c r="B25" s="86" t="s">
        <v>2046</v>
      </c>
      <c r="C25" s="87">
        <v>8838</v>
      </c>
      <c r="D25" s="88" t="s">
        <v>29</v>
      </c>
      <c r="E25" s="87" t="s">
        <v>2047</v>
      </c>
      <c r="F25" s="88" t="s">
        <v>505</v>
      </c>
      <c r="G25" s="88" t="s">
        <v>131</v>
      </c>
      <c r="H25" s="90">
        <v>4276.5266899999997</v>
      </c>
      <c r="I25" s="90">
        <v>1115.5499</v>
      </c>
      <c r="J25" s="90">
        <v>167.88019129599999</v>
      </c>
      <c r="K25" s="91">
        <v>1.8121768094838103E-4</v>
      </c>
      <c r="L25" s="91">
        <f t="shared" si="0"/>
        <v>1.5102150560547586E-2</v>
      </c>
      <c r="M25" s="91">
        <f>J25/'סכום נכסי הקרן'!$C$42</f>
        <v>3.1370943680034829E-4</v>
      </c>
    </row>
    <row r="26" spans="2:13">
      <c r="B26" s="86" t="s">
        <v>2048</v>
      </c>
      <c r="C26" s="87" t="s">
        <v>2049</v>
      </c>
      <c r="D26" s="88" t="s">
        <v>29</v>
      </c>
      <c r="E26" s="87" t="s">
        <v>2050</v>
      </c>
      <c r="F26" s="88" t="s">
        <v>1501</v>
      </c>
      <c r="G26" s="88" t="s">
        <v>132</v>
      </c>
      <c r="H26" s="90">
        <v>93192</v>
      </c>
      <c r="I26" s="90">
        <v>380</v>
      </c>
      <c r="J26" s="90">
        <v>354.12959999999998</v>
      </c>
      <c r="K26" s="91">
        <v>1.6152037493058667E-4</v>
      </c>
      <c r="L26" s="91">
        <f t="shared" si="0"/>
        <v>3.1856757464118514E-2</v>
      </c>
      <c r="M26" s="91">
        <f>J26/'סכום נכסי הקרן'!$C$42</f>
        <v>6.6174452454879711E-4</v>
      </c>
    </row>
    <row r="27" spans="2:13">
      <c r="B27" s="86" t="s">
        <v>2051</v>
      </c>
      <c r="C27" s="87">
        <v>8726</v>
      </c>
      <c r="D27" s="88" t="s">
        <v>29</v>
      </c>
      <c r="E27" s="87" t="s">
        <v>2052</v>
      </c>
      <c r="F27" s="88" t="s">
        <v>1016</v>
      </c>
      <c r="G27" s="88" t="s">
        <v>131</v>
      </c>
      <c r="H27" s="90">
        <v>6423.08</v>
      </c>
      <c r="I27" s="90">
        <v>334.45</v>
      </c>
      <c r="J27" s="90">
        <v>75.595119999999994</v>
      </c>
      <c r="K27" s="91">
        <v>2.1481986570243324E-6</v>
      </c>
      <c r="L27" s="91">
        <f t="shared" si="0"/>
        <v>6.8003787407517899E-3</v>
      </c>
      <c r="M27" s="91">
        <f>J27/'סכום נכסי הקרן'!$C$42</f>
        <v>1.4126087382305592E-4</v>
      </c>
    </row>
    <row r="28" spans="2:13">
      <c r="B28" s="86" t="s">
        <v>2053</v>
      </c>
      <c r="C28" s="87">
        <v>8631</v>
      </c>
      <c r="D28" s="88" t="s">
        <v>29</v>
      </c>
      <c r="E28" s="87" t="s">
        <v>2054</v>
      </c>
      <c r="F28" s="88" t="s">
        <v>1463</v>
      </c>
      <c r="G28" s="88" t="s">
        <v>131</v>
      </c>
      <c r="H28" s="90">
        <v>5215.07</v>
      </c>
      <c r="I28" s="90">
        <v>369.08190000000002</v>
      </c>
      <c r="J28" s="90">
        <v>67.733289999999997</v>
      </c>
      <c r="K28" s="91">
        <v>1.0254799736229168E-4</v>
      </c>
      <c r="L28" s="91">
        <f t="shared" si="0"/>
        <v>6.0931449722836052E-3</v>
      </c>
      <c r="M28" s="91">
        <f>J28/'סכום נכסי הקרן'!$C$42</f>
        <v>1.2656985969875377E-4</v>
      </c>
    </row>
    <row r="29" spans="2:13">
      <c r="B29" s="86" t="s">
        <v>2055</v>
      </c>
      <c r="C29" s="87">
        <v>8603</v>
      </c>
      <c r="D29" s="88" t="s">
        <v>29</v>
      </c>
      <c r="E29" s="87" t="s">
        <v>2056</v>
      </c>
      <c r="F29" s="88" t="s">
        <v>1463</v>
      </c>
      <c r="G29" s="88" t="s">
        <v>131</v>
      </c>
      <c r="H29" s="90">
        <v>28.76</v>
      </c>
      <c r="I29" s="90">
        <v>15266.785099999999</v>
      </c>
      <c r="J29" s="90">
        <v>15.450979999999999</v>
      </c>
      <c r="K29" s="91">
        <v>3.5834527713758381E-4</v>
      </c>
      <c r="L29" s="91">
        <f t="shared" si="0"/>
        <v>1.3899378149777536E-3</v>
      </c>
      <c r="M29" s="91">
        <f>J29/'סכום נכסי הקרן'!$C$42</f>
        <v>2.8872484576022375E-5</v>
      </c>
    </row>
    <row r="30" spans="2:13">
      <c r="B30" s="86" t="s">
        <v>2057</v>
      </c>
      <c r="C30" s="87">
        <v>9151</v>
      </c>
      <c r="D30" s="88" t="s">
        <v>29</v>
      </c>
      <c r="E30" s="87" t="s">
        <v>2058</v>
      </c>
      <c r="F30" s="88" t="s">
        <v>1134</v>
      </c>
      <c r="G30" s="88" t="s">
        <v>131</v>
      </c>
      <c r="H30" s="90">
        <v>17186</v>
      </c>
      <c r="I30" s="90">
        <v>100</v>
      </c>
      <c r="J30" s="90">
        <v>60.477530000000002</v>
      </c>
      <c r="K30" s="91">
        <v>2.1482500000000001E-6</v>
      </c>
      <c r="L30" s="91">
        <f t="shared" si="0"/>
        <v>5.4404319922394277E-3</v>
      </c>
      <c r="M30" s="91">
        <f>J30/'סכום נכסי הקרן'!$C$42</f>
        <v>1.13011378703547E-4</v>
      </c>
    </row>
    <row r="31" spans="2:13">
      <c r="B31" s="86" t="s">
        <v>2059</v>
      </c>
      <c r="C31" s="87">
        <v>8824</v>
      </c>
      <c r="D31" s="88" t="s">
        <v>29</v>
      </c>
      <c r="E31" s="87" t="s">
        <v>2060</v>
      </c>
      <c r="F31" s="88" t="s">
        <v>1633</v>
      </c>
      <c r="G31" s="88" t="s">
        <v>132</v>
      </c>
      <c r="H31" s="90">
        <v>596.77574900000002</v>
      </c>
      <c r="I31" s="90">
        <v>3904.375</v>
      </c>
      <c r="J31" s="90">
        <v>23.300363158</v>
      </c>
      <c r="K31" s="91">
        <v>5.9677574900000006E-4</v>
      </c>
      <c r="L31" s="91">
        <f t="shared" si="0"/>
        <v>2.0960518915964341E-3</v>
      </c>
      <c r="M31" s="91">
        <f>J31/'סכום נכסי הקרן'!$C$42</f>
        <v>4.3540239900321857E-5</v>
      </c>
    </row>
    <row r="32" spans="2:13">
      <c r="B32" s="86" t="s">
        <v>2061</v>
      </c>
      <c r="C32" s="87">
        <v>9068</v>
      </c>
      <c r="D32" s="88" t="s">
        <v>29</v>
      </c>
      <c r="E32" s="87" t="s">
        <v>2062</v>
      </c>
      <c r="F32" s="88" t="s">
        <v>700</v>
      </c>
      <c r="G32" s="88" t="s">
        <v>132</v>
      </c>
      <c r="H32" s="90">
        <v>571564.35</v>
      </c>
      <c r="I32" s="110">
        <v>100</v>
      </c>
      <c r="J32" s="90">
        <v>571.56434999999999</v>
      </c>
      <c r="K32" s="91">
        <v>1.2490757848152773E-3</v>
      </c>
      <c r="L32" s="91">
        <f t="shared" si="0"/>
        <v>5.141673238578913E-2</v>
      </c>
      <c r="M32" s="91">
        <f>J32/'סכום נכסי הקרן'!$C$42</f>
        <v>1.0680541221061224E-3</v>
      </c>
    </row>
    <row r="33" spans="2:13">
      <c r="B33" s="92"/>
      <c r="C33" s="87"/>
      <c r="D33" s="87"/>
      <c r="E33" s="87"/>
      <c r="F33" s="87"/>
      <c r="G33" s="87"/>
      <c r="H33" s="90"/>
      <c r="I33" s="90"/>
      <c r="J33" s="87"/>
      <c r="K33" s="87"/>
      <c r="L33" s="91"/>
      <c r="M33" s="87"/>
    </row>
    <row r="34" spans="2:13">
      <c r="B34" s="79" t="s">
        <v>197</v>
      </c>
      <c r="C34" s="80"/>
      <c r="D34" s="81"/>
      <c r="E34" s="80"/>
      <c r="F34" s="81"/>
      <c r="G34" s="81"/>
      <c r="H34" s="83"/>
      <c r="I34" s="83"/>
      <c r="J34" s="83">
        <v>8817.9512806769999</v>
      </c>
      <c r="K34" s="84"/>
      <c r="L34" s="84">
        <f t="shared" si="0"/>
        <v>0.79324443728776262</v>
      </c>
      <c r="M34" s="84">
        <f>J34/'סכום נכסי הקרן'!$C$42</f>
        <v>1.6477670823692961E-2</v>
      </c>
    </row>
    <row r="35" spans="2:13">
      <c r="B35" s="85" t="s">
        <v>65</v>
      </c>
      <c r="C35" s="80"/>
      <c r="D35" s="81"/>
      <c r="E35" s="80"/>
      <c r="F35" s="81"/>
      <c r="G35" s="81"/>
      <c r="H35" s="83"/>
      <c r="I35" s="83"/>
      <c r="J35" s="83">
        <v>8817.9512806769999</v>
      </c>
      <c r="K35" s="84"/>
      <c r="L35" s="84">
        <f t="shared" si="0"/>
        <v>0.79324443728776262</v>
      </c>
      <c r="M35" s="84">
        <f>J35/'סכום נכסי הקרן'!$C$42</f>
        <v>1.6477670823692961E-2</v>
      </c>
    </row>
    <row r="36" spans="2:13">
      <c r="B36" s="86" t="s">
        <v>2063</v>
      </c>
      <c r="C36" s="87">
        <v>6824</v>
      </c>
      <c r="D36" s="88" t="s">
        <v>29</v>
      </c>
      <c r="E36" s="87"/>
      <c r="F36" s="88" t="s">
        <v>996</v>
      </c>
      <c r="G36" s="88" t="s">
        <v>131</v>
      </c>
      <c r="H36" s="90">
        <v>976.12</v>
      </c>
      <c r="I36" s="90">
        <v>12737.3254</v>
      </c>
      <c r="J36" s="90">
        <v>437.52283</v>
      </c>
      <c r="K36" s="91">
        <v>5.9295323446749947E-4</v>
      </c>
      <c r="L36" s="91">
        <f t="shared" si="0"/>
        <v>3.9358637855532994E-2</v>
      </c>
      <c r="M36" s="91">
        <f>J36/'סכום נכסי הקרן'!$C$42</f>
        <v>8.1757734207361997E-4</v>
      </c>
    </row>
    <row r="37" spans="2:13">
      <c r="B37" s="86" t="s">
        <v>2064</v>
      </c>
      <c r="C37" s="87">
        <v>6900</v>
      </c>
      <c r="D37" s="88" t="s">
        <v>29</v>
      </c>
      <c r="E37" s="87"/>
      <c r="F37" s="88" t="s">
        <v>996</v>
      </c>
      <c r="G37" s="88" t="s">
        <v>131</v>
      </c>
      <c r="H37" s="90">
        <v>1437.59</v>
      </c>
      <c r="I37" s="90">
        <v>7958.1319999999996</v>
      </c>
      <c r="J37" s="90">
        <v>402.59171999999995</v>
      </c>
      <c r="K37" s="91">
        <v>3.9561610060193342E-4</v>
      </c>
      <c r="L37" s="91">
        <f t="shared" si="0"/>
        <v>3.6216308326393248E-2</v>
      </c>
      <c r="M37" s="91">
        <f>J37/'סכום נכסי הקרן'!$C$42</f>
        <v>7.5230329895801542E-4</v>
      </c>
    </row>
    <row r="38" spans="2:13">
      <c r="B38" s="86" t="s">
        <v>2065</v>
      </c>
      <c r="C38" s="87">
        <v>7019</v>
      </c>
      <c r="D38" s="88" t="s">
        <v>29</v>
      </c>
      <c r="E38" s="87"/>
      <c r="F38" s="88" t="s">
        <v>996</v>
      </c>
      <c r="G38" s="88" t="s">
        <v>131</v>
      </c>
      <c r="H38" s="90">
        <v>1043.55</v>
      </c>
      <c r="I38" s="90">
        <v>11369.545599999999</v>
      </c>
      <c r="J38" s="90">
        <v>417.51840999999996</v>
      </c>
      <c r="K38" s="91">
        <v>7.1083396310250293E-4</v>
      </c>
      <c r="L38" s="91">
        <f t="shared" si="0"/>
        <v>3.7559082110544824E-2</v>
      </c>
      <c r="M38" s="91">
        <f>J38/'סכום נכסי הקרן'!$C$42</f>
        <v>7.8019606865910025E-4</v>
      </c>
    </row>
    <row r="39" spans="2:13">
      <c r="B39" s="86" t="s">
        <v>2066</v>
      </c>
      <c r="C39" s="87">
        <v>7983</v>
      </c>
      <c r="D39" s="88" t="s">
        <v>29</v>
      </c>
      <c r="E39" s="87"/>
      <c r="F39" s="88" t="s">
        <v>960</v>
      </c>
      <c r="G39" s="88" t="s">
        <v>131</v>
      </c>
      <c r="H39" s="90">
        <v>1249.74</v>
      </c>
      <c r="I39" s="90">
        <v>2365.7919999999999</v>
      </c>
      <c r="J39" s="90">
        <v>104.04321</v>
      </c>
      <c r="K39" s="91">
        <v>6.1910791367598167E-7</v>
      </c>
      <c r="L39" s="91">
        <f t="shared" si="0"/>
        <v>9.3595093625563931E-3</v>
      </c>
      <c r="M39" s="91">
        <f>J39/'סכום נכסי הקרן'!$C$42</f>
        <v>1.9442041708453813E-4</v>
      </c>
    </row>
    <row r="40" spans="2:13">
      <c r="B40" s="86" t="s">
        <v>2067</v>
      </c>
      <c r="C40" s="87">
        <v>9035</v>
      </c>
      <c r="D40" s="88" t="s">
        <v>29</v>
      </c>
      <c r="E40" s="87"/>
      <c r="F40" s="88" t="s">
        <v>1047</v>
      </c>
      <c r="G40" s="88" t="s">
        <v>133</v>
      </c>
      <c r="H40" s="90">
        <v>41191</v>
      </c>
      <c r="I40" s="90">
        <v>100</v>
      </c>
      <c r="J40" s="90">
        <v>154.58982</v>
      </c>
      <c r="K40" s="91">
        <v>5.6180070594141014E-4</v>
      </c>
      <c r="L40" s="91">
        <f t="shared" si="0"/>
        <v>1.3906576581459834E-2</v>
      </c>
      <c r="M40" s="91">
        <f>J40/'סכום נכסי הקרן'!$C$42</f>
        <v>2.8887437518915145E-4</v>
      </c>
    </row>
    <row r="41" spans="2:13">
      <c r="B41" s="86" t="s">
        <v>2068</v>
      </c>
      <c r="C41" s="87">
        <v>9113</v>
      </c>
      <c r="D41" s="88" t="s">
        <v>29</v>
      </c>
      <c r="E41" s="87"/>
      <c r="F41" s="88" t="s">
        <v>1680</v>
      </c>
      <c r="G41" s="88" t="s">
        <v>132</v>
      </c>
      <c r="H41" s="90">
        <v>12965.186599000001</v>
      </c>
      <c r="I41" s="90">
        <v>2189.2600649999999</v>
      </c>
      <c r="J41" s="90">
        <v>283.84165710799999</v>
      </c>
      <c r="K41" s="91">
        <v>4.3213908428202174E-4</v>
      </c>
      <c r="L41" s="91">
        <f t="shared" si="0"/>
        <v>2.5533801265703426E-2</v>
      </c>
      <c r="M41" s="91">
        <f>J41/'סכום נכסי הקרן'!$C$42</f>
        <v>5.3040091093790572E-4</v>
      </c>
    </row>
    <row r="42" spans="2:13">
      <c r="B42" s="86" t="s">
        <v>2069</v>
      </c>
      <c r="C42" s="87">
        <v>9266</v>
      </c>
      <c r="D42" s="88" t="s">
        <v>29</v>
      </c>
      <c r="E42" s="87"/>
      <c r="F42" s="88" t="s">
        <v>1680</v>
      </c>
      <c r="G42" s="88" t="s">
        <v>132</v>
      </c>
      <c r="H42" s="90">
        <v>314131.86356899998</v>
      </c>
      <c r="I42" s="90">
        <v>100</v>
      </c>
      <c r="J42" s="90">
        <v>314.13186356899996</v>
      </c>
      <c r="K42" s="91">
        <v>5.994767802377487E-4</v>
      </c>
      <c r="L42" s="91">
        <f t="shared" si="0"/>
        <v>2.8258644827964675E-2</v>
      </c>
      <c r="M42" s="91">
        <f>J42/'סכום נכסי הקרן'!$C$42</f>
        <v>5.8700272641173034E-4</v>
      </c>
    </row>
    <row r="43" spans="2:13">
      <c r="B43" s="86" t="s">
        <v>2070</v>
      </c>
      <c r="C43" s="87">
        <v>8459</v>
      </c>
      <c r="D43" s="88" t="s">
        <v>29</v>
      </c>
      <c r="E43" s="87"/>
      <c r="F43" s="88" t="s">
        <v>1047</v>
      </c>
      <c r="G43" s="88" t="s">
        <v>131</v>
      </c>
      <c r="H43" s="90">
        <v>196075.55</v>
      </c>
      <c r="I43" s="90">
        <v>218.5812</v>
      </c>
      <c r="J43" s="90">
        <v>1508.18812</v>
      </c>
      <c r="K43" s="91">
        <v>4.2004634536833309E-4</v>
      </c>
      <c r="L43" s="91">
        <f t="shared" si="0"/>
        <v>0.13567344596188763</v>
      </c>
      <c r="M43" s="91">
        <f>J43/'סכום נכסי הקרן'!$C$42</f>
        <v>2.8182767845431281E-3</v>
      </c>
    </row>
    <row r="44" spans="2:13">
      <c r="B44" s="86" t="s">
        <v>2071</v>
      </c>
      <c r="C44" s="87">
        <v>8564</v>
      </c>
      <c r="D44" s="88" t="s">
        <v>29</v>
      </c>
      <c r="E44" s="87"/>
      <c r="F44" s="88" t="s">
        <v>1011</v>
      </c>
      <c r="G44" s="88" t="s">
        <v>131</v>
      </c>
      <c r="H44" s="90">
        <v>262.7</v>
      </c>
      <c r="I44" s="90">
        <v>14777.717699999999</v>
      </c>
      <c r="J44" s="90">
        <v>136.61132000000001</v>
      </c>
      <c r="K44" s="91">
        <v>4.1306545630196258E-5</v>
      </c>
      <c r="L44" s="91">
        <f t="shared" si="0"/>
        <v>1.2289268358513617E-2</v>
      </c>
      <c r="M44" s="91">
        <f>J44/'סכום נכסי הקרן'!$C$42</f>
        <v>2.5527883859859096E-4</v>
      </c>
    </row>
    <row r="45" spans="2:13">
      <c r="B45" s="86" t="s">
        <v>2072</v>
      </c>
      <c r="C45" s="87">
        <v>8568</v>
      </c>
      <c r="D45" s="88" t="s">
        <v>29</v>
      </c>
      <c r="E45" s="87"/>
      <c r="F45" s="88" t="s">
        <v>1047</v>
      </c>
      <c r="G45" s="88" t="s">
        <v>131</v>
      </c>
      <c r="H45" s="90">
        <v>105933.83</v>
      </c>
      <c r="I45" s="90">
        <v>114.9161</v>
      </c>
      <c r="J45" s="90">
        <v>428.38557000000003</v>
      </c>
      <c r="K45" s="91">
        <v>7.8758698380856028E-4</v>
      </c>
      <c r="L45" s="91">
        <f t="shared" si="0"/>
        <v>3.8536669074311122E-2</v>
      </c>
      <c r="M45" s="91">
        <f>J45/'סכום נכסי הקרן'!$C$42</f>
        <v>8.0050299478839242E-4</v>
      </c>
    </row>
    <row r="46" spans="2:13">
      <c r="B46" s="86" t="s">
        <v>2073</v>
      </c>
      <c r="C46" s="87">
        <v>8932</v>
      </c>
      <c r="D46" s="88" t="s">
        <v>29</v>
      </c>
      <c r="E46" s="87"/>
      <c r="F46" s="88" t="s">
        <v>1047</v>
      </c>
      <c r="G46" s="88" t="s">
        <v>131</v>
      </c>
      <c r="H46" s="90">
        <v>9817.6</v>
      </c>
      <c r="I46" s="90">
        <v>100</v>
      </c>
      <c r="J46" s="90">
        <v>34.54813</v>
      </c>
      <c r="K46" s="91">
        <v>4.7255532611776798E-4</v>
      </c>
      <c r="L46" s="91">
        <f t="shared" si="0"/>
        <v>3.1078774500884337E-3</v>
      </c>
      <c r="M46" s="91">
        <f>J46/'סכום נכסי הקרן'!$C$42</f>
        <v>6.4558387270931416E-5</v>
      </c>
    </row>
    <row r="47" spans="2:13">
      <c r="B47" s="86" t="s">
        <v>2074</v>
      </c>
      <c r="C47" s="87">
        <v>8783</v>
      </c>
      <c r="D47" s="88" t="s">
        <v>29</v>
      </c>
      <c r="E47" s="87"/>
      <c r="F47" s="88" t="s">
        <v>996</v>
      </c>
      <c r="G47" s="88" t="s">
        <v>131</v>
      </c>
      <c r="H47" s="90">
        <v>281397.90000000002</v>
      </c>
      <c r="I47" s="90">
        <v>131.72819999999999</v>
      </c>
      <c r="J47" s="90">
        <v>1304.4242899999999</v>
      </c>
      <c r="K47" s="91">
        <v>9.6274671037365725E-4</v>
      </c>
      <c r="L47" s="91">
        <f t="shared" si="0"/>
        <v>0.1173432783840577</v>
      </c>
      <c r="M47" s="91">
        <f>J47/'סכום נכסי הקרן'!$C$42</f>
        <v>2.437513361198703E-3</v>
      </c>
    </row>
    <row r="48" spans="2:13">
      <c r="B48" s="86" t="s">
        <v>2075</v>
      </c>
      <c r="C48" s="87">
        <v>9116</v>
      </c>
      <c r="D48" s="88" t="s">
        <v>29</v>
      </c>
      <c r="E48" s="87"/>
      <c r="F48" s="88" t="s">
        <v>1047</v>
      </c>
      <c r="G48" s="88" t="s">
        <v>133</v>
      </c>
      <c r="H48" s="90">
        <v>92855.34</v>
      </c>
      <c r="I48" s="90">
        <v>100</v>
      </c>
      <c r="J48" s="90">
        <v>348.48609000000005</v>
      </c>
      <c r="K48" s="91">
        <v>1.3777786619256383E-3</v>
      </c>
      <c r="L48" s="91">
        <f t="shared" si="0"/>
        <v>3.1349079118912902E-2</v>
      </c>
      <c r="M48" s="91">
        <f>J48/'סכום נכסי הקרן'!$C$42</f>
        <v>6.511987756429267E-4</v>
      </c>
    </row>
    <row r="49" spans="2:13">
      <c r="B49" s="86" t="s">
        <v>2076</v>
      </c>
      <c r="C49" s="87">
        <v>9291</v>
      </c>
      <c r="D49" s="88" t="s">
        <v>29</v>
      </c>
      <c r="E49" s="87"/>
      <c r="F49" s="88" t="s">
        <v>1047</v>
      </c>
      <c r="G49" s="88" t="s">
        <v>133</v>
      </c>
      <c r="H49" s="90">
        <v>37568.68</v>
      </c>
      <c r="I49" s="90">
        <v>100</v>
      </c>
      <c r="J49" s="90">
        <v>140.99526</v>
      </c>
      <c r="K49" s="91">
        <v>1.3777840247175524E-3</v>
      </c>
      <c r="L49" s="91">
        <f t="shared" si="0"/>
        <v>1.2683638423363456E-2</v>
      </c>
      <c r="M49" s="91">
        <f>J49/'סכום נכסי הקרן'!$C$42</f>
        <v>2.63470891143621E-4</v>
      </c>
    </row>
    <row r="50" spans="2:13">
      <c r="B50" s="86" t="s">
        <v>2077</v>
      </c>
      <c r="C50" s="87" t="s">
        <v>2078</v>
      </c>
      <c r="D50" s="88" t="s">
        <v>29</v>
      </c>
      <c r="E50" s="87"/>
      <c r="F50" s="88" t="s">
        <v>1047</v>
      </c>
      <c r="G50" s="88" t="s">
        <v>133</v>
      </c>
      <c r="H50" s="90">
        <v>11431.02</v>
      </c>
      <c r="I50" s="90">
        <v>100</v>
      </c>
      <c r="J50" s="90">
        <v>42.900620000000004</v>
      </c>
      <c r="K50" s="91">
        <v>1.3777865184886919E-3</v>
      </c>
      <c r="L50" s="91">
        <f t="shared" si="0"/>
        <v>3.8592499649854526E-3</v>
      </c>
      <c r="M50" s="91">
        <f>J50/'סכום נכסי הקרן'!$C$42</f>
        <v>8.0166273547166409E-5</v>
      </c>
    </row>
    <row r="51" spans="2:13">
      <c r="B51" s="86" t="s">
        <v>2079</v>
      </c>
      <c r="C51" s="87">
        <v>8215</v>
      </c>
      <c r="D51" s="88" t="s">
        <v>29</v>
      </c>
      <c r="E51" s="87"/>
      <c r="F51" s="88" t="s">
        <v>1047</v>
      </c>
      <c r="G51" s="88" t="s">
        <v>131</v>
      </c>
      <c r="H51" s="90">
        <v>236552.8</v>
      </c>
      <c r="I51" s="90">
        <v>130.89080000000001</v>
      </c>
      <c r="J51" s="90">
        <v>1089.5733700000001</v>
      </c>
      <c r="K51" s="91">
        <v>2.3839108781677115E-4</v>
      </c>
      <c r="L51" s="91">
        <f t="shared" si="0"/>
        <v>9.8015739400073507E-2</v>
      </c>
      <c r="M51" s="91">
        <f>J51/'סכום נכסי הקרן'!$C$42</f>
        <v>2.0360320393767724E-3</v>
      </c>
    </row>
    <row r="52" spans="2:13">
      <c r="B52" s="86" t="s">
        <v>2080</v>
      </c>
      <c r="C52" s="87">
        <v>8255</v>
      </c>
      <c r="D52" s="88" t="s">
        <v>29</v>
      </c>
      <c r="E52" s="87"/>
      <c r="F52" s="88" t="s">
        <v>1011</v>
      </c>
      <c r="G52" s="88" t="s">
        <v>131</v>
      </c>
      <c r="H52" s="90">
        <v>45046.77</v>
      </c>
      <c r="I52" s="90">
        <v>89.931700000000006</v>
      </c>
      <c r="J52" s="90">
        <v>142.55937</v>
      </c>
      <c r="K52" s="91">
        <v>4.5092736498453581E-5</v>
      </c>
      <c r="L52" s="91">
        <f t="shared" si="0"/>
        <v>1.2824342484580599E-2</v>
      </c>
      <c r="M52" s="91">
        <f>J52/'סכום נכסי הקרן'!$C$42</f>
        <v>2.6639366638831109E-4</v>
      </c>
    </row>
    <row r="53" spans="2:13">
      <c r="B53" s="86" t="s">
        <v>2081</v>
      </c>
      <c r="C53" s="87">
        <v>8735</v>
      </c>
      <c r="D53" s="88" t="s">
        <v>29</v>
      </c>
      <c r="E53" s="87"/>
      <c r="F53" s="88" t="s">
        <v>996</v>
      </c>
      <c r="G53" s="88" t="s">
        <v>133</v>
      </c>
      <c r="H53" s="90">
        <v>26319.94</v>
      </c>
      <c r="I53" s="90">
        <v>97.475800000000007</v>
      </c>
      <c r="J53" s="90">
        <v>96.285350000000008</v>
      </c>
      <c r="K53" s="91">
        <v>1.0153637100973343E-3</v>
      </c>
      <c r="L53" s="91">
        <f t="shared" si="0"/>
        <v>8.6616285176324276E-3</v>
      </c>
      <c r="M53" s="91">
        <f>J53/'סכום נכסי הקרן'!$C$42</f>
        <v>1.7992368657340289E-4</v>
      </c>
    </row>
    <row r="54" spans="2:13">
      <c r="B54" s="86" t="s">
        <v>2082</v>
      </c>
      <c r="C54" s="87">
        <v>8773</v>
      </c>
      <c r="D54" s="88" t="s">
        <v>29</v>
      </c>
      <c r="E54" s="87"/>
      <c r="F54" s="88" t="s">
        <v>960</v>
      </c>
      <c r="G54" s="88" t="s">
        <v>131</v>
      </c>
      <c r="H54" s="90">
        <v>1871.77</v>
      </c>
      <c r="I54" s="90">
        <v>2467.444</v>
      </c>
      <c r="J54" s="90">
        <v>162.52458999999999</v>
      </c>
      <c r="K54" s="91">
        <v>9.2725496469769088E-7</v>
      </c>
      <c r="L54" s="91">
        <f t="shared" si="0"/>
        <v>1.4620371879631925E-2</v>
      </c>
      <c r="M54" s="91">
        <f>J54/'סכום נכסי הקרן'!$C$42</f>
        <v>3.037016886954329E-4</v>
      </c>
    </row>
    <row r="55" spans="2:13">
      <c r="B55" s="86" t="s">
        <v>2083</v>
      </c>
      <c r="C55" s="87">
        <v>8432</v>
      </c>
      <c r="D55" s="88" t="s">
        <v>29</v>
      </c>
      <c r="E55" s="87"/>
      <c r="F55" s="88" t="s">
        <v>941</v>
      </c>
      <c r="G55" s="88" t="s">
        <v>131</v>
      </c>
      <c r="H55" s="90">
        <v>2745.03</v>
      </c>
      <c r="I55" s="90">
        <v>3362.7687999999998</v>
      </c>
      <c r="J55" s="90">
        <v>324.83540999999997</v>
      </c>
      <c r="K55" s="91">
        <v>6.6968767060587275E-5</v>
      </c>
      <c r="L55" s="91">
        <f t="shared" si="0"/>
        <v>2.9221513457580214E-2</v>
      </c>
      <c r="M55" s="91">
        <f>J55/'סכום נכסי הקרן'!$C$42</f>
        <v>6.0700391593095733E-4</v>
      </c>
    </row>
    <row r="56" spans="2:13">
      <c r="B56" s="86" t="s">
        <v>2084</v>
      </c>
      <c r="C56" s="87">
        <v>7943</v>
      </c>
      <c r="D56" s="88" t="s">
        <v>29</v>
      </c>
      <c r="E56" s="87"/>
      <c r="F56" s="88" t="s">
        <v>996</v>
      </c>
      <c r="G56" s="88" t="s">
        <v>131</v>
      </c>
      <c r="H56" s="90">
        <v>146293.29</v>
      </c>
      <c r="I56" s="90">
        <v>80.907799999999995</v>
      </c>
      <c r="J56" s="90">
        <v>416.51827000000003</v>
      </c>
      <c r="K56" s="91">
        <v>1.9906239494163537E-3</v>
      </c>
      <c r="L56" s="91">
        <f t="shared" si="0"/>
        <v>3.7469111609885856E-2</v>
      </c>
      <c r="M56" s="91">
        <f>J56/'סכום נכסי הקרן'!$C$42</f>
        <v>7.7832715634908102E-4</v>
      </c>
    </row>
    <row r="57" spans="2:13">
      <c r="B57" s="86" t="s">
        <v>2085</v>
      </c>
      <c r="C57" s="87">
        <v>8803</v>
      </c>
      <c r="D57" s="88" t="s">
        <v>29</v>
      </c>
      <c r="E57" s="87"/>
      <c r="F57" s="88" t="s">
        <v>700</v>
      </c>
      <c r="G57" s="88" t="s">
        <v>133</v>
      </c>
      <c r="H57" s="90">
        <v>15556.18</v>
      </c>
      <c r="I57" s="90">
        <v>144.71680000000001</v>
      </c>
      <c r="J57" s="90">
        <v>84.489080000000001</v>
      </c>
      <c r="K57" s="91">
        <v>1.0291133390276505E-3</v>
      </c>
      <c r="L57" s="91">
        <f t="shared" si="0"/>
        <v>7.6004607633095534E-3</v>
      </c>
      <c r="M57" s="91">
        <f>J57/'סכום נכסי הקרן'!$C$42</f>
        <v>1.5788057839323595E-4</v>
      </c>
    </row>
    <row r="58" spans="2:13">
      <c r="B58" s="86" t="s">
        <v>2086</v>
      </c>
      <c r="C58" s="87">
        <v>8372</v>
      </c>
      <c r="D58" s="88" t="s">
        <v>29</v>
      </c>
      <c r="E58" s="87"/>
      <c r="F58" s="88" t="s">
        <v>941</v>
      </c>
      <c r="G58" s="88" t="s">
        <v>131</v>
      </c>
      <c r="H58" s="90">
        <v>817.93</v>
      </c>
      <c r="I58" s="90">
        <v>5693.8</v>
      </c>
      <c r="J58" s="90">
        <v>163.8844</v>
      </c>
      <c r="K58" s="91">
        <v>4.3311307459788138E-5</v>
      </c>
      <c r="L58" s="91">
        <f t="shared" si="0"/>
        <v>1.4742697540540483E-2</v>
      </c>
      <c r="M58" s="91">
        <f>J58/'סכום נכסי הקרן'!$C$42</f>
        <v>3.062426986023334E-4</v>
      </c>
    </row>
    <row r="59" spans="2:13">
      <c r="B59" s="86" t="s">
        <v>2087</v>
      </c>
      <c r="C59" s="87">
        <v>7425</v>
      </c>
      <c r="D59" s="88" t="s">
        <v>29</v>
      </c>
      <c r="E59" s="87"/>
      <c r="F59" s="88" t="s">
        <v>996</v>
      </c>
      <c r="G59" s="88" t="s">
        <v>131</v>
      </c>
      <c r="H59" s="90">
        <v>70890.89</v>
      </c>
      <c r="I59" s="90">
        <v>111.6399</v>
      </c>
      <c r="J59" s="90">
        <v>278.50253000000004</v>
      </c>
      <c r="K59" s="91">
        <v>7.1668493150684929E-4</v>
      </c>
      <c r="L59" s="91">
        <f t="shared" si="0"/>
        <v>2.5053504568252394E-2</v>
      </c>
      <c r="M59" s="91">
        <f>J59/'סכום נכסי הקרן'!$C$42</f>
        <v>5.2042394733591078E-4</v>
      </c>
    </row>
    <row r="60" spans="2:13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</row>
    <row r="61" spans="2:13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</row>
    <row r="62" spans="2:13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</row>
    <row r="63" spans="2:13">
      <c r="B63" s="109" t="s">
        <v>220</v>
      </c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</row>
    <row r="64" spans="2:13">
      <c r="B64" s="109" t="s">
        <v>112</v>
      </c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</row>
    <row r="65" spans="2:13">
      <c r="B65" s="109" t="s">
        <v>203</v>
      </c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2:13">
      <c r="B66" s="109" t="s">
        <v>211</v>
      </c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</row>
    <row r="67" spans="2:13">
      <c r="B67" s="93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</row>
    <row r="68" spans="2:13">
      <c r="B68" s="93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</row>
    <row r="69" spans="2:13"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</row>
    <row r="70" spans="2:13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2:13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2:13"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</row>
    <row r="73" spans="2:13"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</row>
    <row r="74" spans="2:13"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</row>
    <row r="75" spans="2:13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</row>
    <row r="76" spans="2:13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</row>
    <row r="77" spans="2:13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</row>
    <row r="78" spans="2:13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</row>
    <row r="79" spans="2:13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</row>
    <row r="80" spans="2:13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</row>
    <row r="81" spans="2:13"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</row>
    <row r="82" spans="2:13"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</row>
    <row r="83" spans="2:13"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</row>
    <row r="84" spans="2:13"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</row>
    <row r="85" spans="2:13">
      <c r="B85" s="93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</row>
    <row r="86" spans="2:13">
      <c r="B86" s="93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</row>
    <row r="87" spans="2:13">
      <c r="B87" s="93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</row>
    <row r="88" spans="2:13">
      <c r="B88" s="93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</row>
    <row r="89" spans="2:13">
      <c r="B89" s="93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</row>
    <row r="90" spans="2:13"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</row>
    <row r="91" spans="2:13">
      <c r="B91" s="93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</row>
    <row r="92" spans="2:13">
      <c r="B92" s="93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</row>
    <row r="93" spans="2:13">
      <c r="B93" s="93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</row>
    <row r="94" spans="2:13">
      <c r="B94" s="93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</row>
    <row r="95" spans="2:13">
      <c r="B95" s="93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</row>
    <row r="96" spans="2:13">
      <c r="B96" s="93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</row>
    <row r="97" spans="2:13">
      <c r="B97" s="93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</row>
    <row r="98" spans="2:13">
      <c r="B98" s="93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</row>
    <row r="99" spans="2:13">
      <c r="B99" s="93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</row>
    <row r="100" spans="2:13">
      <c r="B100" s="93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</row>
    <row r="101" spans="2:13"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</row>
    <row r="102" spans="2:13">
      <c r="B102" s="93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</row>
    <row r="103" spans="2:13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</row>
    <row r="104" spans="2:13">
      <c r="B104" s="93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</row>
    <row r="105" spans="2:13"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</row>
    <row r="106" spans="2:13"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</row>
    <row r="107" spans="2:13"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</row>
    <row r="108" spans="2:13"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</row>
    <row r="109" spans="2:13"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</row>
    <row r="110" spans="2:13"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</row>
    <row r="111" spans="2:13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</row>
    <row r="112" spans="2:13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</row>
    <row r="113" spans="2:13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</row>
    <row r="114" spans="2:13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</row>
    <row r="115" spans="2:13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</row>
    <row r="116" spans="2:13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</row>
    <row r="117" spans="2:13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</row>
    <row r="118" spans="2:13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</row>
    <row r="119" spans="2:13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</row>
    <row r="120" spans="2:13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</row>
    <row r="121" spans="2:13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</row>
    <row r="122" spans="2:13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</row>
    <row r="123" spans="2:13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</row>
    <row r="124" spans="2:13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</row>
    <row r="125" spans="2:13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</row>
    <row r="126" spans="2:13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</row>
    <row r="127" spans="2:13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</row>
    <row r="128" spans="2:13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</row>
    <row r="129" spans="2:13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</row>
    <row r="130" spans="2:13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</row>
    <row r="131" spans="2:13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</row>
    <row r="132" spans="2:13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</row>
    <row r="133" spans="2:13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</row>
    <row r="134" spans="2:13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</row>
    <row r="135" spans="2:13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</row>
    <row r="136" spans="2:13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</row>
    <row r="137" spans="2:13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</row>
    <row r="138" spans="2:13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</row>
    <row r="139" spans="2:13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</row>
    <row r="140" spans="2:13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</row>
    <row r="141" spans="2:13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</row>
    <row r="142" spans="2:13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</row>
    <row r="143" spans="2:13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</row>
    <row r="144" spans="2:13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</row>
    <row r="145" spans="2:13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</row>
    <row r="146" spans="2:13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</row>
    <row r="147" spans="2:13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</row>
    <row r="148" spans="2:13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</row>
    <row r="149" spans="2:13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</row>
    <row r="150" spans="2:13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</row>
    <row r="151" spans="2:13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</row>
    <row r="152" spans="2:13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</row>
    <row r="153" spans="2:13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</row>
    <row r="154" spans="2:13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</row>
    <row r="155" spans="2:13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</row>
    <row r="156" spans="2:13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</row>
    <row r="157" spans="2:13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</row>
    <row r="158" spans="2:13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</row>
    <row r="159" spans="2:13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</row>
    <row r="160" spans="2:13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</row>
    <row r="161" spans="2:13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</row>
    <row r="162" spans="2:13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</row>
    <row r="163" spans="2:13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</row>
    <row r="164" spans="2:13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</row>
    <row r="165" spans="2:13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</row>
    <row r="166" spans="2:13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</row>
    <row r="167" spans="2:13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</row>
    <row r="168" spans="2:13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</row>
    <row r="169" spans="2:13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</row>
    <row r="170" spans="2:13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</row>
    <row r="171" spans="2:13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</row>
    <row r="172" spans="2:13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</row>
    <row r="173" spans="2:13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</row>
    <row r="174" spans="2:13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</row>
    <row r="175" spans="2:13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</row>
    <row r="176" spans="2:13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</row>
    <row r="177" spans="2:13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</row>
    <row r="178" spans="2:13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</row>
    <row r="179" spans="2:13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</row>
    <row r="180" spans="2:13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</row>
    <row r="181" spans="2:13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</row>
    <row r="182" spans="2:13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</row>
    <row r="183" spans="2:13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</row>
    <row r="184" spans="2:13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</row>
    <row r="185" spans="2:13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</row>
    <row r="186" spans="2:13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</row>
    <row r="187" spans="2:13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</row>
    <row r="188" spans="2:13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</row>
    <row r="189" spans="2:13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</row>
    <row r="190" spans="2:13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</row>
    <row r="191" spans="2:13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</row>
    <row r="192" spans="2:13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</row>
    <row r="193" spans="2:13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</row>
    <row r="194" spans="2:13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</row>
    <row r="195" spans="2:13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</row>
    <row r="196" spans="2:13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</row>
    <row r="197" spans="2:13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</row>
    <row r="198" spans="2:13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</row>
    <row r="199" spans="2:13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</row>
    <row r="200" spans="2:13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</row>
    <row r="201" spans="2:13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</row>
    <row r="202" spans="2:13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</row>
    <row r="203" spans="2:13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</row>
    <row r="204" spans="2:13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</row>
    <row r="205" spans="2:13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</row>
    <row r="206" spans="2:13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</row>
    <row r="207" spans="2:13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</row>
    <row r="208" spans="2:13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</row>
    <row r="209" spans="2:13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</row>
    <row r="210" spans="2:13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</row>
    <row r="211" spans="2:13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</row>
    <row r="212" spans="2:13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</row>
    <row r="213" spans="2:13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</row>
    <row r="214" spans="2:13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</row>
    <row r="215" spans="2:13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</row>
    <row r="216" spans="2:13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</row>
    <row r="217" spans="2:13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</row>
    <row r="218" spans="2:13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</row>
    <row r="219" spans="2:13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</row>
    <row r="220" spans="2:13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</row>
    <row r="221" spans="2:13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</row>
    <row r="222" spans="2:13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</row>
    <row r="223" spans="2:13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</row>
    <row r="224" spans="2:13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</row>
    <row r="225" spans="2:13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</row>
    <row r="226" spans="2:13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</row>
    <row r="227" spans="2:13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</row>
    <row r="228" spans="2:13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</row>
    <row r="229" spans="2:13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</row>
    <row r="230" spans="2:13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</row>
    <row r="231" spans="2:13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2:13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</row>
    <row r="233" spans="2:13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</row>
    <row r="234" spans="2:13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</row>
    <row r="235" spans="2:13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</row>
    <row r="236" spans="2:13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</row>
    <row r="237" spans="2:13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</row>
    <row r="238" spans="2:13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</row>
    <row r="239" spans="2:13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</row>
    <row r="240" spans="2:13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</row>
    <row r="241" spans="2:13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</row>
    <row r="242" spans="2:13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</row>
    <row r="243" spans="2:13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</row>
    <row r="244" spans="2:13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</row>
    <row r="245" spans="2:13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</row>
    <row r="246" spans="2:13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</row>
    <row r="247" spans="2:13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</row>
    <row r="248" spans="2:13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</row>
    <row r="249" spans="2:13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</row>
    <row r="250" spans="2:13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</row>
    <row r="251" spans="2:13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</row>
    <row r="252" spans="2:13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</row>
    <row r="253" spans="2:13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</row>
    <row r="254" spans="2:13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</row>
    <row r="255" spans="2:13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</row>
    <row r="256" spans="2:13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</row>
    <row r="257" spans="2:13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</row>
    <row r="258" spans="2:13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</row>
    <row r="259" spans="2:13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</row>
    <row r="260" spans="2:13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</row>
    <row r="261" spans="2:13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</row>
    <row r="262" spans="2:13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</row>
    <row r="263" spans="2:13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</row>
    <row r="264" spans="2:13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</row>
    <row r="265" spans="2:13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</row>
    <row r="266" spans="2:13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</row>
    <row r="267" spans="2:13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</row>
    <row r="268" spans="2:13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</row>
    <row r="269" spans="2:13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</row>
    <row r="270" spans="2:13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</row>
    <row r="271" spans="2:13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</row>
    <row r="272" spans="2:13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</row>
    <row r="273" spans="2:13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</row>
    <row r="274" spans="2:13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</row>
    <row r="275" spans="2:13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</row>
    <row r="276" spans="2:13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</row>
    <row r="277" spans="2:13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</row>
    <row r="278" spans="2:13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</row>
    <row r="279" spans="2:13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</row>
    <row r="280" spans="2:13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</row>
    <row r="281" spans="2:13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</row>
    <row r="282" spans="2:13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</row>
    <row r="283" spans="2:13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</row>
    <row r="284" spans="2:13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</row>
    <row r="285" spans="2:13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</row>
    <row r="286" spans="2:13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</row>
    <row r="287" spans="2:13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</row>
    <row r="288" spans="2:13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</row>
    <row r="289" spans="2:13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</row>
    <row r="290" spans="2:13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</row>
    <row r="291" spans="2:13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</row>
    <row r="292" spans="2:13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</row>
    <row r="293" spans="2:13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</row>
    <row r="294" spans="2:13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</row>
    <row r="295" spans="2:13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</row>
    <row r="296" spans="2:13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</row>
    <row r="297" spans="2:13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</row>
    <row r="298" spans="2:13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</row>
    <row r="299" spans="2:13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</row>
    <row r="300" spans="2:13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</row>
    <row r="301" spans="2:13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</row>
    <row r="302" spans="2:13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4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K628"/>
  <sheetViews>
    <sheetView rightToLeft="1" workbookViewId="0">
      <selection activeCell="H67" sqref="H67:H167"/>
    </sheetView>
  </sheetViews>
  <sheetFormatPr defaultColWidth="9.140625" defaultRowHeight="18"/>
  <cols>
    <col min="1" max="1" width="6.28515625" style="1" customWidth="1"/>
    <col min="2" max="2" width="61.140625" style="2" bestFit="1" customWidth="1"/>
    <col min="3" max="3" width="33.42578125" style="2" customWidth="1"/>
    <col min="4" max="4" width="12.28515625" style="1" bestFit="1" customWidth="1"/>
    <col min="5" max="5" width="11.28515625" style="1" bestFit="1" customWidth="1"/>
    <col min="6" max="6" width="13.140625" style="1" bestFit="1" customWidth="1"/>
    <col min="7" max="7" width="9.5703125" style="1" bestFit="1" customWidth="1"/>
    <col min="8" max="8" width="10.140625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145</v>
      </c>
      <c r="C1" s="46" t="s" vm="1">
        <v>229</v>
      </c>
    </row>
    <row r="2" spans="2:11">
      <c r="B2" s="46" t="s">
        <v>144</v>
      </c>
      <c r="C2" s="46" t="s">
        <v>230</v>
      </c>
    </row>
    <row r="3" spans="2:11">
      <c r="B3" s="46" t="s">
        <v>146</v>
      </c>
      <c r="C3" s="46" t="s">
        <v>231</v>
      </c>
    </row>
    <row r="4" spans="2:11">
      <c r="B4" s="46" t="s">
        <v>147</v>
      </c>
      <c r="C4" s="46">
        <v>9453</v>
      </c>
    </row>
    <row r="6" spans="2:11" ht="26.25" customHeight="1">
      <c r="B6" s="143" t="s">
        <v>174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11" ht="26.25" customHeight="1">
      <c r="B7" s="143" t="s">
        <v>98</v>
      </c>
      <c r="C7" s="144"/>
      <c r="D7" s="144"/>
      <c r="E7" s="144"/>
      <c r="F7" s="144"/>
      <c r="G7" s="144"/>
      <c r="H7" s="144"/>
      <c r="I7" s="144"/>
      <c r="J7" s="144"/>
      <c r="K7" s="145"/>
    </row>
    <row r="8" spans="2:11" s="3" customFormat="1" ht="63">
      <c r="B8" s="21" t="s">
        <v>116</v>
      </c>
      <c r="C8" s="29" t="s">
        <v>47</v>
      </c>
      <c r="D8" s="29" t="s">
        <v>103</v>
      </c>
      <c r="E8" s="29" t="s">
        <v>104</v>
      </c>
      <c r="F8" s="29" t="s">
        <v>205</v>
      </c>
      <c r="G8" s="29" t="s">
        <v>204</v>
      </c>
      <c r="H8" s="29" t="s">
        <v>111</v>
      </c>
      <c r="I8" s="29" t="s">
        <v>60</v>
      </c>
      <c r="J8" s="29" t="s">
        <v>148</v>
      </c>
      <c r="K8" s="30" t="s">
        <v>150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212</v>
      </c>
      <c r="G9" s="31"/>
      <c r="H9" s="31" t="s">
        <v>208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74" t="s">
        <v>2088</v>
      </c>
      <c r="C11" s="74"/>
      <c r="D11" s="75"/>
      <c r="E11" s="97"/>
      <c r="F11" s="77"/>
      <c r="G11" s="98"/>
      <c r="H11" s="77">
        <v>45556.205234912006</v>
      </c>
      <c r="I11" s="78"/>
      <c r="J11" s="78">
        <f>IFERROR(H11/$H$11,0)</f>
        <v>1</v>
      </c>
      <c r="K11" s="78">
        <f>H11/'סכום נכסי הקרן'!$C$42</f>
        <v>8.5128634752430377E-2</v>
      </c>
    </row>
    <row r="12" spans="2:11" ht="21" customHeight="1">
      <c r="B12" s="79" t="s">
        <v>2089</v>
      </c>
      <c r="C12" s="80"/>
      <c r="D12" s="81"/>
      <c r="E12" s="99"/>
      <c r="F12" s="83"/>
      <c r="G12" s="100"/>
      <c r="H12" s="83">
        <v>3357.2961254669995</v>
      </c>
      <c r="I12" s="84"/>
      <c r="J12" s="84">
        <f t="shared" ref="J12:J71" si="0">IFERROR(H12/$H$11,0)</f>
        <v>7.3695693224556269E-2</v>
      </c>
      <c r="K12" s="84">
        <f>H12/'סכום נכסי הקרן'!$C$42</f>
        <v>6.2736137513404082E-3</v>
      </c>
    </row>
    <row r="13" spans="2:11">
      <c r="B13" s="85" t="s">
        <v>193</v>
      </c>
      <c r="C13" s="80"/>
      <c r="D13" s="81"/>
      <c r="E13" s="99"/>
      <c r="F13" s="83"/>
      <c r="G13" s="100"/>
      <c r="H13" s="83">
        <v>294.05537533900002</v>
      </c>
      <c r="I13" s="84"/>
      <c r="J13" s="84">
        <f t="shared" si="0"/>
        <v>6.4547820395200661E-3</v>
      </c>
      <c r="K13" s="84">
        <f>H13/'סכום נכסי הקרן'!$C$42</f>
        <v>5.4948678264885129E-4</v>
      </c>
    </row>
    <row r="14" spans="2:11">
      <c r="B14" s="86" t="s">
        <v>2090</v>
      </c>
      <c r="C14" s="87">
        <v>7034</v>
      </c>
      <c r="D14" s="88" t="s">
        <v>131</v>
      </c>
      <c r="E14" s="101">
        <v>43850</v>
      </c>
      <c r="F14" s="90">
        <v>37640.86</v>
      </c>
      <c r="G14" s="102">
        <v>79.4833</v>
      </c>
      <c r="H14" s="90">
        <v>105.28214</v>
      </c>
      <c r="I14" s="91">
        <v>5.9836985714285709E-4</v>
      </c>
      <c r="J14" s="91">
        <f t="shared" si="0"/>
        <v>2.3110384075475409E-3</v>
      </c>
      <c r="K14" s="91">
        <f>H14/'סכום נכסי הקרן'!$C$42</f>
        <v>1.9673554449495297E-4</v>
      </c>
    </row>
    <row r="15" spans="2:11">
      <c r="B15" s="86" t="s">
        <v>2091</v>
      </c>
      <c r="C15" s="122">
        <v>91381</v>
      </c>
      <c r="D15" s="88" t="s">
        <v>131</v>
      </c>
      <c r="E15" s="101">
        <v>44742</v>
      </c>
      <c r="F15" s="90">
        <v>19616.740000000002</v>
      </c>
      <c r="G15" s="102">
        <v>100</v>
      </c>
      <c r="H15" s="90">
        <v>69.031309999999991</v>
      </c>
      <c r="I15" s="91">
        <v>1.5295568074758856E-4</v>
      </c>
      <c r="J15" s="91">
        <f t="shared" si="0"/>
        <v>1.5152998289483918E-3</v>
      </c>
      <c r="K15" s="91">
        <f>H15/'סכום נכסי הקרן'!$C$42</f>
        <v>1.2899540567896787E-4</v>
      </c>
    </row>
    <row r="16" spans="2:11">
      <c r="B16" s="86" t="s">
        <v>2092</v>
      </c>
      <c r="C16" s="87">
        <v>8401</v>
      </c>
      <c r="D16" s="88" t="s">
        <v>131</v>
      </c>
      <c r="E16" s="101">
        <v>44621</v>
      </c>
      <c r="F16" s="90">
        <v>5679.801821</v>
      </c>
      <c r="G16" s="102">
        <v>68.820300000000003</v>
      </c>
      <c r="H16" s="90">
        <v>13.755266414000001</v>
      </c>
      <c r="I16" s="91">
        <v>5.0487104286406662E-4</v>
      </c>
      <c r="J16" s="91">
        <f t="shared" si="0"/>
        <v>3.0194056645127786E-4</v>
      </c>
      <c r="K16" s="91">
        <f>H16/'סכום נכסי הקרן'!$C$42</f>
        <v>2.5703788198372768E-5</v>
      </c>
    </row>
    <row r="17" spans="2:11">
      <c r="B17" s="86" t="s">
        <v>2093</v>
      </c>
      <c r="C17" s="87">
        <v>8507</v>
      </c>
      <c r="D17" s="88" t="s">
        <v>131</v>
      </c>
      <c r="E17" s="101">
        <v>44621</v>
      </c>
      <c r="F17" s="90">
        <v>4543.8414560000001</v>
      </c>
      <c r="G17" s="102">
        <v>91.620900000000006</v>
      </c>
      <c r="H17" s="90">
        <v>14.649978651000001</v>
      </c>
      <c r="I17" s="91">
        <v>3.0292261237813335E-4</v>
      </c>
      <c r="J17" s="91">
        <f t="shared" si="0"/>
        <v>3.2158031107852212E-4</v>
      </c>
      <c r="K17" s="91">
        <f>H17/'סכום נכסי הקרן'!$C$42</f>
        <v>2.737569284537645E-5</v>
      </c>
    </row>
    <row r="18" spans="2:11">
      <c r="B18" s="86" t="s">
        <v>2094</v>
      </c>
      <c r="C18" s="122">
        <v>85741</v>
      </c>
      <c r="D18" s="88" t="s">
        <v>131</v>
      </c>
      <c r="E18" s="101">
        <v>44404</v>
      </c>
      <c r="F18" s="90">
        <v>10790</v>
      </c>
      <c r="G18" s="102">
        <v>100</v>
      </c>
      <c r="H18" s="90">
        <v>37.970030000000001</v>
      </c>
      <c r="I18" s="91">
        <v>6.2298504700000006E-5</v>
      </c>
      <c r="J18" s="91">
        <f t="shared" si="0"/>
        <v>8.3347657699332832E-4</v>
      </c>
      <c r="K18" s="91">
        <f>H18/'סכום נכסי הקרן'!$C$42</f>
        <v>7.0952723097570964E-5</v>
      </c>
    </row>
    <row r="19" spans="2:11">
      <c r="B19" s="86" t="s">
        <v>2095</v>
      </c>
      <c r="C19" s="87">
        <v>8402</v>
      </c>
      <c r="D19" s="88" t="s">
        <v>131</v>
      </c>
      <c r="E19" s="101">
        <v>44560</v>
      </c>
      <c r="F19" s="90">
        <v>6681.8060949999999</v>
      </c>
      <c r="G19" s="102">
        <v>105.0689</v>
      </c>
      <c r="H19" s="90">
        <v>24.705140274000001</v>
      </c>
      <c r="I19" s="91">
        <v>2.993350037062667E-4</v>
      </c>
      <c r="J19" s="91">
        <f t="shared" si="0"/>
        <v>5.4230022335282691E-4</v>
      </c>
      <c r="K19" s="91">
        <f>H19/'סכום נכסי הקרן'!$C$42</f>
        <v>4.616527763996421E-5</v>
      </c>
    </row>
    <row r="20" spans="2:11">
      <c r="B20" s="86" t="s">
        <v>2096</v>
      </c>
      <c r="C20" s="87">
        <v>8291</v>
      </c>
      <c r="D20" s="88" t="s">
        <v>131</v>
      </c>
      <c r="E20" s="101">
        <v>44279</v>
      </c>
      <c r="F20" s="90">
        <v>8055.65</v>
      </c>
      <c r="G20" s="102">
        <v>101.1065</v>
      </c>
      <c r="H20" s="90">
        <v>28.66151</v>
      </c>
      <c r="I20" s="91">
        <v>1.019702806824436E-3</v>
      </c>
      <c r="J20" s="91">
        <f t="shared" si="0"/>
        <v>6.2914612514817733E-4</v>
      </c>
      <c r="K20" s="91">
        <f>H20/'סכום נכסי הקרן'!$C$42</f>
        <v>5.3558350693646043E-5</v>
      </c>
    </row>
    <row r="21" spans="2:11">
      <c r="B21" s="92"/>
      <c r="C21" s="87"/>
      <c r="D21" s="87"/>
      <c r="E21" s="87"/>
      <c r="F21" s="90"/>
      <c r="G21" s="102"/>
      <c r="H21" s="87"/>
      <c r="I21" s="87"/>
      <c r="J21" s="91"/>
      <c r="K21" s="87"/>
    </row>
    <row r="22" spans="2:11" ht="16.5" customHeight="1">
      <c r="B22" s="85" t="s">
        <v>195</v>
      </c>
      <c r="C22" s="87"/>
      <c r="D22" s="88"/>
      <c r="E22" s="101"/>
      <c r="F22" s="90"/>
      <c r="G22" s="102"/>
      <c r="H22" s="90">
        <v>497.06915000000004</v>
      </c>
      <c r="I22" s="91"/>
      <c r="J22" s="91">
        <f t="shared" si="0"/>
        <v>1.0911118418157248E-2</v>
      </c>
      <c r="K22" s="91">
        <f>H22/'סכום נכסי הקרן'!$C$42</f>
        <v>9.2884861455982428E-4</v>
      </c>
    </row>
    <row r="23" spans="2:11" ht="16.5" customHeight="1">
      <c r="B23" s="86" t="s">
        <v>2097</v>
      </c>
      <c r="C23" s="87">
        <v>8510</v>
      </c>
      <c r="D23" s="88" t="s">
        <v>132</v>
      </c>
      <c r="E23" s="101">
        <v>44655</v>
      </c>
      <c r="F23" s="90">
        <v>179457.98</v>
      </c>
      <c r="G23" s="102">
        <v>86.824830000000006</v>
      </c>
      <c r="H23" s="90">
        <v>155.81403</v>
      </c>
      <c r="I23" s="91">
        <v>4.3600091904761907E-4</v>
      </c>
      <c r="J23" s="91">
        <f t="shared" si="0"/>
        <v>3.4202591984240139E-3</v>
      </c>
      <c r="K23" s="91">
        <f>H23/'סכום נכסי הקרן'!$C$42</f>
        <v>2.9116199606127818E-4</v>
      </c>
    </row>
    <row r="24" spans="2:11" ht="16.5" customHeight="1">
      <c r="B24" s="86" t="s">
        <v>2098</v>
      </c>
      <c r="C24" s="87">
        <v>7004</v>
      </c>
      <c r="D24" s="88" t="s">
        <v>132</v>
      </c>
      <c r="E24" s="101">
        <v>43614</v>
      </c>
      <c r="F24" s="90">
        <v>363112.69</v>
      </c>
      <c r="G24" s="102">
        <v>93.980468000000002</v>
      </c>
      <c r="H24" s="90">
        <v>341.25511999999998</v>
      </c>
      <c r="I24" s="91">
        <v>3.2568003333333334E-4</v>
      </c>
      <c r="J24" s="91">
        <f t="shared" si="0"/>
        <v>7.4908592197332332E-3</v>
      </c>
      <c r="K24" s="91">
        <f>H24/'סכום נכסי הקרן'!$C$42</f>
        <v>6.3768661849854605E-4</v>
      </c>
    </row>
    <row r="25" spans="2:11">
      <c r="B25" s="92"/>
      <c r="C25" s="87"/>
      <c r="D25" s="87"/>
      <c r="E25" s="87"/>
      <c r="F25" s="90"/>
      <c r="G25" s="102"/>
      <c r="H25" s="87"/>
      <c r="I25" s="87"/>
      <c r="J25" s="91"/>
      <c r="K25" s="87"/>
    </row>
    <row r="26" spans="2:11">
      <c r="B26" s="85" t="s">
        <v>196</v>
      </c>
      <c r="C26" s="80"/>
      <c r="D26" s="81"/>
      <c r="E26" s="99"/>
      <c r="F26" s="83"/>
      <c r="G26" s="100"/>
      <c r="H26" s="83">
        <v>2566.1716001280001</v>
      </c>
      <c r="I26" s="84"/>
      <c r="J26" s="84">
        <f t="shared" si="0"/>
        <v>5.6329792766878967E-2</v>
      </c>
      <c r="K26" s="84">
        <f>H26/'סכום נכסי הקרן'!$C$42</f>
        <v>4.7952783541317344E-3</v>
      </c>
    </row>
    <row r="27" spans="2:11">
      <c r="B27" s="86" t="s">
        <v>2099</v>
      </c>
      <c r="C27" s="122">
        <v>83021</v>
      </c>
      <c r="D27" s="88" t="s">
        <v>131</v>
      </c>
      <c r="E27" s="101">
        <v>44255</v>
      </c>
      <c r="F27" s="90">
        <v>21688.06</v>
      </c>
      <c r="G27" s="102">
        <v>100</v>
      </c>
      <c r="H27" s="90">
        <v>76.320270000000008</v>
      </c>
      <c r="I27" s="91">
        <v>4.9795513950000011E-5</v>
      </c>
      <c r="J27" s="91">
        <f t="shared" si="0"/>
        <v>1.675299108133615E-3</v>
      </c>
      <c r="K27" s="91">
        <f>H27/'סכום נכסי הקרן'!$C$42</f>
        <v>1.4261592587737888E-4</v>
      </c>
    </row>
    <row r="28" spans="2:11">
      <c r="B28" s="86" t="s">
        <v>2100</v>
      </c>
      <c r="C28" s="87">
        <v>8292</v>
      </c>
      <c r="D28" s="88" t="s">
        <v>131</v>
      </c>
      <c r="E28" s="101">
        <v>44317</v>
      </c>
      <c r="F28" s="90">
        <v>29476.720000000001</v>
      </c>
      <c r="G28" s="102">
        <v>125.226</v>
      </c>
      <c r="H28" s="90">
        <v>129.89515</v>
      </c>
      <c r="I28" s="91">
        <v>9.9920639999999996E-5</v>
      </c>
      <c r="J28" s="91">
        <f t="shared" si="0"/>
        <v>2.8513162878732231E-3</v>
      </c>
      <c r="K28" s="91">
        <f>H28/'סכום נכסי הקרן'!$C$42</f>
        <v>2.4272866283401527E-4</v>
      </c>
    </row>
    <row r="29" spans="2:11">
      <c r="B29" s="86" t="s">
        <v>2101</v>
      </c>
      <c r="C29" s="87">
        <v>7038</v>
      </c>
      <c r="D29" s="88" t="s">
        <v>131</v>
      </c>
      <c r="E29" s="101">
        <v>43556</v>
      </c>
      <c r="F29" s="90">
        <v>68886.3</v>
      </c>
      <c r="G29" s="102">
        <v>120.3712</v>
      </c>
      <c r="H29" s="90">
        <v>291.79290999999995</v>
      </c>
      <c r="I29" s="91">
        <v>1.3040286153846153E-4</v>
      </c>
      <c r="J29" s="91">
        <f t="shared" si="0"/>
        <v>6.4051188744839614E-3</v>
      </c>
      <c r="K29" s="91">
        <f>H29/'סכום נכסי הקרן'!$C$42</f>
        <v>5.4525902521184312E-4</v>
      </c>
    </row>
    <row r="30" spans="2:11">
      <c r="B30" s="86" t="s">
        <v>2102</v>
      </c>
      <c r="C30" s="122">
        <v>83791</v>
      </c>
      <c r="D30" s="88" t="s">
        <v>132</v>
      </c>
      <c r="E30" s="101">
        <v>44308</v>
      </c>
      <c r="F30" s="90">
        <v>209948.69</v>
      </c>
      <c r="G30" s="102">
        <v>100</v>
      </c>
      <c r="H30" s="90">
        <v>209.94869</v>
      </c>
      <c r="I30" s="91">
        <v>9.0804151600000003E-5</v>
      </c>
      <c r="J30" s="91">
        <f t="shared" si="0"/>
        <v>4.608564056584454E-3</v>
      </c>
      <c r="K30" s="91">
        <f>H30/'סכום נכסי הקרן'!$C$42</f>
        <v>3.9232076630615686E-4</v>
      </c>
    </row>
    <row r="31" spans="2:11">
      <c r="B31" s="86" t="s">
        <v>2103</v>
      </c>
      <c r="C31" s="87">
        <v>7079</v>
      </c>
      <c r="D31" s="88" t="s">
        <v>132</v>
      </c>
      <c r="E31" s="101">
        <v>44166</v>
      </c>
      <c r="F31" s="90">
        <v>327509.15000000002</v>
      </c>
      <c r="G31" s="102">
        <v>56.796007000000003</v>
      </c>
      <c r="H31" s="90">
        <v>186.0121</v>
      </c>
      <c r="I31" s="91">
        <v>8.5418264214046817E-4</v>
      </c>
      <c r="J31" s="91">
        <f t="shared" si="0"/>
        <v>4.0831342084096502E-3</v>
      </c>
      <c r="K31" s="91">
        <f>H31/'סכום נכסי הקרן'!$C$42</f>
        <v>3.4759164067285907E-4</v>
      </c>
    </row>
    <row r="32" spans="2:11">
      <c r="B32" s="86" t="s">
        <v>2104</v>
      </c>
      <c r="C32" s="87">
        <v>8279</v>
      </c>
      <c r="D32" s="88" t="s">
        <v>132</v>
      </c>
      <c r="E32" s="101">
        <v>44308</v>
      </c>
      <c r="F32" s="90">
        <v>47246.54</v>
      </c>
      <c r="G32" s="102">
        <v>99.501419999999996</v>
      </c>
      <c r="H32" s="90">
        <v>47.010959999999997</v>
      </c>
      <c r="I32" s="91">
        <v>7.3822718750000006E-4</v>
      </c>
      <c r="J32" s="91">
        <f t="shared" si="0"/>
        <v>1.0319331857775796E-3</v>
      </c>
      <c r="K32" s="91">
        <f>H32/'סכום נכסי הקרן'!$C$42</f>
        <v>8.7847063260971454E-5</v>
      </c>
    </row>
    <row r="33" spans="2:11">
      <c r="B33" s="86" t="s">
        <v>2105</v>
      </c>
      <c r="C33" s="87">
        <v>7992</v>
      </c>
      <c r="D33" s="88" t="s">
        <v>131</v>
      </c>
      <c r="E33" s="101">
        <v>44196</v>
      </c>
      <c r="F33" s="90">
        <v>58964.73</v>
      </c>
      <c r="G33" s="102">
        <v>111.49509999999999</v>
      </c>
      <c r="H33" s="90">
        <v>231.34884</v>
      </c>
      <c r="I33" s="91">
        <v>1.0538444444444445E-3</v>
      </c>
      <c r="J33" s="91">
        <f t="shared" si="0"/>
        <v>5.078316747565835E-3</v>
      </c>
      <c r="K33" s="91">
        <f>H33/'סכום נכסי הקרן'!$C$42</f>
        <v>4.3231017156068215E-4</v>
      </c>
    </row>
    <row r="34" spans="2:11">
      <c r="B34" s="86" t="s">
        <v>2106</v>
      </c>
      <c r="C34" s="87">
        <v>6662</v>
      </c>
      <c r="D34" s="88" t="s">
        <v>131</v>
      </c>
      <c r="E34" s="101">
        <v>43556</v>
      </c>
      <c r="F34" s="90">
        <v>28180.49</v>
      </c>
      <c r="G34" s="102">
        <v>153.2861</v>
      </c>
      <c r="H34" s="90">
        <v>152.00944000000001</v>
      </c>
      <c r="I34" s="91">
        <v>2.1240002304347824E-4</v>
      </c>
      <c r="J34" s="91">
        <f t="shared" si="0"/>
        <v>3.3367449991973334E-3</v>
      </c>
      <c r="K34" s="91">
        <f>H34/'סכום נכסי הקרן'!$C$42</f>
        <v>2.8405254629866838E-4</v>
      </c>
    </row>
    <row r="35" spans="2:11">
      <c r="B35" s="86" t="s">
        <v>2107</v>
      </c>
      <c r="C35" s="87">
        <v>8283</v>
      </c>
      <c r="D35" s="88" t="s">
        <v>132</v>
      </c>
      <c r="E35" s="101">
        <v>44317</v>
      </c>
      <c r="F35" s="90">
        <v>166594.22</v>
      </c>
      <c r="G35" s="102">
        <v>110.47350299999999</v>
      </c>
      <c r="H35" s="90">
        <v>184.04247000000001</v>
      </c>
      <c r="I35" s="91">
        <v>2.7882753181818177E-4</v>
      </c>
      <c r="J35" s="91">
        <f t="shared" si="0"/>
        <v>4.0398990445095068E-3</v>
      </c>
      <c r="K35" s="91">
        <f>H35/'סכום נכסי הקרן'!$C$42</f>
        <v>3.4391109019674229E-4</v>
      </c>
    </row>
    <row r="36" spans="2:11">
      <c r="B36" s="86" t="s">
        <v>2108</v>
      </c>
      <c r="C36" s="87">
        <v>7067</v>
      </c>
      <c r="D36" s="88" t="s">
        <v>132</v>
      </c>
      <c r="E36" s="101">
        <v>44048</v>
      </c>
      <c r="F36" s="90">
        <v>239941.19</v>
      </c>
      <c r="G36" s="102">
        <v>133.2003</v>
      </c>
      <c r="H36" s="90">
        <v>319.60237999999998</v>
      </c>
      <c r="I36" s="91">
        <v>7.8720177483443702E-4</v>
      </c>
      <c r="J36" s="91">
        <f t="shared" si="0"/>
        <v>7.0155619492879235E-3</v>
      </c>
      <c r="K36" s="91">
        <f>H36/'סכום נכסי הקרן'!$C$42</f>
        <v>5.9722521076398011E-4</v>
      </c>
    </row>
    <row r="37" spans="2:11">
      <c r="B37" s="86" t="s">
        <v>2109</v>
      </c>
      <c r="C37" s="87">
        <v>8405</v>
      </c>
      <c r="D37" s="88" t="s">
        <v>131</v>
      </c>
      <c r="E37" s="101">
        <v>44581</v>
      </c>
      <c r="F37" s="90">
        <v>2950.233839</v>
      </c>
      <c r="G37" s="102">
        <v>16.830200000000001</v>
      </c>
      <c r="H37" s="90">
        <v>1.7472901279999999</v>
      </c>
      <c r="I37" s="91">
        <v>4.276214148085143E-4</v>
      </c>
      <c r="J37" s="91">
        <f t="shared" si="0"/>
        <v>3.8354602166489577E-5</v>
      </c>
      <c r="K37" s="91">
        <f>H37/'סכום נכסי הקרן'!$C$42</f>
        <v>3.2650749189058663E-6</v>
      </c>
    </row>
    <row r="38" spans="2:11">
      <c r="B38" s="86" t="s">
        <v>2110</v>
      </c>
      <c r="C38" s="87">
        <v>7029</v>
      </c>
      <c r="D38" s="88" t="s">
        <v>132</v>
      </c>
      <c r="E38" s="101">
        <v>43739</v>
      </c>
      <c r="F38" s="90">
        <v>432004.88</v>
      </c>
      <c r="G38" s="102">
        <v>103.14969000000001</v>
      </c>
      <c r="H38" s="90">
        <v>445.61174</v>
      </c>
      <c r="I38" s="91">
        <v>3.5793488372093022E-4</v>
      </c>
      <c r="J38" s="91">
        <f t="shared" si="0"/>
        <v>9.78158162432953E-3</v>
      </c>
      <c r="K38" s="91">
        <f>H38/'סכום נכסי הקרן'!$C$42</f>
        <v>8.3269268939863313E-4</v>
      </c>
    </row>
    <row r="39" spans="2:11">
      <c r="B39" s="86" t="s">
        <v>2111</v>
      </c>
      <c r="C39" s="87">
        <v>7076</v>
      </c>
      <c r="D39" s="88" t="s">
        <v>132</v>
      </c>
      <c r="E39" s="101">
        <v>44104</v>
      </c>
      <c r="F39" s="90">
        <v>331381.89</v>
      </c>
      <c r="G39" s="102">
        <v>87.762574000000001</v>
      </c>
      <c r="H39" s="90">
        <v>290.82936000000001</v>
      </c>
      <c r="I39" s="91">
        <v>6.4976885406464247E-4</v>
      </c>
      <c r="J39" s="91">
        <f t="shared" si="0"/>
        <v>6.3839680785598638E-3</v>
      </c>
      <c r="K39" s="91">
        <f>H39/'סכום נכסי הקרן'!$C$42</f>
        <v>5.4345848683089745E-4</v>
      </c>
    </row>
    <row r="40" spans="2:11">
      <c r="B40" s="92"/>
      <c r="C40" s="87"/>
      <c r="D40" s="87"/>
      <c r="E40" s="87"/>
      <c r="F40" s="90"/>
      <c r="G40" s="102"/>
      <c r="H40" s="87"/>
      <c r="I40" s="87"/>
      <c r="J40" s="91"/>
      <c r="K40" s="87"/>
    </row>
    <row r="41" spans="2:11">
      <c r="B41" s="79" t="s">
        <v>2112</v>
      </c>
      <c r="C41" s="80"/>
      <c r="D41" s="81"/>
      <c r="E41" s="99"/>
      <c r="F41" s="83"/>
      <c r="G41" s="100"/>
      <c r="H41" s="83">
        <v>42198.909109445005</v>
      </c>
      <c r="I41" s="84"/>
      <c r="J41" s="84">
        <f t="shared" si="0"/>
        <v>0.92630430677544373</v>
      </c>
      <c r="K41" s="84">
        <f>H41/'סכום נכסי הקרן'!$C$42</f>
        <v>7.8855021001089973E-2</v>
      </c>
    </row>
    <row r="42" spans="2:11">
      <c r="B42" s="85" t="s">
        <v>193</v>
      </c>
      <c r="C42" s="80"/>
      <c r="D42" s="81"/>
      <c r="E42" s="99"/>
      <c r="F42" s="83"/>
      <c r="G42" s="100"/>
      <c r="H42" s="83">
        <v>1623.185844529</v>
      </c>
      <c r="I42" s="84"/>
      <c r="J42" s="84">
        <f t="shared" si="0"/>
        <v>3.5630400648144225E-2</v>
      </c>
      <c r="K42" s="84">
        <f>H42/'סכום נכסי הקרן'!$C$42</f>
        <v>3.0331673628586279E-3</v>
      </c>
    </row>
    <row r="43" spans="2:11">
      <c r="B43" s="86" t="s">
        <v>2113</v>
      </c>
      <c r="C43" s="122">
        <v>87255</v>
      </c>
      <c r="D43" s="88" t="s">
        <v>131</v>
      </c>
      <c r="E43" s="101">
        <v>44469</v>
      </c>
      <c r="F43" s="90">
        <v>1799.68</v>
      </c>
      <c r="G43" s="102">
        <v>100</v>
      </c>
      <c r="H43" s="90">
        <v>6.3330799999999998</v>
      </c>
      <c r="I43" s="91">
        <v>3.7069929114910992E-6</v>
      </c>
      <c r="J43" s="91">
        <f t="shared" si="0"/>
        <v>1.3901684671370834E-4</v>
      </c>
      <c r="K43" s="91">
        <f>H43/'סכום נכסי הקרן'!$C$42</f>
        <v>1.1834314368325878E-5</v>
      </c>
    </row>
    <row r="44" spans="2:11">
      <c r="B44" s="86" t="s">
        <v>2114</v>
      </c>
      <c r="C44" s="122">
        <v>87254</v>
      </c>
      <c r="D44" s="88" t="s">
        <v>131</v>
      </c>
      <c r="E44" s="101">
        <v>44469</v>
      </c>
      <c r="F44" s="90">
        <v>7107.66</v>
      </c>
      <c r="G44" s="102">
        <v>100</v>
      </c>
      <c r="H44" s="90">
        <v>25.011860000000002</v>
      </c>
      <c r="I44" s="91">
        <v>3.7077873806105789E-6</v>
      </c>
      <c r="J44" s="91">
        <f t="shared" si="0"/>
        <v>5.4903299936914318E-4</v>
      </c>
      <c r="K44" s="91">
        <f>H44/'סכום נכסי הקרן'!$C$42</f>
        <v>4.6738429670327128E-5</v>
      </c>
    </row>
    <row r="45" spans="2:11">
      <c r="B45" s="86" t="s">
        <v>2115</v>
      </c>
      <c r="C45" s="122">
        <v>87253</v>
      </c>
      <c r="D45" s="88" t="s">
        <v>131</v>
      </c>
      <c r="E45" s="101">
        <v>44469</v>
      </c>
      <c r="F45" s="90">
        <v>1632.64</v>
      </c>
      <c r="G45" s="102">
        <v>100</v>
      </c>
      <c r="H45" s="90">
        <v>5.7452500000000004</v>
      </c>
      <c r="I45" s="91">
        <v>1.6451370716623817E-5</v>
      </c>
      <c r="J45" s="91">
        <f t="shared" si="0"/>
        <v>1.2611344536654092E-4</v>
      </c>
      <c r="K45" s="91">
        <f>H45/'סכום נכסי הקרן'!$C$42</f>
        <v>1.0735865427978844E-5</v>
      </c>
    </row>
    <row r="46" spans="2:11">
      <c r="B46" s="86" t="s">
        <v>2116</v>
      </c>
      <c r="C46" s="122">
        <v>87259</v>
      </c>
      <c r="D46" s="88" t="s">
        <v>131</v>
      </c>
      <c r="E46" s="101">
        <v>44469</v>
      </c>
      <c r="F46" s="90">
        <v>2101.7800000000002</v>
      </c>
      <c r="G46" s="102">
        <v>100</v>
      </c>
      <c r="H46" s="90">
        <v>7.3961499999999996</v>
      </c>
      <c r="I46" s="91">
        <v>9.2085415868015209E-6</v>
      </c>
      <c r="J46" s="91">
        <f t="shared" si="0"/>
        <v>1.6235219684917828E-4</v>
      </c>
      <c r="K46" s="91">
        <f>H46/'סכום נכסי הקרן'!$C$42</f>
        <v>1.3820820866828374E-5</v>
      </c>
    </row>
    <row r="47" spans="2:11">
      <c r="B47" s="86" t="s">
        <v>2117</v>
      </c>
      <c r="C47" s="122">
        <v>87252</v>
      </c>
      <c r="D47" s="88" t="s">
        <v>131</v>
      </c>
      <c r="E47" s="101">
        <v>44469</v>
      </c>
      <c r="F47" s="90">
        <v>5194.6099999999997</v>
      </c>
      <c r="G47" s="102">
        <v>100</v>
      </c>
      <c r="H47" s="90">
        <v>18.27983</v>
      </c>
      <c r="I47" s="91">
        <v>9.7289118940023534E-6</v>
      </c>
      <c r="J47" s="91">
        <f t="shared" si="0"/>
        <v>4.0125883852132728E-4</v>
      </c>
      <c r="K47" s="91">
        <f>H47/'סכום נכסי הקרן'!$C$42</f>
        <v>3.4158617105666508E-5</v>
      </c>
    </row>
    <row r="48" spans="2:11">
      <c r="B48" s="86" t="s">
        <v>2118</v>
      </c>
      <c r="C48" s="122">
        <v>87251</v>
      </c>
      <c r="D48" s="88" t="s">
        <v>131</v>
      </c>
      <c r="E48" s="101">
        <v>44469</v>
      </c>
      <c r="F48" s="90">
        <v>13393.7</v>
      </c>
      <c r="G48" s="102">
        <v>100</v>
      </c>
      <c r="H48" s="90">
        <v>47.132419999999996</v>
      </c>
      <c r="I48" s="91">
        <v>5.6306465932909201E-6</v>
      </c>
      <c r="J48" s="91">
        <f t="shared" si="0"/>
        <v>1.0345993428767868E-3</v>
      </c>
      <c r="K48" s="91">
        <f>H48/'סכום נכסי הקרן'!$C$42</f>
        <v>8.8074029574862467E-5</v>
      </c>
    </row>
    <row r="49" spans="2:11">
      <c r="B49" s="86" t="s">
        <v>2119</v>
      </c>
      <c r="C49" s="87">
        <v>8338</v>
      </c>
      <c r="D49" s="88" t="s">
        <v>131</v>
      </c>
      <c r="E49" s="101">
        <v>44561</v>
      </c>
      <c r="F49" s="90">
        <v>4517.4836649999997</v>
      </c>
      <c r="G49" s="102">
        <v>43.419600000000003</v>
      </c>
      <c r="H49" s="90">
        <v>6.9024245290000001</v>
      </c>
      <c r="I49" s="91">
        <v>5.0194236328197201E-4</v>
      </c>
      <c r="J49" s="91">
        <f t="shared" si="0"/>
        <v>1.5151447521599814E-4</v>
      </c>
      <c r="K49" s="91">
        <f>H49/'סכום נכסי הקרן'!$C$42</f>
        <v>1.2898220420368871E-5</v>
      </c>
    </row>
    <row r="50" spans="2:11">
      <c r="B50" s="86" t="s">
        <v>2120</v>
      </c>
      <c r="C50" s="122">
        <v>87257</v>
      </c>
      <c r="D50" s="88" t="s">
        <v>131</v>
      </c>
      <c r="E50" s="101">
        <v>44469</v>
      </c>
      <c r="F50" s="90">
        <v>857.3</v>
      </c>
      <c r="G50" s="102">
        <v>100</v>
      </c>
      <c r="H50" s="90">
        <v>3.0168300000000001</v>
      </c>
      <c r="I50" s="91">
        <v>2.9193537561556531E-5</v>
      </c>
      <c r="J50" s="91">
        <f t="shared" si="0"/>
        <v>6.6222153150018116E-5</v>
      </c>
      <c r="K50" s="91">
        <f>H50/'סכום נכסי הקרן'!$C$42</f>
        <v>5.6374014880273997E-6</v>
      </c>
    </row>
    <row r="51" spans="2:11">
      <c r="B51" s="86" t="s">
        <v>2121</v>
      </c>
      <c r="C51" s="122">
        <v>87256</v>
      </c>
      <c r="D51" s="88" t="s">
        <v>131</v>
      </c>
      <c r="E51" s="101">
        <v>44469</v>
      </c>
      <c r="F51" s="90">
        <v>2903.18</v>
      </c>
      <c r="G51" s="102">
        <v>100</v>
      </c>
      <c r="H51" s="90">
        <v>10.216280000000001</v>
      </c>
      <c r="I51" s="91">
        <v>1.5068416278543419E-5</v>
      </c>
      <c r="J51" s="91">
        <f t="shared" si="0"/>
        <v>2.242566066975823E-4</v>
      </c>
      <c r="K51" s="91">
        <f>H51/'סכום נכסי הקרן'!$C$42</f>
        <v>1.9090658762377915E-5</v>
      </c>
    </row>
    <row r="52" spans="2:11">
      <c r="B52" s="86" t="s">
        <v>2122</v>
      </c>
      <c r="C52" s="122">
        <v>87258</v>
      </c>
      <c r="D52" s="88" t="s">
        <v>131</v>
      </c>
      <c r="E52" s="101">
        <v>44469</v>
      </c>
      <c r="F52" s="90">
        <v>2462.9899999999998</v>
      </c>
      <c r="G52" s="102">
        <v>100</v>
      </c>
      <c r="H52" s="90">
        <v>8.6672499999999992</v>
      </c>
      <c r="I52" s="91">
        <v>1.4843115386131246E-5</v>
      </c>
      <c r="J52" s="91">
        <f t="shared" si="0"/>
        <v>1.9025399405650783E-4</v>
      </c>
      <c r="K52" s="91">
        <f>H52/'סכום נכסי הקרן'!$C$42</f>
        <v>1.6196062770227515E-5</v>
      </c>
    </row>
    <row r="53" spans="2:11">
      <c r="B53" s="86" t="s">
        <v>2123</v>
      </c>
      <c r="C53" s="87">
        <v>7068</v>
      </c>
      <c r="D53" s="88" t="s">
        <v>131</v>
      </c>
      <c r="E53" s="101">
        <v>43885</v>
      </c>
      <c r="F53" s="90">
        <v>81631.759999999995</v>
      </c>
      <c r="G53" s="102">
        <v>111.65130000000001</v>
      </c>
      <c r="H53" s="90">
        <v>320.73192999999998</v>
      </c>
      <c r="I53" s="91">
        <v>1.22791E-4</v>
      </c>
      <c r="J53" s="91">
        <f t="shared" si="0"/>
        <v>7.0403565956851689E-3</v>
      </c>
      <c r="K53" s="91">
        <f>H53/'סכום נכסי הקרן'!$C$42</f>
        <v>5.993359451609469E-4</v>
      </c>
    </row>
    <row r="54" spans="2:11">
      <c r="B54" s="86" t="s">
        <v>2124</v>
      </c>
      <c r="C54" s="87">
        <v>8322</v>
      </c>
      <c r="D54" s="88" t="s">
        <v>131</v>
      </c>
      <c r="E54" s="101">
        <v>44197</v>
      </c>
      <c r="F54" s="90">
        <v>143274.26</v>
      </c>
      <c r="G54" s="102">
        <v>107.4875</v>
      </c>
      <c r="H54" s="90">
        <v>541.93275000000006</v>
      </c>
      <c r="I54" s="91">
        <v>7.9618481633333331E-4</v>
      </c>
      <c r="J54" s="91">
        <f t="shared" si="0"/>
        <v>1.1895915105428707E-2</v>
      </c>
      <c r="K54" s="91">
        <f>H54/'סכום נכסי הקרן'!$C$42</f>
        <v>1.0126830120559596E-3</v>
      </c>
    </row>
    <row r="55" spans="2:11">
      <c r="B55" s="86" t="s">
        <v>2125</v>
      </c>
      <c r="C55" s="87">
        <v>9273</v>
      </c>
      <c r="D55" s="88" t="s">
        <v>131</v>
      </c>
      <c r="E55" s="101">
        <v>44852</v>
      </c>
      <c r="F55" s="90">
        <v>17360.849999999999</v>
      </c>
      <c r="G55" s="102">
        <v>100</v>
      </c>
      <c r="H55" s="90">
        <v>61.092829999999999</v>
      </c>
      <c r="I55" s="91">
        <v>8.6373731343283584E-4</v>
      </c>
      <c r="J55" s="91">
        <f t="shared" si="0"/>
        <v>1.3410429969961917E-3</v>
      </c>
      <c r="K55" s="91">
        <f>H55/'סכום נכסי הקרן'!$C$42</f>
        <v>1.141611594785934E-4</v>
      </c>
    </row>
    <row r="56" spans="2:11">
      <c r="B56" s="86" t="s">
        <v>2126</v>
      </c>
      <c r="C56" s="87">
        <v>8316</v>
      </c>
      <c r="D56" s="88" t="s">
        <v>131</v>
      </c>
      <c r="E56" s="101">
        <v>44378</v>
      </c>
      <c r="F56" s="90">
        <v>130670.89</v>
      </c>
      <c r="G56" s="102">
        <v>121.94199999999999</v>
      </c>
      <c r="H56" s="90">
        <v>560.72695999999996</v>
      </c>
      <c r="I56" s="91">
        <v>8.4727528580645162E-4</v>
      </c>
      <c r="J56" s="91">
        <f t="shared" si="0"/>
        <v>1.2308465051217365E-2</v>
      </c>
      <c r="K56" s="91">
        <f>H56/'סכום נכסי הקרן'!$C$42</f>
        <v>1.0478028257081373E-3</v>
      </c>
    </row>
    <row r="57" spans="2:11">
      <c r="B57" s="92"/>
      <c r="C57" s="87"/>
      <c r="D57" s="87"/>
      <c r="E57" s="87"/>
      <c r="F57" s="90"/>
      <c r="G57" s="102"/>
      <c r="H57" s="87"/>
      <c r="I57" s="87"/>
      <c r="J57" s="91"/>
      <c r="K57" s="87"/>
    </row>
    <row r="58" spans="2:11">
      <c r="B58" s="85" t="s">
        <v>2127</v>
      </c>
      <c r="C58" s="87"/>
      <c r="D58" s="88"/>
      <c r="E58" s="101"/>
      <c r="F58" s="90"/>
      <c r="G58" s="102"/>
      <c r="H58" s="90">
        <v>111.468730251</v>
      </c>
      <c r="I58" s="91"/>
      <c r="J58" s="91">
        <f t="shared" si="0"/>
        <v>2.4468396714829072E-3</v>
      </c>
      <c r="K58" s="91">
        <f>H58/'סכום נכסי הקרן'!$C$42</f>
        <v>2.0829612069142516E-4</v>
      </c>
    </row>
    <row r="59" spans="2:11">
      <c r="B59" s="86" t="s">
        <v>2128</v>
      </c>
      <c r="C59" s="87" t="s">
        <v>2129</v>
      </c>
      <c r="D59" s="88" t="s">
        <v>131</v>
      </c>
      <c r="E59" s="101">
        <v>44616</v>
      </c>
      <c r="F59" s="90">
        <v>32.602907999999999</v>
      </c>
      <c r="G59" s="102">
        <v>97157.75</v>
      </c>
      <c r="H59" s="90">
        <v>111.468730251</v>
      </c>
      <c r="I59" s="91">
        <v>3.9527918528723408E-5</v>
      </c>
      <c r="J59" s="91">
        <f t="shared" si="0"/>
        <v>2.4468396714829072E-3</v>
      </c>
      <c r="K59" s="91">
        <f>H59/'סכום נכסי הקרן'!$C$42</f>
        <v>2.0829612069142516E-4</v>
      </c>
    </row>
    <row r="60" spans="2:11">
      <c r="B60" s="92"/>
      <c r="C60" s="87"/>
      <c r="D60" s="87"/>
      <c r="E60" s="87"/>
      <c r="F60" s="90"/>
      <c r="G60" s="102"/>
      <c r="H60" s="87"/>
      <c r="I60" s="87"/>
      <c r="J60" s="91"/>
      <c r="K60" s="87"/>
    </row>
    <row r="61" spans="2:11">
      <c r="B61" s="85" t="s">
        <v>195</v>
      </c>
      <c r="C61" s="80"/>
      <c r="D61" s="81"/>
      <c r="E61" s="99"/>
      <c r="F61" s="83"/>
      <c r="G61" s="100"/>
      <c r="H61" s="83">
        <v>1505.7532699999999</v>
      </c>
      <c r="I61" s="84"/>
      <c r="J61" s="84">
        <f t="shared" si="0"/>
        <v>3.3052649188744669E-2</v>
      </c>
      <c r="K61" s="84">
        <f>H61/'סכום נכסי הקרן'!$C$42</f>
        <v>2.8137269003888593E-3</v>
      </c>
    </row>
    <row r="62" spans="2:11">
      <c r="B62" s="86" t="s">
        <v>2130</v>
      </c>
      <c r="C62" s="87">
        <v>7064</v>
      </c>
      <c r="D62" s="88" t="s">
        <v>131</v>
      </c>
      <c r="E62" s="101">
        <v>43466</v>
      </c>
      <c r="F62" s="90">
        <v>77596.479999999996</v>
      </c>
      <c r="G62" s="102">
        <v>117.2513</v>
      </c>
      <c r="H62" s="90">
        <v>320.16874999999999</v>
      </c>
      <c r="I62" s="91">
        <v>4.4110205555555553E-6</v>
      </c>
      <c r="J62" s="91">
        <f t="shared" si="0"/>
        <v>7.0279942841823583E-3</v>
      </c>
      <c r="K62" s="91">
        <f>H62/'סכום נכסי הקרן'!$C$42</f>
        <v>5.9828355846032835E-4</v>
      </c>
    </row>
    <row r="63" spans="2:11">
      <c r="B63" s="86" t="s">
        <v>2131</v>
      </c>
      <c r="C63" s="87">
        <v>7989</v>
      </c>
      <c r="D63" s="88" t="s">
        <v>131</v>
      </c>
      <c r="E63" s="101">
        <v>43830</v>
      </c>
      <c r="F63" s="90">
        <v>135278.39000000001</v>
      </c>
      <c r="G63" s="102">
        <v>131.96610000000001</v>
      </c>
      <c r="H63" s="90">
        <v>628.21756999999991</v>
      </c>
      <c r="I63" s="91">
        <v>1.6909799999999999E-4</v>
      </c>
      <c r="J63" s="91">
        <f t="shared" si="0"/>
        <v>1.3789945118575533E-2</v>
      </c>
      <c r="K63" s="91">
        <f>H63/'סכום נכסי הקרן'!$C$42</f>
        <v>1.1739192012552766E-3</v>
      </c>
    </row>
    <row r="64" spans="2:11">
      <c r="B64" s="86" t="s">
        <v>2132</v>
      </c>
      <c r="C64" s="87">
        <v>8404</v>
      </c>
      <c r="D64" s="88" t="s">
        <v>131</v>
      </c>
      <c r="E64" s="101">
        <v>44469</v>
      </c>
      <c r="F64" s="90">
        <v>140591.51999999999</v>
      </c>
      <c r="G64" s="102">
        <v>112.65819999999999</v>
      </c>
      <c r="H64" s="90">
        <v>557.36694999999997</v>
      </c>
      <c r="I64" s="91">
        <v>5.9532282785714288E-4</v>
      </c>
      <c r="J64" s="91">
        <f t="shared" si="0"/>
        <v>1.2234709785986777E-2</v>
      </c>
      <c r="K64" s="91">
        <f>H64/'סכום נכסי הקרן'!$C$42</f>
        <v>1.0415241406732539E-3</v>
      </c>
    </row>
    <row r="65" spans="2:11">
      <c r="B65" s="92"/>
      <c r="C65" s="87"/>
      <c r="D65" s="87"/>
      <c r="E65" s="87"/>
      <c r="F65" s="90"/>
      <c r="G65" s="102"/>
      <c r="H65" s="87"/>
      <c r="I65" s="87"/>
      <c r="J65" s="91"/>
      <c r="K65" s="87"/>
    </row>
    <row r="66" spans="2:11">
      <c r="B66" s="85" t="s">
        <v>196</v>
      </c>
      <c r="C66" s="80"/>
      <c r="D66" s="81"/>
      <c r="E66" s="99"/>
      <c r="F66" s="83"/>
      <c r="G66" s="100"/>
      <c r="H66" s="83">
        <v>38958.501264664992</v>
      </c>
      <c r="I66" s="84"/>
      <c r="J66" s="84">
        <f t="shared" si="0"/>
        <v>0.85517441726707166</v>
      </c>
      <c r="K66" s="84">
        <f>H66/'סכום נכסי הקרן'!$C$42</f>
        <v>7.2799830617151035E-2</v>
      </c>
    </row>
    <row r="67" spans="2:11">
      <c r="B67" s="86" t="s">
        <v>2133</v>
      </c>
      <c r="C67" s="87">
        <v>7055</v>
      </c>
      <c r="D67" s="88" t="s">
        <v>131</v>
      </c>
      <c r="E67" s="101">
        <v>43914</v>
      </c>
      <c r="F67" s="90">
        <v>52562.82</v>
      </c>
      <c r="G67" s="102">
        <v>84.928600000000003</v>
      </c>
      <c r="H67" s="90">
        <v>157.09121999999999</v>
      </c>
      <c r="I67" s="91">
        <v>3.9392499999999999E-4</v>
      </c>
      <c r="J67" s="91">
        <f t="shared" si="0"/>
        <v>3.4482946766517136E-3</v>
      </c>
      <c r="K67" s="91">
        <f>H67/'סכום נכסי הקרן'!$C$42</f>
        <v>2.9354861804743374E-4</v>
      </c>
    </row>
    <row r="68" spans="2:11">
      <c r="B68" s="86" t="s">
        <v>2134</v>
      </c>
      <c r="C68" s="87">
        <v>7070</v>
      </c>
      <c r="D68" s="88" t="s">
        <v>133</v>
      </c>
      <c r="E68" s="101">
        <v>44075</v>
      </c>
      <c r="F68" s="90">
        <v>300102.12</v>
      </c>
      <c r="G68" s="102">
        <v>102.9534</v>
      </c>
      <c r="H68" s="90">
        <v>1159.54692</v>
      </c>
      <c r="I68" s="91">
        <v>4.6222489300000005E-5</v>
      </c>
      <c r="J68" s="91">
        <f t="shared" si="0"/>
        <v>2.5453105982396026E-2</v>
      </c>
      <c r="K68" s="91">
        <f>H68/'סכום נכסי הקרן'!$C$42</f>
        <v>2.1667881624902918E-3</v>
      </c>
    </row>
    <row r="69" spans="2:11">
      <c r="B69" s="86" t="s">
        <v>2135</v>
      </c>
      <c r="C69" s="87">
        <v>7006</v>
      </c>
      <c r="D69" s="88" t="s">
        <v>133</v>
      </c>
      <c r="E69" s="101">
        <v>43617</v>
      </c>
      <c r="F69" s="90">
        <v>48488.55</v>
      </c>
      <c r="G69" s="102">
        <v>165.8237</v>
      </c>
      <c r="H69" s="90">
        <v>301.76188000000002</v>
      </c>
      <c r="I69" s="91">
        <v>3.2451428571428572E-6</v>
      </c>
      <c r="J69" s="91">
        <f t="shared" si="0"/>
        <v>6.6239468025037513E-3</v>
      </c>
      <c r="K69" s="91">
        <f>H69/'סכום נכסי הקרן'!$C$42</f>
        <v>5.6388754796987087E-4</v>
      </c>
    </row>
    <row r="70" spans="2:11">
      <c r="B70" s="86" t="s">
        <v>2136</v>
      </c>
      <c r="C70" s="87">
        <v>8417</v>
      </c>
      <c r="D70" s="88" t="s">
        <v>133</v>
      </c>
      <c r="E70" s="101">
        <v>44713</v>
      </c>
      <c r="F70" s="90">
        <v>3613.48</v>
      </c>
      <c r="G70" s="102">
        <v>138.52539999999999</v>
      </c>
      <c r="H70" s="90">
        <v>18.785979999999999</v>
      </c>
      <c r="I70" s="91">
        <v>6.9697200000000001E-6</v>
      </c>
      <c r="J70" s="91">
        <f t="shared" si="0"/>
        <v>4.123692898284548E-4</v>
      </c>
      <c r="K70" s="91">
        <f>H70/'סכום נכסי הקרן'!$C$42</f>
        <v>3.5104434656925633E-5</v>
      </c>
    </row>
    <row r="71" spans="2:11">
      <c r="B71" s="86" t="s">
        <v>2137</v>
      </c>
      <c r="C71" s="87">
        <v>9282</v>
      </c>
      <c r="D71" s="88" t="s">
        <v>131</v>
      </c>
      <c r="E71" s="101">
        <v>44848</v>
      </c>
      <c r="F71" s="90">
        <v>37631.81</v>
      </c>
      <c r="G71" s="102">
        <v>101.4087</v>
      </c>
      <c r="H71" s="90">
        <v>134.29182999999998</v>
      </c>
      <c r="I71" s="91">
        <v>4.1527052000000001E-4</v>
      </c>
      <c r="J71" s="91">
        <f t="shared" si="0"/>
        <v>2.9478273993086106E-3</v>
      </c>
      <c r="K71" s="91">
        <f>H71/'סכום נכסי הקרן'!$C$42</f>
        <v>2.5094452198894948E-4</v>
      </c>
    </row>
    <row r="72" spans="2:11">
      <c r="B72" s="86" t="s">
        <v>2138</v>
      </c>
      <c r="C72" s="87">
        <v>8400</v>
      </c>
      <c r="D72" s="88" t="s">
        <v>131</v>
      </c>
      <c r="E72" s="101">
        <v>44544</v>
      </c>
      <c r="F72" s="90">
        <v>47212.742187000003</v>
      </c>
      <c r="G72" s="102">
        <v>108.035</v>
      </c>
      <c r="H72" s="90">
        <v>179.49112070300001</v>
      </c>
      <c r="I72" s="91">
        <v>1.5217999125158654E-4</v>
      </c>
      <c r="J72" s="91">
        <f t="shared" ref="J72:J133" si="1">IFERROR(H72/$H$11,0)</f>
        <v>3.9399928018027048E-3</v>
      </c>
      <c r="K72" s="91">
        <f>H72/'סכום נכסי הקרן'!$C$42</f>
        <v>3.3540620815186728E-4</v>
      </c>
    </row>
    <row r="73" spans="2:11">
      <c r="B73" s="86" t="s">
        <v>2139</v>
      </c>
      <c r="C73" s="87">
        <v>8843</v>
      </c>
      <c r="D73" s="88" t="s">
        <v>131</v>
      </c>
      <c r="E73" s="101">
        <v>44562</v>
      </c>
      <c r="F73" s="90">
        <v>28550.748395999999</v>
      </c>
      <c r="G73" s="102">
        <v>100.09739999999999</v>
      </c>
      <c r="H73" s="90">
        <v>100.56794157099999</v>
      </c>
      <c r="I73" s="91">
        <v>6.1931963605191395E-5</v>
      </c>
      <c r="J73" s="91">
        <f t="shared" si="1"/>
        <v>2.207557478776343E-3</v>
      </c>
      <c r="K73" s="91">
        <f>H73/'סכום נכסי הקרן'!$C$42</f>
        <v>1.8792635430574738E-4</v>
      </c>
    </row>
    <row r="74" spans="2:11">
      <c r="B74" s="86" t="s">
        <v>2140</v>
      </c>
      <c r="C74" s="87">
        <v>7025</v>
      </c>
      <c r="D74" s="88" t="s">
        <v>131</v>
      </c>
      <c r="E74" s="101">
        <v>43556</v>
      </c>
      <c r="F74" s="90">
        <v>87863.9</v>
      </c>
      <c r="G74" s="102">
        <v>115.52630000000001</v>
      </c>
      <c r="H74" s="90">
        <v>357.19928999999996</v>
      </c>
      <c r="I74" s="91">
        <v>4.0730962962962962E-5</v>
      </c>
      <c r="J74" s="91">
        <f t="shared" si="1"/>
        <v>7.8408482040611283E-3</v>
      </c>
      <c r="K74" s="91">
        <f>H74/'סכום נכסי הקרן'!$C$42</f>
        <v>6.6748070291276947E-4</v>
      </c>
    </row>
    <row r="75" spans="2:11">
      <c r="B75" s="86" t="s">
        <v>2141</v>
      </c>
      <c r="C75" s="87">
        <v>9386</v>
      </c>
      <c r="D75" s="88" t="s">
        <v>131</v>
      </c>
      <c r="E75" s="101">
        <v>44896</v>
      </c>
      <c r="F75" s="90">
        <v>9061.5400000000009</v>
      </c>
      <c r="G75" s="102">
        <v>100</v>
      </c>
      <c r="H75" s="90">
        <v>31.887560000000001</v>
      </c>
      <c r="I75" s="91">
        <v>2.713055002694371E-4</v>
      </c>
      <c r="J75" s="91">
        <f t="shared" si="1"/>
        <v>6.9996084694874813E-4</v>
      </c>
      <c r="K75" s="91">
        <f>H75/'סכום נכסי הקרן'!$C$42</f>
        <v>5.9586711280901801E-5</v>
      </c>
    </row>
    <row r="76" spans="2:11">
      <c r="B76" s="86" t="s">
        <v>2142</v>
      </c>
      <c r="C76" s="87">
        <v>7045</v>
      </c>
      <c r="D76" s="88" t="s">
        <v>133</v>
      </c>
      <c r="E76" s="101">
        <v>43909</v>
      </c>
      <c r="F76" s="90">
        <v>204082.49</v>
      </c>
      <c r="G76" s="102">
        <v>97.799700000000001</v>
      </c>
      <c r="H76" s="90">
        <v>749.06899999999996</v>
      </c>
      <c r="I76" s="91">
        <v>7.4376910000000003E-5</v>
      </c>
      <c r="J76" s="91">
        <f t="shared" si="1"/>
        <v>1.6442743554635469E-2</v>
      </c>
      <c r="K76" s="91">
        <f>H76/'סכום נכסי הקרן'!$C$42</f>
        <v>1.3997483103904416E-3</v>
      </c>
    </row>
    <row r="77" spans="2:11">
      <c r="B77" s="86" t="s">
        <v>2143</v>
      </c>
      <c r="C77" s="87">
        <v>7086</v>
      </c>
      <c r="D77" s="88" t="s">
        <v>131</v>
      </c>
      <c r="E77" s="101">
        <v>44160</v>
      </c>
      <c r="F77" s="90">
        <v>149448.19</v>
      </c>
      <c r="G77" s="102">
        <v>97.109499999999997</v>
      </c>
      <c r="H77" s="90">
        <v>510.70681000000002</v>
      </c>
      <c r="I77" s="91">
        <v>6.2400359999999997E-5</v>
      </c>
      <c r="J77" s="91">
        <f t="shared" si="1"/>
        <v>1.1210477417215158E-2</v>
      </c>
      <c r="K77" s="91">
        <f>H77/'סכום נכסי הקרן'!$C$42</f>
        <v>9.5433263745047826E-4</v>
      </c>
    </row>
    <row r="78" spans="2:11">
      <c r="B78" s="86" t="s">
        <v>2144</v>
      </c>
      <c r="C78" s="122">
        <v>87952</v>
      </c>
      <c r="D78" s="88" t="s">
        <v>133</v>
      </c>
      <c r="E78" s="101">
        <v>44819</v>
      </c>
      <c r="F78" s="90">
        <v>4744</v>
      </c>
      <c r="G78" s="102">
        <v>100</v>
      </c>
      <c r="H78" s="90">
        <v>17.804220000000001</v>
      </c>
      <c r="I78" s="91">
        <v>1.1562539568338143E-5</v>
      </c>
      <c r="J78" s="91">
        <f t="shared" si="1"/>
        <v>3.9081876789763282E-4</v>
      </c>
      <c r="K78" s="91">
        <f>H78/'סכום נכסי הקרן'!$C$42</f>
        <v>3.3269868146752446E-5</v>
      </c>
    </row>
    <row r="79" spans="2:11">
      <c r="B79" s="86" t="s">
        <v>2145</v>
      </c>
      <c r="C79" s="87">
        <v>8318</v>
      </c>
      <c r="D79" s="88" t="s">
        <v>133</v>
      </c>
      <c r="E79" s="101">
        <v>44256</v>
      </c>
      <c r="F79" s="90">
        <v>29099.37</v>
      </c>
      <c r="G79" s="102">
        <v>96.082700000000003</v>
      </c>
      <c r="H79" s="90">
        <v>104.93185000000001</v>
      </c>
      <c r="I79" s="91">
        <v>1.1538461538461538E-4</v>
      </c>
      <c r="J79" s="91">
        <f t="shared" si="1"/>
        <v>2.3033492245220079E-3</v>
      </c>
      <c r="K79" s="91">
        <f>H79/'סכום נכסי הקרן'!$C$42</f>
        <v>1.9608097484162778E-4</v>
      </c>
    </row>
    <row r="80" spans="2:11">
      <c r="B80" s="86" t="s">
        <v>2146</v>
      </c>
      <c r="C80" s="87">
        <v>6650</v>
      </c>
      <c r="D80" s="88" t="s">
        <v>133</v>
      </c>
      <c r="E80" s="101">
        <v>43466</v>
      </c>
      <c r="F80" s="90">
        <v>93975.29</v>
      </c>
      <c r="G80" s="102">
        <v>133.43350000000001</v>
      </c>
      <c r="H80" s="90">
        <v>470.60563000000002</v>
      </c>
      <c r="I80" s="91">
        <v>2.7671495000000001E-5</v>
      </c>
      <c r="J80" s="91">
        <f t="shared" si="1"/>
        <v>1.0330220165909502E-2</v>
      </c>
      <c r="K80" s="91">
        <f>H80/'סכום נכסי הקרן'!$C$42</f>
        <v>8.793975394159007E-4</v>
      </c>
    </row>
    <row r="81" spans="2:11">
      <c r="B81" s="86" t="s">
        <v>2147</v>
      </c>
      <c r="C81" s="87">
        <v>7035</v>
      </c>
      <c r="D81" s="88" t="s">
        <v>133</v>
      </c>
      <c r="E81" s="101">
        <v>43847</v>
      </c>
      <c r="F81" s="90">
        <v>26655.45</v>
      </c>
      <c r="G81" s="102">
        <v>150.96969999999999</v>
      </c>
      <c r="H81" s="90">
        <v>151.02695</v>
      </c>
      <c r="I81" s="91">
        <v>6.6638625000000004E-5</v>
      </c>
      <c r="J81" s="91">
        <f t="shared" si="1"/>
        <v>3.3151784531047918E-3</v>
      </c>
      <c r="K81" s="91">
        <f>H81/'סכום נכסי הקרן'!$C$42</f>
        <v>2.8221661567348497E-4</v>
      </c>
    </row>
    <row r="82" spans="2:11">
      <c r="B82" s="86" t="s">
        <v>2148</v>
      </c>
      <c r="C82" s="87">
        <v>7040</v>
      </c>
      <c r="D82" s="88" t="s">
        <v>133</v>
      </c>
      <c r="E82" s="101">
        <v>43891</v>
      </c>
      <c r="F82" s="90">
        <v>8121.02</v>
      </c>
      <c r="G82" s="102">
        <v>134.35130000000001</v>
      </c>
      <c r="H82" s="90">
        <v>40.94782</v>
      </c>
      <c r="I82" s="91">
        <v>2.5378187500000003E-5</v>
      </c>
      <c r="J82" s="91">
        <f t="shared" si="1"/>
        <v>8.9884176675496296E-4</v>
      </c>
      <c r="K82" s="91">
        <f>H82/'סכום נכסי הקרן'!$C$42</f>
        <v>7.6517172462312456E-5</v>
      </c>
    </row>
    <row r="83" spans="2:11">
      <c r="B83" s="86" t="s">
        <v>2149</v>
      </c>
      <c r="C83" s="122">
        <v>84032</v>
      </c>
      <c r="D83" s="88" t="s">
        <v>131</v>
      </c>
      <c r="E83" s="101">
        <v>44314</v>
      </c>
      <c r="F83" s="90">
        <v>33029.58</v>
      </c>
      <c r="G83" s="102">
        <v>100</v>
      </c>
      <c r="H83" s="90">
        <v>116.23107</v>
      </c>
      <c r="I83" s="91">
        <v>4.9919635449253389E-4</v>
      </c>
      <c r="J83" s="91">
        <f t="shared" si="1"/>
        <v>2.5513773458665143E-3</v>
      </c>
      <c r="K83" s="91">
        <f>H83/'סכום נכסי הקרן'!$C$42</f>
        <v>2.1719527019189574E-4</v>
      </c>
    </row>
    <row r="84" spans="2:11">
      <c r="B84" s="86" t="s">
        <v>2150</v>
      </c>
      <c r="C84" s="87">
        <v>8314</v>
      </c>
      <c r="D84" s="88" t="s">
        <v>131</v>
      </c>
      <c r="E84" s="101">
        <v>44264</v>
      </c>
      <c r="F84" s="90">
        <v>27337.59</v>
      </c>
      <c r="G84" s="102">
        <v>100.64239999999999</v>
      </c>
      <c r="H84" s="90">
        <v>96.818989999999999</v>
      </c>
      <c r="I84" s="91">
        <v>1.168742984E-4</v>
      </c>
      <c r="J84" s="91">
        <f t="shared" si="1"/>
        <v>2.1252645935004866E-3</v>
      </c>
      <c r="K84" s="91">
        <f>H84/'סכום נכסי הקרן'!$C$42</f>
        <v>1.8092087333237533E-4</v>
      </c>
    </row>
    <row r="85" spans="2:11">
      <c r="B85" s="86" t="s">
        <v>2151</v>
      </c>
      <c r="C85" s="122">
        <v>84035</v>
      </c>
      <c r="D85" s="88" t="s">
        <v>131</v>
      </c>
      <c r="E85" s="101">
        <v>44314</v>
      </c>
      <c r="F85" s="90">
        <v>18030.22</v>
      </c>
      <c r="G85" s="102">
        <v>100</v>
      </c>
      <c r="H85" s="90">
        <v>63.448360000000001</v>
      </c>
      <c r="I85" s="91">
        <v>2.8703790383320698E-4</v>
      </c>
      <c r="J85" s="91">
        <f t="shared" si="1"/>
        <v>1.3927490157010782E-3</v>
      </c>
      <c r="K85" s="91">
        <f>H85/'סכום נכסי הקרן'!$C$42</f>
        <v>1.1856282225942401E-4</v>
      </c>
    </row>
    <row r="86" spans="2:11">
      <c r="B86" s="86" t="s">
        <v>2152</v>
      </c>
      <c r="C86" s="87">
        <v>8337</v>
      </c>
      <c r="D86" s="88" t="s">
        <v>131</v>
      </c>
      <c r="E86" s="101">
        <v>44470</v>
      </c>
      <c r="F86" s="90">
        <v>68735.817672999998</v>
      </c>
      <c r="G86" s="102">
        <v>123.79989999999999</v>
      </c>
      <c r="H86" s="90">
        <v>299.44886005699999</v>
      </c>
      <c r="I86" s="91">
        <v>1.3349883412967268E-4</v>
      </c>
      <c r="J86" s="91">
        <f t="shared" si="1"/>
        <v>6.5731739180838814E-3</v>
      </c>
      <c r="K86" s="91">
        <f>H86/'סכום נכסי הקרן'!$C$42</f>
        <v>5.5956532163676446E-4</v>
      </c>
    </row>
    <row r="87" spans="2:11">
      <c r="B87" s="86" t="s">
        <v>2153</v>
      </c>
      <c r="C87" s="87">
        <v>8111</v>
      </c>
      <c r="D87" s="88" t="s">
        <v>131</v>
      </c>
      <c r="E87" s="101">
        <v>44377</v>
      </c>
      <c r="F87" s="90">
        <v>26061</v>
      </c>
      <c r="G87" s="102">
        <v>100.12690000000001</v>
      </c>
      <c r="H87" s="90">
        <v>91.825029999999998</v>
      </c>
      <c r="I87" s="91">
        <v>2.5425365853658537E-5</v>
      </c>
      <c r="J87" s="91">
        <f t="shared" si="1"/>
        <v>2.0156426446518391E-3</v>
      </c>
      <c r="K87" s="91">
        <f>H87/'סכום נכסי הקרן'!$C$42</f>
        <v>1.7158890648798924E-4</v>
      </c>
    </row>
    <row r="88" spans="2:11">
      <c r="B88" s="86" t="s">
        <v>2154</v>
      </c>
      <c r="C88" s="87">
        <v>9237</v>
      </c>
      <c r="D88" s="88" t="s">
        <v>131</v>
      </c>
      <c r="E88" s="101">
        <v>44712</v>
      </c>
      <c r="F88" s="90">
        <v>55279.62</v>
      </c>
      <c r="G88" s="102">
        <v>98.955399999999997</v>
      </c>
      <c r="H88" s="90">
        <v>192.49692999999999</v>
      </c>
      <c r="I88" s="91">
        <v>4.0630259740259739E-5</v>
      </c>
      <c r="J88" s="91">
        <f t="shared" si="1"/>
        <v>4.2254821051793826E-3</v>
      </c>
      <c r="K88" s="91">
        <f>H88/'סכום נכסי הקרן'!$C$42</f>
        <v>3.5970952278474626E-4</v>
      </c>
    </row>
    <row r="89" spans="2:11">
      <c r="B89" s="86" t="s">
        <v>2155</v>
      </c>
      <c r="C89" s="87">
        <v>7042</v>
      </c>
      <c r="D89" s="88" t="s">
        <v>131</v>
      </c>
      <c r="E89" s="101">
        <v>43558</v>
      </c>
      <c r="F89" s="90">
        <v>28107.200000000001</v>
      </c>
      <c r="G89" s="102">
        <v>102.0005</v>
      </c>
      <c r="H89" s="90">
        <v>100.88789999999999</v>
      </c>
      <c r="I89" s="91">
        <v>1.4488760248360403E-4</v>
      </c>
      <c r="J89" s="91">
        <f t="shared" si="1"/>
        <v>2.214580856323927E-3</v>
      </c>
      <c r="K89" s="91">
        <f>H89/'סכום נכסי הקרן'!$C$42</f>
        <v>1.8852424484772407E-4</v>
      </c>
    </row>
    <row r="90" spans="2:11">
      <c r="B90" s="86" t="s">
        <v>2156</v>
      </c>
      <c r="C90" s="87">
        <v>7057</v>
      </c>
      <c r="D90" s="88" t="s">
        <v>131</v>
      </c>
      <c r="E90" s="101">
        <v>43917</v>
      </c>
      <c r="F90" s="90">
        <v>4555.08</v>
      </c>
      <c r="G90" s="102">
        <v>113.1194</v>
      </c>
      <c r="H90" s="90">
        <v>18.132279999999998</v>
      </c>
      <c r="I90" s="91">
        <v>8.0733109803921563E-4</v>
      </c>
      <c r="J90" s="91">
        <f t="shared" si="1"/>
        <v>3.98019982272455E-4</v>
      </c>
      <c r="K90" s="91">
        <f>H90/'סכום נכסי הקרן'!$C$42</f>
        <v>3.3882897695040636E-5</v>
      </c>
    </row>
    <row r="91" spans="2:11">
      <c r="B91" s="86" t="s">
        <v>2157</v>
      </c>
      <c r="C91" s="122">
        <v>87954</v>
      </c>
      <c r="D91" s="88" t="s">
        <v>133</v>
      </c>
      <c r="E91" s="101">
        <v>44837</v>
      </c>
      <c r="F91" s="90">
        <v>9916.3799999999992</v>
      </c>
      <c r="G91" s="102">
        <v>100</v>
      </c>
      <c r="H91" s="90">
        <v>37.216190000000005</v>
      </c>
      <c r="I91" s="91">
        <v>2.6036197639312877E-5</v>
      </c>
      <c r="J91" s="91">
        <f t="shared" si="1"/>
        <v>8.1692910566394958E-4</v>
      </c>
      <c r="K91" s="91">
        <f>H91/'סכום נכסי הקרן'!$C$42</f>
        <v>6.9544059454695965E-5</v>
      </c>
    </row>
    <row r="92" spans="2:11">
      <c r="B92" s="86" t="s">
        <v>2158</v>
      </c>
      <c r="C92" s="122">
        <v>87953</v>
      </c>
      <c r="D92" s="88" t="s">
        <v>133</v>
      </c>
      <c r="E92" s="101">
        <v>44792</v>
      </c>
      <c r="F92" s="90">
        <v>13406.95</v>
      </c>
      <c r="G92" s="102">
        <v>100</v>
      </c>
      <c r="H92" s="90">
        <v>50.316290000000002</v>
      </c>
      <c r="I92" s="91">
        <v>3.9932643849704803E-5</v>
      </c>
      <c r="J92" s="91">
        <f t="shared" si="1"/>
        <v>1.104488175442675E-3</v>
      </c>
      <c r="K92" s="91">
        <f>H92/'סכום נכסי הקרן'!$C$42</f>
        <v>9.4023570475637721E-5</v>
      </c>
    </row>
    <row r="93" spans="2:11">
      <c r="B93" s="86" t="s">
        <v>2159</v>
      </c>
      <c r="C93" s="122">
        <v>87342</v>
      </c>
      <c r="D93" s="88" t="s">
        <v>131</v>
      </c>
      <c r="E93" s="101">
        <v>44421</v>
      </c>
      <c r="F93" s="90">
        <v>8313.61</v>
      </c>
      <c r="G93" s="102">
        <v>100</v>
      </c>
      <c r="H93" s="90">
        <v>29.255599999999998</v>
      </c>
      <c r="I93" s="91">
        <v>4.4823959879251144E-5</v>
      </c>
      <c r="J93" s="91">
        <f t="shared" si="1"/>
        <v>6.4218693916981396E-4</v>
      </c>
      <c r="K93" s="91">
        <f>H93/'סכום נכסי הקרן'!$C$42</f>
        <v>5.4668497387368318E-5</v>
      </c>
    </row>
    <row r="94" spans="2:11">
      <c r="B94" s="86" t="s">
        <v>2160</v>
      </c>
      <c r="C94" s="87">
        <v>8409</v>
      </c>
      <c r="D94" s="88" t="s">
        <v>134</v>
      </c>
      <c r="E94" s="101">
        <v>44644</v>
      </c>
      <c r="F94" s="90">
        <v>171785.203266</v>
      </c>
      <c r="G94" s="102">
        <v>101.9517</v>
      </c>
      <c r="H94" s="90">
        <v>742.16451361700001</v>
      </c>
      <c r="I94" s="91">
        <v>3.0736304713078306E-4</v>
      </c>
      <c r="J94" s="91">
        <f t="shared" si="1"/>
        <v>1.6291183819855174E-2</v>
      </c>
      <c r="K94" s="91">
        <f>H94/'סכום נכסי הקרן'!$C$42</f>
        <v>1.3868462370851546E-3</v>
      </c>
    </row>
    <row r="95" spans="2:11">
      <c r="B95" s="86" t="s">
        <v>2161</v>
      </c>
      <c r="C95" s="87">
        <v>8329</v>
      </c>
      <c r="D95" s="88" t="s">
        <v>131</v>
      </c>
      <c r="E95" s="101">
        <v>43810</v>
      </c>
      <c r="F95" s="90">
        <v>100835.93</v>
      </c>
      <c r="G95" s="102">
        <v>109.2992</v>
      </c>
      <c r="H95" s="90">
        <v>387.83904999999999</v>
      </c>
      <c r="I95" s="91">
        <v>1.2353183328571428E-5</v>
      </c>
      <c r="J95" s="91">
        <f t="shared" si="1"/>
        <v>8.5134187099231758E-3</v>
      </c>
      <c r="K95" s="91">
        <f>H95/'סכום נכסי הקרן'!$C$42</f>
        <v>7.2473571185155709E-4</v>
      </c>
    </row>
    <row r="96" spans="2:11">
      <c r="B96" s="86" t="s">
        <v>2162</v>
      </c>
      <c r="C96" s="87">
        <v>8278</v>
      </c>
      <c r="D96" s="88" t="s">
        <v>131</v>
      </c>
      <c r="E96" s="101">
        <v>44256</v>
      </c>
      <c r="F96" s="90">
        <v>21260.61</v>
      </c>
      <c r="G96" s="102">
        <v>106.9448</v>
      </c>
      <c r="H96" s="90">
        <v>80.011929999999992</v>
      </c>
      <c r="I96" s="91">
        <v>8.5042918400000001E-5</v>
      </c>
      <c r="J96" s="91">
        <f t="shared" si="1"/>
        <v>1.7563343914932326E-3</v>
      </c>
      <c r="K96" s="91">
        <f>H96/'סכום נכסי הקרן'!$C$42</f>
        <v>1.4951434891655947E-4</v>
      </c>
    </row>
    <row r="97" spans="2:11">
      <c r="B97" s="86" t="s">
        <v>2163</v>
      </c>
      <c r="C97" s="87">
        <v>8413</v>
      </c>
      <c r="D97" s="88" t="s">
        <v>133</v>
      </c>
      <c r="E97" s="101">
        <v>44661</v>
      </c>
      <c r="F97" s="90">
        <v>10167.33</v>
      </c>
      <c r="G97" s="102">
        <v>147.36240000000001</v>
      </c>
      <c r="H97" s="90">
        <v>56.230519999999999</v>
      </c>
      <c r="I97" s="91">
        <v>6.7430999999999999E-5</v>
      </c>
      <c r="J97" s="91">
        <f t="shared" si="1"/>
        <v>1.2343108849836274E-3</v>
      </c>
      <c r="K97" s="91">
        <f>H97/'סכום נכסי הקרן'!$C$42</f>
        <v>1.0507520049872032E-4</v>
      </c>
    </row>
    <row r="98" spans="2:11">
      <c r="B98" s="86" t="s">
        <v>2164</v>
      </c>
      <c r="C98" s="87">
        <v>8281</v>
      </c>
      <c r="D98" s="88" t="s">
        <v>133</v>
      </c>
      <c r="E98" s="101">
        <v>44302</v>
      </c>
      <c r="F98" s="90">
        <v>98697.56</v>
      </c>
      <c r="G98" s="102">
        <v>159.63059999999999</v>
      </c>
      <c r="H98" s="90">
        <v>591.29081999999994</v>
      </c>
      <c r="I98" s="91">
        <v>5.0712674285714285E-5</v>
      </c>
      <c r="J98" s="91">
        <f t="shared" si="1"/>
        <v>1.2979369483278737E-2</v>
      </c>
      <c r="K98" s="91">
        <f>H98/'סכום נכסי הקרן'!$C$42</f>
        <v>1.1049160040588766E-3</v>
      </c>
    </row>
    <row r="99" spans="2:11">
      <c r="B99" s="86" t="s">
        <v>2165</v>
      </c>
      <c r="C99" s="87">
        <v>8323</v>
      </c>
      <c r="D99" s="88" t="s">
        <v>131</v>
      </c>
      <c r="E99" s="101">
        <v>44406</v>
      </c>
      <c r="F99" s="90">
        <v>196953.43</v>
      </c>
      <c r="G99" s="102">
        <v>96.047300000000007</v>
      </c>
      <c r="H99" s="90">
        <v>665.68381000000011</v>
      </c>
      <c r="I99" s="91">
        <v>1.304520056445993E-5</v>
      </c>
      <c r="J99" s="91">
        <f t="shared" si="1"/>
        <v>1.4612363048400993E-2</v>
      </c>
      <c r="K99" s="91">
        <f>H99/'סכום נכסי הקרן'!$C$42</f>
        <v>1.2439305168172384E-3</v>
      </c>
    </row>
    <row r="100" spans="2:11">
      <c r="B100" s="86" t="s">
        <v>2166</v>
      </c>
      <c r="C100" s="87">
        <v>7060</v>
      </c>
      <c r="D100" s="88" t="s">
        <v>133</v>
      </c>
      <c r="E100" s="101">
        <v>44197</v>
      </c>
      <c r="F100" s="90">
        <v>107710.82</v>
      </c>
      <c r="G100" s="102">
        <v>115.27070000000001</v>
      </c>
      <c r="H100" s="90">
        <v>465.96881000000002</v>
      </c>
      <c r="I100" s="91">
        <v>8.9341635135135129E-6</v>
      </c>
      <c r="J100" s="91">
        <f t="shared" si="1"/>
        <v>1.0228437763795671E-2</v>
      </c>
      <c r="K100" s="91">
        <f>H100/'סכום נכסי הקרן'!$C$42</f>
        <v>8.7073294248212743E-4</v>
      </c>
    </row>
    <row r="101" spans="2:11">
      <c r="B101" s="86" t="s">
        <v>2167</v>
      </c>
      <c r="C101" s="87">
        <v>7999</v>
      </c>
      <c r="D101" s="88" t="s">
        <v>133</v>
      </c>
      <c r="E101" s="101">
        <v>44228</v>
      </c>
      <c r="F101" s="90">
        <v>167145.37</v>
      </c>
      <c r="G101" s="102">
        <v>103.43089999999999</v>
      </c>
      <c r="H101" s="90">
        <v>648.81849</v>
      </c>
      <c r="I101" s="91">
        <v>3.1433522641509436E-4</v>
      </c>
      <c r="J101" s="91">
        <f t="shared" si="1"/>
        <v>1.4242153986583102E-2</v>
      </c>
      <c r="K101" s="91">
        <f>H101/'סכום נכסי הקרן'!$C$42</f>
        <v>1.2124151248117032E-3</v>
      </c>
    </row>
    <row r="102" spans="2:11">
      <c r="B102" s="86" t="s">
        <v>2168</v>
      </c>
      <c r="C102" s="122">
        <v>87957</v>
      </c>
      <c r="D102" s="88" t="s">
        <v>133</v>
      </c>
      <c r="E102" s="101">
        <v>44895</v>
      </c>
      <c r="F102" s="90">
        <v>24751.29</v>
      </c>
      <c r="G102" s="102">
        <v>100</v>
      </c>
      <c r="H102" s="90">
        <v>92.89161</v>
      </c>
      <c r="I102" s="91">
        <v>4.1687153684929091E-5</v>
      </c>
      <c r="J102" s="91">
        <f t="shared" si="1"/>
        <v>2.0390550424690002E-3</v>
      </c>
      <c r="K102" s="91">
        <f>H102/'סכום נכסי הקרן'!$C$42</f>
        <v>1.7358197195044495E-4</v>
      </c>
    </row>
    <row r="103" spans="2:11">
      <c r="B103" s="86" t="s">
        <v>2169</v>
      </c>
      <c r="C103" s="87">
        <v>7991</v>
      </c>
      <c r="D103" s="88" t="s">
        <v>131</v>
      </c>
      <c r="E103" s="101">
        <v>44105</v>
      </c>
      <c r="F103" s="90">
        <v>121608.28</v>
      </c>
      <c r="G103" s="102">
        <v>109.4187</v>
      </c>
      <c r="H103" s="90">
        <v>468.24588</v>
      </c>
      <c r="I103" s="91">
        <v>2.4030672222222221E-5</v>
      </c>
      <c r="J103" s="91">
        <f t="shared" si="1"/>
        <v>1.0278421514379334E-2</v>
      </c>
      <c r="K103" s="91">
        <f>H103/'סכום נכסי הקרן'!$C$42</f>
        <v>8.7498799092912069E-4</v>
      </c>
    </row>
    <row r="104" spans="2:11">
      <c r="B104" s="86" t="s">
        <v>2170</v>
      </c>
      <c r="C104" s="87">
        <v>9229</v>
      </c>
      <c r="D104" s="88" t="s">
        <v>131</v>
      </c>
      <c r="E104" s="101">
        <v>44735</v>
      </c>
      <c r="F104" s="90">
        <v>17311.240000000002</v>
      </c>
      <c r="G104" s="102">
        <v>99.527100000000004</v>
      </c>
      <c r="H104" s="90">
        <v>60.630180000000003</v>
      </c>
      <c r="I104" s="91">
        <v>1.1528687933333334E-4</v>
      </c>
      <c r="J104" s="91">
        <f t="shared" si="1"/>
        <v>1.3308874101202804E-3</v>
      </c>
      <c r="K104" s="91">
        <f>H104/'סכום נכסי הקרן'!$C$42</f>
        <v>1.1329662823273736E-4</v>
      </c>
    </row>
    <row r="105" spans="2:11">
      <c r="B105" s="86" t="s">
        <v>2171</v>
      </c>
      <c r="C105" s="87">
        <v>7027</v>
      </c>
      <c r="D105" s="88" t="s">
        <v>134</v>
      </c>
      <c r="E105" s="101">
        <v>43738</v>
      </c>
      <c r="F105" s="90">
        <v>115433.98</v>
      </c>
      <c r="G105" s="102">
        <v>95.965100000000007</v>
      </c>
      <c r="H105" s="90">
        <v>469.42578000000003</v>
      </c>
      <c r="I105" s="91">
        <v>4.8097491666666667E-5</v>
      </c>
      <c r="J105" s="91">
        <f t="shared" si="1"/>
        <v>1.0304321388917081E-2</v>
      </c>
      <c r="K105" s="91">
        <f>H105/'סכום נכסי הקרן'!$C$42</f>
        <v>8.7719281188877816E-4</v>
      </c>
    </row>
    <row r="106" spans="2:11">
      <c r="B106" s="86" t="s">
        <v>2172</v>
      </c>
      <c r="C106" s="87">
        <v>9246</v>
      </c>
      <c r="D106" s="88" t="s">
        <v>133</v>
      </c>
      <c r="E106" s="101">
        <v>44816</v>
      </c>
      <c r="F106" s="90">
        <v>241812.82</v>
      </c>
      <c r="G106" s="102">
        <v>101.0787</v>
      </c>
      <c r="H106" s="90">
        <v>917.31295</v>
      </c>
      <c r="I106" s="91">
        <v>1.4852102272727274E-4</v>
      </c>
      <c r="J106" s="91">
        <f t="shared" si="1"/>
        <v>2.0135850764343668E-2</v>
      </c>
      <c r="K106" s="91">
        <f>H106/'סכום נכסי הקרן'!$C$42</f>
        <v>1.7141374851472582E-3</v>
      </c>
    </row>
    <row r="107" spans="2:11">
      <c r="B107" s="86" t="s">
        <v>2173</v>
      </c>
      <c r="C107" s="87">
        <v>9245</v>
      </c>
      <c r="D107" s="88" t="s">
        <v>131</v>
      </c>
      <c r="E107" s="101">
        <v>44816</v>
      </c>
      <c r="F107" s="90">
        <v>22557.55</v>
      </c>
      <c r="G107" s="102">
        <v>102.8746</v>
      </c>
      <c r="H107" s="90">
        <v>81.661880000000011</v>
      </c>
      <c r="I107" s="91">
        <v>1.5942083333333334E-4</v>
      </c>
      <c r="J107" s="91">
        <f t="shared" si="1"/>
        <v>1.7925522896147289E-3</v>
      </c>
      <c r="K107" s="91">
        <f>H107/'סכום נכסי הקרן'!$C$42</f>
        <v>1.5259752913724504E-4</v>
      </c>
    </row>
    <row r="108" spans="2:11">
      <c r="B108" s="86" t="s">
        <v>2174</v>
      </c>
      <c r="C108" s="87">
        <v>8412</v>
      </c>
      <c r="D108" s="88" t="s">
        <v>133</v>
      </c>
      <c r="E108" s="101">
        <v>44440</v>
      </c>
      <c r="F108" s="90">
        <v>40209.94</v>
      </c>
      <c r="G108" s="102">
        <v>99.973600000000005</v>
      </c>
      <c r="H108" s="90">
        <v>150.86804000000001</v>
      </c>
      <c r="I108" s="91">
        <v>1.363049372881356E-4</v>
      </c>
      <c r="J108" s="91">
        <f t="shared" si="1"/>
        <v>3.3116902345584802E-3</v>
      </c>
      <c r="K108" s="91">
        <f>H108/'סכום נכסי הקרן'!$C$42</f>
        <v>2.8191966839091938E-4</v>
      </c>
    </row>
    <row r="109" spans="2:11">
      <c r="B109" s="86" t="s">
        <v>2175</v>
      </c>
      <c r="C109" s="87">
        <v>7018</v>
      </c>
      <c r="D109" s="88" t="s">
        <v>131</v>
      </c>
      <c r="E109" s="101">
        <v>43525</v>
      </c>
      <c r="F109" s="90">
        <v>184536.38</v>
      </c>
      <c r="G109" s="102">
        <v>108.2933</v>
      </c>
      <c r="H109" s="90">
        <v>703.23883000000001</v>
      </c>
      <c r="I109" s="91">
        <v>1.1423424090909091E-5</v>
      </c>
      <c r="J109" s="91">
        <f t="shared" si="1"/>
        <v>1.5436729779702389E-2</v>
      </c>
      <c r="K109" s="91">
        <f>H109/'סכום נכסי הקרן'!$C$42</f>
        <v>1.3141077311882496E-3</v>
      </c>
    </row>
    <row r="110" spans="2:11">
      <c r="B110" s="86" t="s">
        <v>2176</v>
      </c>
      <c r="C110" s="87">
        <v>8287</v>
      </c>
      <c r="D110" s="88" t="s">
        <v>131</v>
      </c>
      <c r="E110" s="101">
        <v>43800</v>
      </c>
      <c r="F110" s="90">
        <v>52182.76</v>
      </c>
      <c r="G110" s="102">
        <v>213.8672</v>
      </c>
      <c r="H110" s="90">
        <v>392.72677000000004</v>
      </c>
      <c r="I110" s="91">
        <v>3.9796265151515153E-4</v>
      </c>
      <c r="J110" s="91">
        <f t="shared" si="1"/>
        <v>8.62070859446901E-3</v>
      </c>
      <c r="K110" s="91">
        <f>H110/'סכום נכסי הקרן'!$C$42</f>
        <v>7.3386915324568985E-4</v>
      </c>
    </row>
    <row r="111" spans="2:11">
      <c r="B111" s="86" t="s">
        <v>2177</v>
      </c>
      <c r="C111" s="122">
        <v>1181106</v>
      </c>
      <c r="D111" s="88" t="s">
        <v>131</v>
      </c>
      <c r="E111" s="101">
        <v>44287</v>
      </c>
      <c r="F111" s="90">
        <v>68899.42</v>
      </c>
      <c r="G111" s="102">
        <v>123.11279999999999</v>
      </c>
      <c r="H111" s="90">
        <v>298.49565999999999</v>
      </c>
      <c r="I111" s="91">
        <v>4.742312666666667E-4</v>
      </c>
      <c r="J111" s="91">
        <f t="shared" si="1"/>
        <v>6.5522503127904905E-3</v>
      </c>
      <c r="K111" s="91">
        <f>H111/'סכום נכסי הקרן'!$C$42</f>
        <v>5.5778412368403944E-4</v>
      </c>
    </row>
    <row r="112" spans="2:11">
      <c r="B112" s="86" t="s">
        <v>2178</v>
      </c>
      <c r="C112" s="122">
        <v>87956</v>
      </c>
      <c r="D112" s="88" t="s">
        <v>133</v>
      </c>
      <c r="E112" s="101">
        <v>44837</v>
      </c>
      <c r="F112" s="90">
        <v>15866.21</v>
      </c>
      <c r="G112" s="102">
        <v>100</v>
      </c>
      <c r="H112" s="90">
        <v>59.545900000000003</v>
      </c>
      <c r="I112" s="91">
        <v>2.0834422878106851E-5</v>
      </c>
      <c r="J112" s="91">
        <f t="shared" si="1"/>
        <v>1.3070864812586933E-3</v>
      </c>
      <c r="K112" s="91">
        <f>H112/'סכום נכסי הקרן'!$C$42</f>
        <v>1.1127048765291075E-4</v>
      </c>
    </row>
    <row r="113" spans="2:11">
      <c r="B113" s="86" t="s">
        <v>2179</v>
      </c>
      <c r="C113" s="87">
        <v>8299</v>
      </c>
      <c r="D113" s="88" t="s">
        <v>134</v>
      </c>
      <c r="E113" s="101">
        <v>44286</v>
      </c>
      <c r="F113" s="90">
        <v>153412.54</v>
      </c>
      <c r="G113" s="102">
        <v>99.711500000000001</v>
      </c>
      <c r="H113" s="90">
        <v>648.22541999999999</v>
      </c>
      <c r="I113" s="91">
        <v>3.4587561249999998E-4</v>
      </c>
      <c r="J113" s="91">
        <f t="shared" si="1"/>
        <v>1.4229135562486058E-2</v>
      </c>
      <c r="K113" s="91">
        <f>H113/'סכום נכסי הקרן'!$C$42</f>
        <v>1.2113068841416938E-3</v>
      </c>
    </row>
    <row r="114" spans="2:11">
      <c r="B114" s="86" t="s">
        <v>2180</v>
      </c>
      <c r="C114" s="87">
        <v>7036</v>
      </c>
      <c r="D114" s="88" t="s">
        <v>131</v>
      </c>
      <c r="E114" s="101">
        <v>37987</v>
      </c>
      <c r="F114" s="90">
        <v>479612.21</v>
      </c>
      <c r="G114" s="102">
        <v>120.93770000000001</v>
      </c>
      <c r="H114" s="90">
        <v>2041.1325000000002</v>
      </c>
      <c r="I114" s="91">
        <v>2.3491826315789474E-5</v>
      </c>
      <c r="J114" s="91">
        <f t="shared" si="1"/>
        <v>4.4804708589638587E-2</v>
      </c>
      <c r="K114" s="91">
        <f>H114/'סכום נכסי הקרן'!$C$42</f>
        <v>3.8141636727164231E-3</v>
      </c>
    </row>
    <row r="115" spans="2:11">
      <c r="B115" s="86" t="s">
        <v>2181</v>
      </c>
      <c r="C115" s="87">
        <v>7046</v>
      </c>
      <c r="D115" s="88" t="s">
        <v>131</v>
      </c>
      <c r="E115" s="101">
        <v>43795</v>
      </c>
      <c r="F115" s="90">
        <v>119878.99</v>
      </c>
      <c r="G115" s="102">
        <v>160.65639999999999</v>
      </c>
      <c r="H115" s="90">
        <v>677.73572000000001</v>
      </c>
      <c r="I115" s="91">
        <v>1.3827480000000001E-5</v>
      </c>
      <c r="J115" s="91">
        <f t="shared" si="1"/>
        <v>1.4876913397532443E-2</v>
      </c>
      <c r="K115" s="91">
        <f>H115/'סכום נכסי הקרן'!$C$42</f>
        <v>1.2664513268620774E-3</v>
      </c>
    </row>
    <row r="116" spans="2:11">
      <c r="B116" s="86" t="s">
        <v>2182</v>
      </c>
      <c r="C116" s="87">
        <v>8315</v>
      </c>
      <c r="D116" s="88" t="s">
        <v>131</v>
      </c>
      <c r="E116" s="101">
        <v>44337</v>
      </c>
      <c r="F116" s="90">
        <v>242693.49</v>
      </c>
      <c r="G116" s="102">
        <v>83.593100000000007</v>
      </c>
      <c r="H116" s="90">
        <v>713.91716000000008</v>
      </c>
      <c r="I116" s="91">
        <v>4.8383878157894737E-5</v>
      </c>
      <c r="J116" s="91">
        <f t="shared" si="1"/>
        <v>1.5671128802732005E-2</v>
      </c>
      <c r="K116" s="91">
        <f>H116/'סכום נכסי הקרן'!$C$42</f>
        <v>1.3340618000060643E-3</v>
      </c>
    </row>
    <row r="117" spans="2:11">
      <c r="B117" s="86" t="s">
        <v>2183</v>
      </c>
      <c r="C117" s="87">
        <v>8296</v>
      </c>
      <c r="D117" s="88" t="s">
        <v>131</v>
      </c>
      <c r="E117" s="101">
        <v>44085</v>
      </c>
      <c r="F117" s="90">
        <v>32961.43</v>
      </c>
      <c r="G117" s="102">
        <v>104.5996</v>
      </c>
      <c r="H117" s="90">
        <v>121.32639999999999</v>
      </c>
      <c r="I117" s="91">
        <v>2.7999769230769232E-5</v>
      </c>
      <c r="J117" s="91">
        <f t="shared" si="1"/>
        <v>2.6632244581034918E-3</v>
      </c>
      <c r="K117" s="91">
        <f>H117/'סכום נכסי הקרן'!$C$42</f>
        <v>2.267166621576315E-4</v>
      </c>
    </row>
    <row r="118" spans="2:11">
      <c r="B118" s="86" t="s">
        <v>2184</v>
      </c>
      <c r="C118" s="87">
        <v>8333</v>
      </c>
      <c r="D118" s="88" t="s">
        <v>131</v>
      </c>
      <c r="E118" s="101">
        <v>44501</v>
      </c>
      <c r="F118" s="90">
        <v>21824.63</v>
      </c>
      <c r="G118" s="102">
        <v>115.6281</v>
      </c>
      <c r="H118" s="90">
        <v>88.80341</v>
      </c>
      <c r="I118" s="91">
        <v>7.8410290750000007E-5</v>
      </c>
      <c r="J118" s="91">
        <f t="shared" si="1"/>
        <v>1.949315346659855E-3</v>
      </c>
      <c r="K118" s="91">
        <f>H118/'סכום נכסי הקרן'!$C$42</f>
        <v>1.65942554163114E-4</v>
      </c>
    </row>
    <row r="119" spans="2:11">
      <c r="B119" s="86" t="s">
        <v>2185</v>
      </c>
      <c r="C119" s="122">
        <v>87955</v>
      </c>
      <c r="D119" s="88" t="s">
        <v>133</v>
      </c>
      <c r="E119" s="101">
        <v>44827</v>
      </c>
      <c r="F119" s="90">
        <v>18563.47</v>
      </c>
      <c r="G119" s="102">
        <v>100</v>
      </c>
      <c r="H119" s="90">
        <v>69.668710000000004</v>
      </c>
      <c r="I119" s="91">
        <v>3.3427162451946023E-5</v>
      </c>
      <c r="J119" s="91">
        <f t="shared" si="1"/>
        <v>1.5292913367290165E-3</v>
      </c>
      <c r="K119" s="91">
        <f>H119/'סכום נכסי הקרן'!$C$42</f>
        <v>1.3018648363446046E-4</v>
      </c>
    </row>
    <row r="120" spans="2:11">
      <c r="B120" s="86" t="s">
        <v>2186</v>
      </c>
      <c r="C120" s="122">
        <v>84031</v>
      </c>
      <c r="D120" s="88" t="s">
        <v>131</v>
      </c>
      <c r="E120" s="101">
        <v>44314</v>
      </c>
      <c r="F120" s="90">
        <v>19582.41</v>
      </c>
      <c r="G120" s="102">
        <v>100</v>
      </c>
      <c r="H120" s="90">
        <v>68.910509999999988</v>
      </c>
      <c r="I120" s="91">
        <v>3.1199772155783367E-4</v>
      </c>
      <c r="J120" s="91">
        <f t="shared" si="1"/>
        <v>1.5126481594474512E-3</v>
      </c>
      <c r="K120" s="91">
        <f>H120/'סכום נכסי הקרן'!$C$42</f>
        <v>1.2876967267453816E-4</v>
      </c>
    </row>
    <row r="121" spans="2:11">
      <c r="B121" s="86" t="s">
        <v>2187</v>
      </c>
      <c r="C121" s="87">
        <v>6653</v>
      </c>
      <c r="D121" s="88" t="s">
        <v>131</v>
      </c>
      <c r="E121" s="101">
        <v>39264</v>
      </c>
      <c r="F121" s="90">
        <v>1498372.59</v>
      </c>
      <c r="G121" s="102">
        <v>82.456999999999994</v>
      </c>
      <c r="H121" s="90">
        <v>4347.7705300000007</v>
      </c>
      <c r="I121" s="91">
        <v>1.4953892860205542E-4</v>
      </c>
      <c r="J121" s="91">
        <f t="shared" si="1"/>
        <v>9.5437504234178086E-2</v>
      </c>
      <c r="K121" s="91">
        <f>H121/'סכום נכסי הקרן'!$C$42</f>
        <v>8.124464439634875E-3</v>
      </c>
    </row>
    <row r="122" spans="2:11">
      <c r="B122" s="86" t="s">
        <v>2188</v>
      </c>
      <c r="C122" s="87">
        <v>8410</v>
      </c>
      <c r="D122" s="88" t="s">
        <v>133</v>
      </c>
      <c r="E122" s="101">
        <v>44651</v>
      </c>
      <c r="F122" s="90">
        <v>24596.238436</v>
      </c>
      <c r="G122" s="102">
        <v>114.31959999999999</v>
      </c>
      <c r="H122" s="90">
        <v>105.52806012399999</v>
      </c>
      <c r="I122" s="91">
        <v>1.6397492274003062E-4</v>
      </c>
      <c r="J122" s="91">
        <f t="shared" si="1"/>
        <v>2.3164365771872618E-3</v>
      </c>
      <c r="K122" s="91">
        <f>H122/'סכום נכסי הקרן'!$C$42</f>
        <v>1.9719508330654441E-4</v>
      </c>
    </row>
    <row r="123" spans="2:11">
      <c r="B123" s="86" t="s">
        <v>2189</v>
      </c>
      <c r="C123" s="87">
        <v>7001</v>
      </c>
      <c r="D123" s="88" t="s">
        <v>133</v>
      </c>
      <c r="E123" s="101">
        <v>43602</v>
      </c>
      <c r="F123" s="90">
        <v>41013.660000000003</v>
      </c>
      <c r="G123" s="102">
        <v>73.470600000000005</v>
      </c>
      <c r="H123" s="90">
        <v>113.08908</v>
      </c>
      <c r="I123" s="91">
        <v>7.0865550000000005E-5</v>
      </c>
      <c r="J123" s="91">
        <f t="shared" si="1"/>
        <v>2.4824078172633692E-3</v>
      </c>
      <c r="K123" s="91">
        <f>H123/'סכום נכסי הקרן'!$C$42</f>
        <v>2.1132398838239131E-4</v>
      </c>
    </row>
    <row r="124" spans="2:11">
      <c r="B124" s="86" t="s">
        <v>2190</v>
      </c>
      <c r="C124" s="87">
        <v>8319</v>
      </c>
      <c r="D124" s="88" t="s">
        <v>133</v>
      </c>
      <c r="E124" s="101">
        <v>44377</v>
      </c>
      <c r="F124" s="90">
        <v>47625.35</v>
      </c>
      <c r="G124" s="102">
        <v>105.48399999999999</v>
      </c>
      <c r="H124" s="90">
        <v>188.53990999999999</v>
      </c>
      <c r="I124" s="91">
        <v>5.4938811E-5</v>
      </c>
      <c r="J124" s="91">
        <f t="shared" si="1"/>
        <v>4.1386219292802815E-3</v>
      </c>
      <c r="K124" s="91">
        <f>H124/'סכום נכסי הקרן'!$C$42</f>
        <v>3.5231523459609983E-4</v>
      </c>
    </row>
    <row r="125" spans="2:11">
      <c r="B125" s="86" t="s">
        <v>2191</v>
      </c>
      <c r="C125" s="87">
        <v>8411</v>
      </c>
      <c r="D125" s="88" t="s">
        <v>133</v>
      </c>
      <c r="E125" s="101">
        <v>44651</v>
      </c>
      <c r="F125" s="90">
        <v>51160.173769000008</v>
      </c>
      <c r="G125" s="102">
        <v>103.40770000000001</v>
      </c>
      <c r="H125" s="90">
        <v>198.54705679900002</v>
      </c>
      <c r="I125" s="91">
        <v>2.4596238411004592E-4</v>
      </c>
      <c r="J125" s="91">
        <f t="shared" si="1"/>
        <v>4.3582878726440418E-3</v>
      </c>
      <c r="K125" s="91">
        <f>H125/'סכום נכסי הקרן'!$C$42</f>
        <v>3.7101509645626147E-4</v>
      </c>
    </row>
    <row r="126" spans="2:11">
      <c r="B126" s="86" t="s">
        <v>2192</v>
      </c>
      <c r="C126" s="87">
        <v>9384</v>
      </c>
      <c r="D126" s="88" t="s">
        <v>133</v>
      </c>
      <c r="E126" s="101">
        <v>44910</v>
      </c>
      <c r="F126" s="90">
        <v>9600.7957630000001</v>
      </c>
      <c r="G126" s="102">
        <v>100</v>
      </c>
      <c r="H126" s="90">
        <v>36.031786461999999</v>
      </c>
      <c r="I126" s="91">
        <v>9.600795711720593E-5</v>
      </c>
      <c r="J126" s="91">
        <f t="shared" si="1"/>
        <v>7.9093037438480573E-4</v>
      </c>
      <c r="K126" s="91">
        <f>H126/'סכום נכסי הקרן'!$C$42</f>
        <v>6.7330822955607137E-5</v>
      </c>
    </row>
    <row r="127" spans="2:11">
      <c r="B127" s="86" t="s">
        <v>2193</v>
      </c>
      <c r="C127" s="87">
        <v>5303</v>
      </c>
      <c r="D127" s="88" t="s">
        <v>133</v>
      </c>
      <c r="E127" s="101">
        <v>42788</v>
      </c>
      <c r="F127" s="90">
        <v>47540.06</v>
      </c>
      <c r="G127" s="102">
        <v>82.371300000000005</v>
      </c>
      <c r="H127" s="90">
        <v>146.96508</v>
      </c>
      <c r="I127" s="91">
        <v>6.001953494682672E-5</v>
      </c>
      <c r="J127" s="91">
        <f t="shared" si="1"/>
        <v>3.2260167246628631E-3</v>
      </c>
      <c r="K127" s="91">
        <f>H127/'סכום נכסי הקרן'!$C$42</f>
        <v>2.7462639945905664E-4</v>
      </c>
    </row>
    <row r="128" spans="2:11">
      <c r="B128" s="86" t="s">
        <v>2194</v>
      </c>
      <c r="C128" s="87">
        <v>7011</v>
      </c>
      <c r="D128" s="88" t="s">
        <v>133</v>
      </c>
      <c r="E128" s="101">
        <v>43651</v>
      </c>
      <c r="F128" s="90">
        <v>174335.21</v>
      </c>
      <c r="G128" s="102">
        <v>99.250500000000002</v>
      </c>
      <c r="H128" s="90">
        <v>649.37621999999999</v>
      </c>
      <c r="I128" s="91">
        <v>2.0347999480246567E-4</v>
      </c>
      <c r="J128" s="91">
        <f t="shared" si="1"/>
        <v>1.425439666564568E-2</v>
      </c>
      <c r="K128" s="91">
        <f>H128/'סכום נכסי הקרן'!$C$42</f>
        <v>1.2134573273660126E-3</v>
      </c>
    </row>
    <row r="129" spans="2:11">
      <c r="B129" s="86" t="s">
        <v>2195</v>
      </c>
      <c r="C129" s="87">
        <v>8406</v>
      </c>
      <c r="D129" s="88" t="s">
        <v>131</v>
      </c>
      <c r="E129" s="101">
        <v>44621</v>
      </c>
      <c r="F129" s="90">
        <v>170892.38</v>
      </c>
      <c r="G129" s="102">
        <v>100</v>
      </c>
      <c r="H129" s="90">
        <v>601.37029000000007</v>
      </c>
      <c r="I129" s="91">
        <v>2.0105000000000001E-4</v>
      </c>
      <c r="J129" s="91">
        <f t="shared" si="1"/>
        <v>1.3200622986462881E-2</v>
      </c>
      <c r="K129" s="91">
        <f>H129/'סכום נכסי הקרן'!$C$42</f>
        <v>1.1237510127191353E-3</v>
      </c>
    </row>
    <row r="130" spans="2:11">
      <c r="B130" s="86" t="s">
        <v>2196</v>
      </c>
      <c r="C130" s="87">
        <v>8502</v>
      </c>
      <c r="D130" s="88" t="s">
        <v>131</v>
      </c>
      <c r="E130" s="101">
        <v>44621</v>
      </c>
      <c r="F130" s="90">
        <v>273985.56888600002</v>
      </c>
      <c r="G130" s="102">
        <v>102.7266</v>
      </c>
      <c r="H130" s="90">
        <v>990.44387294799992</v>
      </c>
      <c r="I130" s="91">
        <v>1.3699282130781401E-3</v>
      </c>
      <c r="J130" s="91">
        <f t="shared" si="1"/>
        <v>2.1741140813655239E-2</v>
      </c>
      <c r="K130" s="91">
        <f>H130/'סכום נכסי הקרן'!$C$42</f>
        <v>1.8507936354268139E-3</v>
      </c>
    </row>
    <row r="131" spans="2:11">
      <c r="B131" s="86" t="s">
        <v>2197</v>
      </c>
      <c r="C131" s="87">
        <v>7017</v>
      </c>
      <c r="D131" s="88" t="s">
        <v>132</v>
      </c>
      <c r="E131" s="101">
        <v>43709</v>
      </c>
      <c r="F131" s="90">
        <v>258572.32</v>
      </c>
      <c r="G131" s="102">
        <v>97.833500000000001</v>
      </c>
      <c r="H131" s="90">
        <v>252.97035</v>
      </c>
      <c r="I131" s="91">
        <v>1.5671040000000001E-4</v>
      </c>
      <c r="J131" s="91">
        <f t="shared" si="1"/>
        <v>5.5529284912022503E-3</v>
      </c>
      <c r="K131" s="91">
        <f>H131/'סכום נכסי הקרן'!$C$42</f>
        <v>4.7271322133392069E-4</v>
      </c>
    </row>
    <row r="132" spans="2:11">
      <c r="B132" s="86" t="s">
        <v>2198</v>
      </c>
      <c r="C132" s="87">
        <v>6885</v>
      </c>
      <c r="D132" s="88" t="s">
        <v>133</v>
      </c>
      <c r="E132" s="101">
        <v>43602</v>
      </c>
      <c r="F132" s="90">
        <v>47615.68</v>
      </c>
      <c r="G132" s="102">
        <v>92.914400000000001</v>
      </c>
      <c r="H132" s="90">
        <v>166.03954999999999</v>
      </c>
      <c r="I132" s="91">
        <v>8.3284147296944374E-5</v>
      </c>
      <c r="J132" s="91">
        <f t="shared" si="1"/>
        <v>3.64471863149733E-3</v>
      </c>
      <c r="K132" s="91">
        <f>H132/'סכום נכסי הקרן'!$C$42</f>
        <v>3.1026992115611412E-4</v>
      </c>
    </row>
    <row r="133" spans="2:11">
      <c r="B133" s="86" t="s">
        <v>2199</v>
      </c>
      <c r="C133" s="122">
        <v>84034</v>
      </c>
      <c r="D133" s="88" t="s">
        <v>131</v>
      </c>
      <c r="E133" s="101">
        <v>44314</v>
      </c>
      <c r="F133" s="90">
        <v>20366.78</v>
      </c>
      <c r="G133" s="102">
        <v>100</v>
      </c>
      <c r="H133" s="90">
        <v>71.670720000000003</v>
      </c>
      <c r="I133" s="91">
        <v>3.2447763042014707E-4</v>
      </c>
      <c r="J133" s="91">
        <f t="shared" si="1"/>
        <v>1.5732372709804884E-3</v>
      </c>
      <c r="K133" s="91">
        <f>H133/'סכום נכסי הקרן'!$C$42</f>
        <v>1.3392754102020834E-4</v>
      </c>
    </row>
    <row r="134" spans="2:11">
      <c r="B134" s="86" t="s">
        <v>2200</v>
      </c>
      <c r="C134" s="87">
        <v>7077</v>
      </c>
      <c r="D134" s="88" t="s">
        <v>131</v>
      </c>
      <c r="E134" s="101">
        <v>44012</v>
      </c>
      <c r="F134" s="90">
        <v>226216.24</v>
      </c>
      <c r="G134" s="102">
        <v>118.8313</v>
      </c>
      <c r="H134" s="90">
        <v>945.96244999999999</v>
      </c>
      <c r="I134" s="91">
        <v>1.1310812800000001E-4</v>
      </c>
      <c r="J134" s="91">
        <f t="shared" ref="J134:J167" si="2">IFERROR(H134/$H$11,0)</f>
        <v>2.0764733259105207E-2</v>
      </c>
      <c r="K134" s="91">
        <f>H134/'סכום נכסי הקרן'!$C$42</f>
        <v>1.7676733933460103E-3</v>
      </c>
    </row>
    <row r="135" spans="2:11">
      <c r="B135" s="86" t="s">
        <v>2201</v>
      </c>
      <c r="C135" s="87">
        <v>9172</v>
      </c>
      <c r="D135" s="88" t="s">
        <v>133</v>
      </c>
      <c r="E135" s="101">
        <v>44743</v>
      </c>
      <c r="F135" s="90">
        <v>13629.025756999999</v>
      </c>
      <c r="G135" s="102">
        <v>87.582099999999997</v>
      </c>
      <c r="H135" s="90">
        <v>44.798011152999997</v>
      </c>
      <c r="I135" s="91">
        <v>4.6396699053428535E-4</v>
      </c>
      <c r="J135" s="91">
        <f t="shared" si="2"/>
        <v>9.8335695262583098E-4</v>
      </c>
      <c r="K135" s="91">
        <f>H135/'סכום נכסי הקרן'!$C$42</f>
        <v>8.371183485134734E-5</v>
      </c>
    </row>
    <row r="136" spans="2:11">
      <c r="B136" s="86" t="s">
        <v>2202</v>
      </c>
      <c r="C136" s="122">
        <v>84033</v>
      </c>
      <c r="D136" s="88" t="s">
        <v>131</v>
      </c>
      <c r="E136" s="101">
        <v>44314</v>
      </c>
      <c r="F136" s="90">
        <v>23498.07</v>
      </c>
      <c r="G136" s="102">
        <v>100</v>
      </c>
      <c r="H136" s="90">
        <v>82.689700000000002</v>
      </c>
      <c r="I136" s="91">
        <v>3.7439726586940039E-4</v>
      </c>
      <c r="J136" s="91">
        <f t="shared" si="2"/>
        <v>1.8151138702973166E-3</v>
      </c>
      <c r="K136" s="91">
        <f>H136/'סכום נכסי הקרן'!$C$42</f>
        <v>1.5451816569861054E-4</v>
      </c>
    </row>
    <row r="137" spans="2:11">
      <c r="B137" s="86" t="s">
        <v>2203</v>
      </c>
      <c r="C137" s="87">
        <v>8275</v>
      </c>
      <c r="D137" s="88" t="s">
        <v>131</v>
      </c>
      <c r="E137" s="101">
        <v>44256</v>
      </c>
      <c r="F137" s="90">
        <v>16763.86</v>
      </c>
      <c r="G137" s="102">
        <v>100.9622</v>
      </c>
      <c r="H137" s="90">
        <v>59.559640000000002</v>
      </c>
      <c r="I137" s="91">
        <v>2.7939766666666666E-5</v>
      </c>
      <c r="J137" s="91">
        <f t="shared" si="2"/>
        <v>1.307388086713519E-3</v>
      </c>
      <c r="K137" s="91">
        <f>H137/'סכום נכסי הקרן'!$C$42</f>
        <v>1.1129616291351392E-4</v>
      </c>
    </row>
    <row r="138" spans="2:11">
      <c r="B138" s="86" t="s">
        <v>2204</v>
      </c>
      <c r="C138" s="87">
        <v>8335</v>
      </c>
      <c r="D138" s="88" t="s">
        <v>131</v>
      </c>
      <c r="E138" s="101">
        <v>44412</v>
      </c>
      <c r="F138" s="90">
        <v>156399.93</v>
      </c>
      <c r="G138" s="102">
        <v>96.492800000000003</v>
      </c>
      <c r="H138" s="90">
        <v>531.06871999999998</v>
      </c>
      <c r="I138" s="91">
        <v>6.2559971400000009E-4</v>
      </c>
      <c r="J138" s="91">
        <f t="shared" si="2"/>
        <v>1.1657439799068588E-2</v>
      </c>
      <c r="K138" s="91">
        <f>H138/'סכום נכסי הקרן'!$C$42</f>
        <v>9.9238193480335525E-4</v>
      </c>
    </row>
    <row r="139" spans="2:11">
      <c r="B139" s="86" t="s">
        <v>2205</v>
      </c>
      <c r="C139" s="87">
        <v>8415</v>
      </c>
      <c r="D139" s="88" t="s">
        <v>133</v>
      </c>
      <c r="E139" s="101">
        <v>44440</v>
      </c>
      <c r="F139" s="90">
        <v>381636.64</v>
      </c>
      <c r="G139" s="102">
        <v>110.5288</v>
      </c>
      <c r="H139" s="90">
        <v>1583.08446</v>
      </c>
      <c r="I139" s="91">
        <v>6.3606078183333335E-4</v>
      </c>
      <c r="J139" s="91">
        <f t="shared" si="2"/>
        <v>3.4750138907241622E-2</v>
      </c>
      <c r="K139" s="91">
        <f>H139/'סכום נכסי הקרן'!$C$42</f>
        <v>2.9582318826307918E-3</v>
      </c>
    </row>
    <row r="140" spans="2:11">
      <c r="B140" s="86" t="s">
        <v>2206</v>
      </c>
      <c r="C140" s="122">
        <v>87341</v>
      </c>
      <c r="D140" s="88" t="s">
        <v>131</v>
      </c>
      <c r="E140" s="101">
        <v>44421</v>
      </c>
      <c r="F140" s="90">
        <v>786.55</v>
      </c>
      <c r="G140" s="102">
        <v>100</v>
      </c>
      <c r="H140" s="90">
        <v>2.7678600000000002</v>
      </c>
      <c r="I140" s="91">
        <v>4.5797149301916874E-5</v>
      </c>
      <c r="J140" s="91">
        <f t="shared" si="2"/>
        <v>6.0757035967492088E-5</v>
      </c>
      <c r="K140" s="91">
        <f>H140/'סכום נכסי הקרן'!$C$42</f>
        <v>5.1721635235169096E-6</v>
      </c>
    </row>
    <row r="141" spans="2:11">
      <c r="B141" s="86" t="s">
        <v>2207</v>
      </c>
      <c r="C141" s="87">
        <v>8310</v>
      </c>
      <c r="D141" s="88" t="s">
        <v>131</v>
      </c>
      <c r="E141" s="101">
        <v>44377</v>
      </c>
      <c r="F141" s="90">
        <v>70127.45</v>
      </c>
      <c r="G141" s="102">
        <v>40.707700000000003</v>
      </c>
      <c r="H141" s="90">
        <v>100.45783999999999</v>
      </c>
      <c r="I141" s="91">
        <v>1.8293923076923078E-4</v>
      </c>
      <c r="J141" s="91">
        <f t="shared" si="2"/>
        <v>2.2051406494897011E-3</v>
      </c>
      <c r="K141" s="91">
        <f>H141/'סכום נכסי הקרן'!$C$42</f>
        <v>1.8772061292814587E-4</v>
      </c>
    </row>
    <row r="142" spans="2:11">
      <c r="B142" s="86" t="s">
        <v>2208</v>
      </c>
      <c r="C142" s="122">
        <v>87951</v>
      </c>
      <c r="D142" s="88" t="s">
        <v>133</v>
      </c>
      <c r="E142" s="101">
        <v>44771</v>
      </c>
      <c r="F142" s="90">
        <v>15870.75</v>
      </c>
      <c r="G142" s="102">
        <v>100</v>
      </c>
      <c r="H142" s="90">
        <v>59.562940000000005</v>
      </c>
      <c r="I142" s="91">
        <v>6.1878235947977362E-5</v>
      </c>
      <c r="J142" s="91">
        <f t="shared" si="2"/>
        <v>1.3074605247048526E-3</v>
      </c>
      <c r="K142" s="91">
        <f>H142/'סכום נכסי הקרן'!$C$42</f>
        <v>1.1130232946082037E-4</v>
      </c>
    </row>
    <row r="143" spans="2:11">
      <c r="B143" s="86" t="s">
        <v>2209</v>
      </c>
      <c r="C143" s="87">
        <v>7085</v>
      </c>
      <c r="D143" s="88" t="s">
        <v>131</v>
      </c>
      <c r="E143" s="101">
        <v>43983</v>
      </c>
      <c r="F143" s="90">
        <v>338196.02</v>
      </c>
      <c r="G143" s="102">
        <v>97.230599999999995</v>
      </c>
      <c r="H143" s="90">
        <v>1157.1528400000002</v>
      </c>
      <c r="I143" s="91">
        <v>1.1273196333333334E-4</v>
      </c>
      <c r="J143" s="91">
        <f t="shared" si="2"/>
        <v>2.5400553756246929E-2</v>
      </c>
      <c r="K143" s="91">
        <f>H143/'סכום נכסי הקרן'!$C$42</f>
        <v>2.1623144632250185E-3</v>
      </c>
    </row>
    <row r="144" spans="2:11">
      <c r="B144" s="86" t="s">
        <v>2210</v>
      </c>
      <c r="C144" s="87">
        <v>8330</v>
      </c>
      <c r="D144" s="88" t="s">
        <v>131</v>
      </c>
      <c r="E144" s="101">
        <v>44002</v>
      </c>
      <c r="F144" s="90">
        <v>131540.93</v>
      </c>
      <c r="G144" s="102">
        <v>101.5166</v>
      </c>
      <c r="H144" s="90">
        <v>469.91275999999999</v>
      </c>
      <c r="I144" s="91">
        <v>4.7413503015384615E-4</v>
      </c>
      <c r="J144" s="91">
        <f t="shared" si="2"/>
        <v>1.0315011041347277E-2</v>
      </c>
      <c r="K144" s="91">
        <f>H144/'סכום נכסי הקרן'!$C$42</f>
        <v>8.7810280740613887E-4</v>
      </c>
    </row>
    <row r="145" spans="2:11">
      <c r="B145" s="86" t="s">
        <v>2211</v>
      </c>
      <c r="C145" s="87">
        <v>7028</v>
      </c>
      <c r="D145" s="88" t="s">
        <v>133</v>
      </c>
      <c r="E145" s="101">
        <v>43754</v>
      </c>
      <c r="F145" s="90">
        <v>139745.57999999999</v>
      </c>
      <c r="G145" s="102">
        <v>105.42100000000001</v>
      </c>
      <c r="H145" s="90">
        <v>552.89643000000001</v>
      </c>
      <c r="I145" s="91">
        <v>1.6320754716981134E-5</v>
      </c>
      <c r="J145" s="91">
        <f t="shared" si="2"/>
        <v>1.2136577819618034E-2</v>
      </c>
      <c r="K145" s="91">
        <f>H145/'סכום נכסי הקרן'!$C$42</f>
        <v>1.0331703003507115E-3</v>
      </c>
    </row>
    <row r="146" spans="2:11">
      <c r="B146" s="86" t="s">
        <v>2212</v>
      </c>
      <c r="C146" s="87">
        <v>8339</v>
      </c>
      <c r="D146" s="88" t="s">
        <v>131</v>
      </c>
      <c r="E146" s="101">
        <v>44539</v>
      </c>
      <c r="F146" s="90">
        <v>44950.516529</v>
      </c>
      <c r="G146" s="102">
        <v>103.4333</v>
      </c>
      <c r="H146" s="90">
        <v>163.61169123100001</v>
      </c>
      <c r="I146" s="91">
        <v>1.0978699365341627E-4</v>
      </c>
      <c r="J146" s="91">
        <f t="shared" si="2"/>
        <v>3.5914249307494157E-3</v>
      </c>
      <c r="K146" s="91">
        <f>H146/'סכום נכסי הקרן'!$C$42</f>
        <v>3.0573310117053954E-4</v>
      </c>
    </row>
    <row r="147" spans="2:11">
      <c r="B147" s="86" t="s">
        <v>2213</v>
      </c>
      <c r="C147" s="87">
        <v>7013</v>
      </c>
      <c r="D147" s="88" t="s">
        <v>133</v>
      </c>
      <c r="E147" s="101">
        <v>43507</v>
      </c>
      <c r="F147" s="90">
        <v>100966.2</v>
      </c>
      <c r="G147" s="102">
        <v>97.1721</v>
      </c>
      <c r="H147" s="90">
        <v>368.21046999999999</v>
      </c>
      <c r="I147" s="91">
        <v>8.8614300107952502E-5</v>
      </c>
      <c r="J147" s="91">
        <f t="shared" si="2"/>
        <v>8.0825535863075313E-3</v>
      </c>
      <c r="K147" s="91">
        <f>H147/'סכום נכסי הקרן'!$C$42</f>
        <v>6.8805675211572011E-4</v>
      </c>
    </row>
    <row r="148" spans="2:11">
      <c r="B148" s="86" t="s">
        <v>2214</v>
      </c>
      <c r="C148" s="87">
        <v>8112</v>
      </c>
      <c r="D148" s="88" t="s">
        <v>131</v>
      </c>
      <c r="E148" s="101">
        <v>44440</v>
      </c>
      <c r="F148" s="90">
        <v>22439.62</v>
      </c>
      <c r="G148" s="102">
        <v>78.4251</v>
      </c>
      <c r="H148" s="90">
        <v>61.928379999999997</v>
      </c>
      <c r="I148" s="91">
        <v>1.4024759937500001E-5</v>
      </c>
      <c r="J148" s="91">
        <f t="shared" si="2"/>
        <v>1.3593840768928043E-3</v>
      </c>
      <c r="K148" s="91">
        <f>H148/'סכום נכסי הקרן'!$C$42</f>
        <v>1.1572251057007727E-4</v>
      </c>
    </row>
    <row r="149" spans="2:11">
      <c r="B149" s="86" t="s">
        <v>2215</v>
      </c>
      <c r="C149" s="87">
        <v>8317</v>
      </c>
      <c r="D149" s="88" t="s">
        <v>131</v>
      </c>
      <c r="E149" s="101">
        <v>44378</v>
      </c>
      <c r="F149" s="90">
        <v>21580.62</v>
      </c>
      <c r="G149" s="102">
        <v>102.0193</v>
      </c>
      <c r="H149" s="90">
        <v>77.475719999999995</v>
      </c>
      <c r="I149" s="91">
        <v>4.6409943655913983E-6</v>
      </c>
      <c r="J149" s="91">
        <f t="shared" si="2"/>
        <v>1.7006622830082973E-3</v>
      </c>
      <c r="K149" s="91">
        <f>H149/'סכום נכסי הקרן'!$C$42</f>
        <v>1.4477505832744773E-4</v>
      </c>
    </row>
    <row r="150" spans="2:11">
      <c r="B150" s="86" t="s">
        <v>2216</v>
      </c>
      <c r="C150" s="87">
        <v>9377</v>
      </c>
      <c r="D150" s="88" t="s">
        <v>131</v>
      </c>
      <c r="E150" s="101">
        <v>44502</v>
      </c>
      <c r="F150" s="90">
        <v>61747.28</v>
      </c>
      <c r="G150" s="102">
        <v>101.706</v>
      </c>
      <c r="H150" s="90">
        <v>220.99563000000001</v>
      </c>
      <c r="I150" s="91">
        <v>4.9797736113466539E-4</v>
      </c>
      <c r="J150" s="91">
        <f t="shared" si="2"/>
        <v>4.851054403246036E-3</v>
      </c>
      <c r="K150" s="91">
        <f>H150/'סכום נכסי הקרן'!$C$42</f>
        <v>4.1296363845810092E-4</v>
      </c>
    </row>
    <row r="151" spans="2:11">
      <c r="B151" s="86" t="s">
        <v>2217</v>
      </c>
      <c r="C151" s="122">
        <v>84036</v>
      </c>
      <c r="D151" s="88" t="s">
        <v>131</v>
      </c>
      <c r="E151" s="101">
        <v>44314</v>
      </c>
      <c r="F151" s="90">
        <v>15666.76</v>
      </c>
      <c r="G151" s="102">
        <v>100</v>
      </c>
      <c r="H151" s="90">
        <v>55.131320000000002</v>
      </c>
      <c r="I151" s="91">
        <v>2.4959817724626694E-4</v>
      </c>
      <c r="J151" s="91">
        <f t="shared" si="2"/>
        <v>1.2101824485975866E-3</v>
      </c>
      <c r="K151" s="91">
        <f>H151/'סכום נכסי הקרן'!$C$42</f>
        <v>1.030211796504658E-4</v>
      </c>
    </row>
    <row r="152" spans="2:11">
      <c r="B152" s="86" t="s">
        <v>2218</v>
      </c>
      <c r="C152" s="87">
        <v>7043</v>
      </c>
      <c r="D152" s="88" t="s">
        <v>133</v>
      </c>
      <c r="E152" s="101">
        <v>43860</v>
      </c>
      <c r="F152" s="90">
        <v>198305.55</v>
      </c>
      <c r="G152" s="102">
        <v>92.055000000000007</v>
      </c>
      <c r="H152" s="90">
        <v>685.11081999999999</v>
      </c>
      <c r="I152" s="91">
        <v>7.5296274999999991E-5</v>
      </c>
      <c r="J152" s="91">
        <f t="shared" si="2"/>
        <v>1.5038803527800538E-2</v>
      </c>
      <c r="K152" s="91">
        <f>H152/'סכום נכסי הקרן'!$C$42</f>
        <v>1.2802328126316933E-3</v>
      </c>
    </row>
    <row r="153" spans="2:11">
      <c r="B153" s="86" t="s">
        <v>2219</v>
      </c>
      <c r="C153" s="87">
        <v>5304</v>
      </c>
      <c r="D153" s="88" t="s">
        <v>133</v>
      </c>
      <c r="E153" s="101">
        <v>42928</v>
      </c>
      <c r="F153" s="90">
        <v>55761.26</v>
      </c>
      <c r="G153" s="102">
        <v>56.814399999999999</v>
      </c>
      <c r="H153" s="90">
        <v>118.89662</v>
      </c>
      <c r="I153" s="91">
        <v>1.04454E-5</v>
      </c>
      <c r="J153" s="91">
        <f t="shared" si="2"/>
        <v>2.6098885845935991E-3</v>
      </c>
      <c r="K153" s="91">
        <f>H153/'סכום נכסי הקרן'!$C$42</f>
        <v>2.2217625206240598E-4</v>
      </c>
    </row>
    <row r="154" spans="2:11">
      <c r="B154" s="86" t="s">
        <v>2220</v>
      </c>
      <c r="C154" s="122">
        <v>85891</v>
      </c>
      <c r="D154" s="88" t="s">
        <v>131</v>
      </c>
      <c r="E154" s="101">
        <v>44395</v>
      </c>
      <c r="F154" s="90">
        <v>395203.91</v>
      </c>
      <c r="G154" s="102">
        <v>100</v>
      </c>
      <c r="H154" s="90">
        <v>1390.72255</v>
      </c>
      <c r="I154" s="91">
        <v>2.3226417425034705E-4</v>
      </c>
      <c r="J154" s="91">
        <f t="shared" si="2"/>
        <v>3.0527620613453103E-2</v>
      </c>
      <c r="K154" s="91">
        <f>H154/'סכום נכסי הקרן'!$C$42</f>
        <v>2.5987746650634139E-3</v>
      </c>
    </row>
    <row r="155" spans="2:11">
      <c r="B155" s="86" t="s">
        <v>2221</v>
      </c>
      <c r="C155" s="87">
        <v>7041</v>
      </c>
      <c r="D155" s="88" t="s">
        <v>131</v>
      </c>
      <c r="E155" s="101">
        <v>43516</v>
      </c>
      <c r="F155" s="90">
        <v>98229.78</v>
      </c>
      <c r="G155" s="102">
        <v>81.663399999999996</v>
      </c>
      <c r="H155" s="90">
        <v>282.28636999999998</v>
      </c>
      <c r="I155" s="91">
        <v>6.5878215999999999E-5</v>
      </c>
      <c r="J155" s="91">
        <f t="shared" si="2"/>
        <v>6.1964417041406638E-3</v>
      </c>
      <c r="K155" s="91">
        <f>H155/'סכום נכסי הקרן'!$C$42</f>
        <v>5.2749462259651784E-4</v>
      </c>
    </row>
    <row r="156" spans="2:11">
      <c r="B156" s="86" t="s">
        <v>2222</v>
      </c>
      <c r="C156" s="87">
        <v>7054</v>
      </c>
      <c r="D156" s="88" t="s">
        <v>131</v>
      </c>
      <c r="E156" s="101">
        <v>43973</v>
      </c>
      <c r="F156" s="90">
        <v>36631.11</v>
      </c>
      <c r="G156" s="102">
        <v>105.3287</v>
      </c>
      <c r="H156" s="90">
        <v>135.77382999999998</v>
      </c>
      <c r="I156" s="91">
        <v>1.1492492307692307E-4</v>
      </c>
      <c r="J156" s="91">
        <f t="shared" ref="J156:J165" si="3">IFERROR(H156/$H$11,0)</f>
        <v>2.9803586426893538E-3</v>
      </c>
      <c r="K156" s="91">
        <f>H156/'סכום נכסי הקרן'!$C$42</f>
        <v>2.5371386232475113E-4</v>
      </c>
    </row>
    <row r="157" spans="2:11">
      <c r="B157" s="86" t="s">
        <v>2223</v>
      </c>
      <c r="C157" s="87">
        <v>7071</v>
      </c>
      <c r="D157" s="88" t="s">
        <v>131</v>
      </c>
      <c r="E157" s="101">
        <v>44055</v>
      </c>
      <c r="F157" s="90">
        <v>48961.41</v>
      </c>
      <c r="G157" s="102">
        <v>0</v>
      </c>
      <c r="H157" s="90">
        <v>0</v>
      </c>
      <c r="I157" s="91">
        <v>1.5202664615384615E-4</v>
      </c>
      <c r="J157" s="91">
        <f t="shared" si="3"/>
        <v>0</v>
      </c>
      <c r="K157" s="91">
        <f>H157/'סכום נכסי הקרן'!$C$42</f>
        <v>0</v>
      </c>
    </row>
    <row r="158" spans="2:11">
      <c r="B158" s="86" t="s">
        <v>2224</v>
      </c>
      <c r="C158" s="122">
        <v>83111</v>
      </c>
      <c r="D158" s="88" t="s">
        <v>131</v>
      </c>
      <c r="E158" s="101">
        <v>44256</v>
      </c>
      <c r="F158" s="90">
        <v>39414.65</v>
      </c>
      <c r="G158" s="102">
        <v>100</v>
      </c>
      <c r="H158" s="90">
        <v>138.70015000000001</v>
      </c>
      <c r="I158" s="91">
        <v>3.1927302600000004E-5</v>
      </c>
      <c r="J158" s="91">
        <f t="shared" si="3"/>
        <v>3.0445940192952489E-3</v>
      </c>
      <c r="K158" s="91">
        <f>H158/'סכום נכסי הקרן'!$C$42</f>
        <v>2.591821322380192E-4</v>
      </c>
    </row>
    <row r="159" spans="2:11">
      <c r="B159" s="86" t="s">
        <v>2225</v>
      </c>
      <c r="C159" s="87">
        <v>6647</v>
      </c>
      <c r="D159" s="88" t="s">
        <v>131</v>
      </c>
      <c r="E159" s="101">
        <v>43454</v>
      </c>
      <c r="F159" s="90">
        <v>143221.25</v>
      </c>
      <c r="G159" s="102">
        <v>117.7958</v>
      </c>
      <c r="H159" s="90">
        <v>593.68564000000003</v>
      </c>
      <c r="I159" s="91">
        <v>1.0442391304347826E-5</v>
      </c>
      <c r="J159" s="91">
        <f t="shared" si="3"/>
        <v>1.3031937953098625E-2</v>
      </c>
      <c r="K159" s="91">
        <f>H159/'סכום נכסי הקרן'!$C$42</f>
        <v>1.1093910861256679E-3</v>
      </c>
    </row>
    <row r="160" spans="2:11">
      <c r="B160" s="86" t="s">
        <v>2226</v>
      </c>
      <c r="C160" s="87">
        <v>8000</v>
      </c>
      <c r="D160" s="88" t="s">
        <v>131</v>
      </c>
      <c r="E160" s="101">
        <v>44228</v>
      </c>
      <c r="F160" s="90">
        <v>123539.6</v>
      </c>
      <c r="G160" s="102">
        <v>88.771799999999999</v>
      </c>
      <c r="H160" s="90">
        <v>385.92284999999998</v>
      </c>
      <c r="I160" s="91">
        <v>8.0647509090909103E-6</v>
      </c>
      <c r="J160" s="91">
        <f t="shared" si="3"/>
        <v>8.4713563829554427E-3</v>
      </c>
      <c r="K160" s="91">
        <f>H160/'סכום נכסי הקרן'!$C$42</f>
        <v>7.2115500338228362E-4</v>
      </c>
    </row>
    <row r="161" spans="2:11">
      <c r="B161" s="86" t="s">
        <v>2227</v>
      </c>
      <c r="C161" s="87">
        <v>8312</v>
      </c>
      <c r="D161" s="88" t="s">
        <v>133</v>
      </c>
      <c r="E161" s="101">
        <v>44377</v>
      </c>
      <c r="F161" s="90">
        <v>329259.19</v>
      </c>
      <c r="G161" s="102">
        <v>89.669300000000007</v>
      </c>
      <c r="H161" s="90">
        <v>1108.0522699999999</v>
      </c>
      <c r="I161" s="91">
        <v>3.2429744545454546E-4</v>
      </c>
      <c r="J161" s="91">
        <f t="shared" si="3"/>
        <v>2.432275173681156E-2</v>
      </c>
      <c r="K161" s="91">
        <f>H161/'סכום נכסי הקרן'!$C$42</f>
        <v>2.070562648777073E-3</v>
      </c>
    </row>
    <row r="162" spans="2:11">
      <c r="B162" s="86" t="s">
        <v>2228</v>
      </c>
      <c r="C162" s="87">
        <v>7049</v>
      </c>
      <c r="D162" s="88" t="s">
        <v>133</v>
      </c>
      <c r="E162" s="101">
        <v>43922</v>
      </c>
      <c r="F162" s="90">
        <v>29759.29</v>
      </c>
      <c r="G162" s="102">
        <v>101.4939</v>
      </c>
      <c r="H162" s="90">
        <v>113.35508</v>
      </c>
      <c r="I162" s="91">
        <v>8.9941666666666666E-5</v>
      </c>
      <c r="J162" s="91">
        <f t="shared" si="3"/>
        <v>2.48824675838299E-3</v>
      </c>
      <c r="K162" s="91">
        <f>H162/'סכום נכסי הקרן'!$C$42</f>
        <v>2.1182104946830443E-4</v>
      </c>
    </row>
    <row r="163" spans="2:11">
      <c r="B163" s="86" t="s">
        <v>2229</v>
      </c>
      <c r="C163" s="87">
        <v>7005</v>
      </c>
      <c r="D163" s="88" t="s">
        <v>131</v>
      </c>
      <c r="E163" s="101">
        <v>43621</v>
      </c>
      <c r="F163" s="90">
        <v>42245.63</v>
      </c>
      <c r="G163" s="102">
        <v>92.530100000000004</v>
      </c>
      <c r="H163" s="90">
        <v>137.55742999999998</v>
      </c>
      <c r="I163" s="91">
        <v>2.1609021176470587E-5</v>
      </c>
      <c r="J163" s="91">
        <f t="shared" si="3"/>
        <v>3.0195102794598619E-3</v>
      </c>
      <c r="K163" s="91">
        <f>H163/'סכום נכסי הקרן'!$C$42</f>
        <v>2.5704678771134757E-4</v>
      </c>
    </row>
    <row r="164" spans="2:11">
      <c r="B164" s="86" t="s">
        <v>2230</v>
      </c>
      <c r="C164" s="87">
        <v>8273</v>
      </c>
      <c r="D164" s="88" t="s">
        <v>131</v>
      </c>
      <c r="E164" s="101">
        <v>43922</v>
      </c>
      <c r="F164" s="90">
        <v>319068.77</v>
      </c>
      <c r="G164" s="102">
        <v>71.253600000000006</v>
      </c>
      <c r="H164" s="90">
        <v>800.03756999999996</v>
      </c>
      <c r="I164" s="91">
        <v>9.5780937500000002E-5</v>
      </c>
      <c r="J164" s="91">
        <f t="shared" si="3"/>
        <v>1.7561549867346964E-2</v>
      </c>
      <c r="K164" s="91">
        <f>H164/'סכום נכסי הקרן'!$C$42</f>
        <v>1.4949907643439719E-3</v>
      </c>
    </row>
    <row r="165" spans="2:11">
      <c r="B165" s="86" t="s">
        <v>2231</v>
      </c>
      <c r="C165" s="87">
        <v>8321</v>
      </c>
      <c r="D165" s="88" t="s">
        <v>131</v>
      </c>
      <c r="E165" s="101">
        <v>44217</v>
      </c>
      <c r="F165" s="90">
        <v>148126.41</v>
      </c>
      <c r="G165" s="102">
        <v>95.888900000000007</v>
      </c>
      <c r="H165" s="90">
        <v>499.82746000000003</v>
      </c>
      <c r="I165" s="91">
        <v>5.2804980159999997E-4</v>
      </c>
      <c r="J165" s="91">
        <f t="shared" si="3"/>
        <v>1.0971665822968001E-2</v>
      </c>
      <c r="K165" s="91">
        <f>H165/'סכום נכסי הקרן'!$C$42</f>
        <v>9.3400293246916652E-4</v>
      </c>
    </row>
    <row r="166" spans="2:11">
      <c r="B166" s="86" t="s">
        <v>2232</v>
      </c>
      <c r="C166" s="87">
        <v>8509</v>
      </c>
      <c r="D166" s="88" t="s">
        <v>131</v>
      </c>
      <c r="E166" s="101">
        <v>44531</v>
      </c>
      <c r="F166" s="90">
        <v>233780.38</v>
      </c>
      <c r="G166" s="102">
        <v>79.185599999999994</v>
      </c>
      <c r="H166" s="90">
        <v>651.43868999999995</v>
      </c>
      <c r="I166" s="91">
        <v>1.5296689380000001E-4</v>
      </c>
      <c r="J166" s="91">
        <f t="shared" si="2"/>
        <v>1.4299669751702009E-2</v>
      </c>
      <c r="K166" s="91">
        <f>H166/'סכום נכסי הקרן'!$C$42</f>
        <v>1.2173113633730172E-3</v>
      </c>
    </row>
    <row r="167" spans="2:11">
      <c r="B167" s="86" t="s">
        <v>2233</v>
      </c>
      <c r="C167" s="87">
        <v>6658</v>
      </c>
      <c r="D167" s="88" t="s">
        <v>131</v>
      </c>
      <c r="E167" s="101">
        <v>43356</v>
      </c>
      <c r="F167" s="90">
        <v>84833.77</v>
      </c>
      <c r="G167" s="102">
        <v>55.927300000000002</v>
      </c>
      <c r="H167" s="90">
        <v>166.9598</v>
      </c>
      <c r="I167" s="91">
        <v>1.0856149731916368E-4</v>
      </c>
      <c r="J167" s="91">
        <f t="shared" si="2"/>
        <v>3.6649189531715062E-3</v>
      </c>
      <c r="K167" s="91">
        <f>H167/'סכום נכסי הקרן'!$C$42</f>
        <v>3.1198954696179664E-4</v>
      </c>
    </row>
    <row r="168" spans="2:11">
      <c r="B168" s="93"/>
      <c r="C168" s="94"/>
      <c r="D168" s="94"/>
      <c r="E168" s="94"/>
      <c r="F168" s="94"/>
      <c r="G168" s="94"/>
      <c r="H168" s="94"/>
      <c r="I168" s="94"/>
      <c r="J168" s="94"/>
      <c r="K168" s="94"/>
    </row>
    <row r="169" spans="2:11">
      <c r="B169" s="93"/>
      <c r="C169" s="94"/>
      <c r="D169" s="94"/>
      <c r="E169" s="94"/>
      <c r="F169" s="94"/>
      <c r="G169" s="94"/>
      <c r="H169" s="94"/>
      <c r="I169" s="94"/>
      <c r="J169" s="94"/>
      <c r="K169" s="94"/>
    </row>
    <row r="170" spans="2:11">
      <c r="B170" s="93"/>
      <c r="C170" s="94"/>
      <c r="D170" s="94"/>
      <c r="E170" s="94"/>
      <c r="F170" s="94"/>
      <c r="G170" s="94"/>
      <c r="H170" s="94"/>
      <c r="I170" s="94"/>
      <c r="J170" s="94"/>
      <c r="K170" s="94"/>
    </row>
    <row r="171" spans="2:11">
      <c r="B171" s="109" t="s">
        <v>112</v>
      </c>
      <c r="C171" s="94"/>
      <c r="D171" s="94"/>
      <c r="E171" s="94"/>
      <c r="F171" s="94"/>
      <c r="G171" s="94"/>
      <c r="H171" s="94"/>
      <c r="I171" s="94"/>
      <c r="J171" s="94"/>
      <c r="K171" s="94"/>
    </row>
    <row r="172" spans="2:11">
      <c r="B172" s="109" t="s">
        <v>203</v>
      </c>
      <c r="C172" s="94"/>
      <c r="D172" s="94"/>
      <c r="E172" s="94"/>
      <c r="F172" s="94"/>
      <c r="G172" s="94"/>
      <c r="H172" s="94"/>
      <c r="I172" s="94"/>
      <c r="J172" s="94"/>
      <c r="K172" s="94"/>
    </row>
    <row r="173" spans="2:11">
      <c r="B173" s="109" t="s">
        <v>211</v>
      </c>
      <c r="C173" s="94"/>
      <c r="D173" s="94"/>
      <c r="E173" s="94"/>
      <c r="F173" s="94"/>
      <c r="G173" s="94"/>
      <c r="H173" s="94"/>
      <c r="I173" s="94"/>
      <c r="J173" s="94"/>
      <c r="K173" s="94"/>
    </row>
    <row r="174" spans="2:11">
      <c r="B174" s="93"/>
      <c r="C174" s="94"/>
      <c r="D174" s="94"/>
      <c r="E174" s="94"/>
      <c r="F174" s="94"/>
      <c r="G174" s="94"/>
      <c r="H174" s="94"/>
      <c r="I174" s="94"/>
      <c r="J174" s="94"/>
      <c r="K174" s="94"/>
    </row>
    <row r="175" spans="2:11">
      <c r="B175" s="93"/>
      <c r="C175" s="94"/>
      <c r="D175" s="94"/>
      <c r="E175" s="94"/>
      <c r="F175" s="94"/>
      <c r="G175" s="94"/>
      <c r="H175" s="94"/>
      <c r="I175" s="94"/>
      <c r="J175" s="94"/>
      <c r="K175" s="94"/>
    </row>
    <row r="176" spans="2:11">
      <c r="B176" s="93"/>
      <c r="C176" s="94"/>
      <c r="D176" s="94"/>
      <c r="E176" s="94"/>
      <c r="F176" s="94"/>
      <c r="G176" s="94"/>
      <c r="H176" s="94"/>
      <c r="I176" s="94"/>
      <c r="J176" s="94"/>
      <c r="K176" s="94"/>
    </row>
    <row r="177" spans="2:11">
      <c r="B177" s="93"/>
      <c r="C177" s="94"/>
      <c r="D177" s="94"/>
      <c r="E177" s="94"/>
      <c r="F177" s="94"/>
      <c r="G177" s="94"/>
      <c r="H177" s="94"/>
      <c r="I177" s="94"/>
      <c r="J177" s="94"/>
      <c r="K177" s="94"/>
    </row>
    <row r="178" spans="2:11">
      <c r="B178" s="93"/>
      <c r="C178" s="94"/>
      <c r="D178" s="94"/>
      <c r="E178" s="94"/>
      <c r="F178" s="94"/>
      <c r="G178" s="94"/>
      <c r="H178" s="94"/>
      <c r="I178" s="94"/>
      <c r="J178" s="94"/>
      <c r="K178" s="94"/>
    </row>
    <row r="179" spans="2:11">
      <c r="B179" s="93"/>
      <c r="C179" s="94"/>
      <c r="D179" s="94"/>
      <c r="E179" s="94"/>
      <c r="F179" s="94"/>
      <c r="G179" s="94"/>
      <c r="H179" s="94"/>
      <c r="I179" s="94"/>
      <c r="J179" s="94"/>
      <c r="K179" s="94"/>
    </row>
    <row r="180" spans="2:11">
      <c r="B180" s="93"/>
      <c r="C180" s="94"/>
      <c r="D180" s="94"/>
      <c r="E180" s="94"/>
      <c r="F180" s="94"/>
      <c r="G180" s="94"/>
      <c r="H180" s="94"/>
      <c r="I180" s="94"/>
      <c r="J180" s="94"/>
      <c r="K180" s="94"/>
    </row>
    <row r="181" spans="2:11">
      <c r="B181" s="93"/>
      <c r="C181" s="94"/>
      <c r="D181" s="94"/>
      <c r="E181" s="94"/>
      <c r="F181" s="94"/>
      <c r="G181" s="94"/>
      <c r="H181" s="94"/>
      <c r="I181" s="94"/>
      <c r="J181" s="94"/>
      <c r="K181" s="94"/>
    </row>
    <row r="182" spans="2:11">
      <c r="B182" s="93"/>
      <c r="C182" s="94"/>
      <c r="D182" s="94"/>
      <c r="E182" s="94"/>
      <c r="F182" s="94"/>
      <c r="G182" s="94"/>
      <c r="H182" s="94"/>
      <c r="I182" s="94"/>
      <c r="J182" s="94"/>
      <c r="K182" s="94"/>
    </row>
    <row r="183" spans="2:11">
      <c r="B183" s="93"/>
      <c r="C183" s="94"/>
      <c r="D183" s="94"/>
      <c r="E183" s="94"/>
      <c r="F183" s="94"/>
      <c r="G183" s="94"/>
      <c r="H183" s="94"/>
      <c r="I183" s="94"/>
      <c r="J183" s="94"/>
      <c r="K183" s="94"/>
    </row>
    <row r="184" spans="2:11">
      <c r="B184" s="93"/>
      <c r="C184" s="94"/>
      <c r="D184" s="94"/>
      <c r="E184" s="94"/>
      <c r="F184" s="94"/>
      <c r="G184" s="94"/>
      <c r="H184" s="94"/>
      <c r="I184" s="94"/>
      <c r="J184" s="94"/>
      <c r="K184" s="94"/>
    </row>
    <row r="185" spans="2:11">
      <c r="B185" s="93"/>
      <c r="C185" s="94"/>
      <c r="D185" s="94"/>
      <c r="E185" s="94"/>
      <c r="F185" s="94"/>
      <c r="G185" s="94"/>
      <c r="H185" s="94"/>
      <c r="I185" s="94"/>
      <c r="J185" s="94"/>
      <c r="K185" s="94"/>
    </row>
    <row r="186" spans="2:11">
      <c r="B186" s="93"/>
      <c r="C186" s="94"/>
      <c r="D186" s="94"/>
      <c r="E186" s="94"/>
      <c r="F186" s="94"/>
      <c r="G186" s="94"/>
      <c r="H186" s="94"/>
      <c r="I186" s="94"/>
      <c r="J186" s="94"/>
      <c r="K186" s="94"/>
    </row>
    <row r="187" spans="2:11">
      <c r="B187" s="93"/>
      <c r="C187" s="94"/>
      <c r="D187" s="94"/>
      <c r="E187" s="94"/>
      <c r="F187" s="94"/>
      <c r="G187" s="94"/>
      <c r="H187" s="94"/>
      <c r="I187" s="94"/>
      <c r="J187" s="94"/>
      <c r="K187" s="94"/>
    </row>
    <row r="188" spans="2:11">
      <c r="B188" s="93"/>
      <c r="C188" s="94"/>
      <c r="D188" s="94"/>
      <c r="E188" s="94"/>
      <c r="F188" s="94"/>
      <c r="G188" s="94"/>
      <c r="H188" s="94"/>
      <c r="I188" s="94"/>
      <c r="J188" s="94"/>
      <c r="K188" s="94"/>
    </row>
    <row r="189" spans="2:11">
      <c r="B189" s="93"/>
      <c r="C189" s="94"/>
      <c r="D189" s="94"/>
      <c r="E189" s="94"/>
      <c r="F189" s="94"/>
      <c r="G189" s="94"/>
      <c r="H189" s="94"/>
      <c r="I189" s="94"/>
      <c r="J189" s="94"/>
      <c r="K189" s="94"/>
    </row>
    <row r="190" spans="2:11">
      <c r="B190" s="93"/>
      <c r="C190" s="94"/>
      <c r="D190" s="94"/>
      <c r="E190" s="94"/>
      <c r="F190" s="94"/>
      <c r="G190" s="94"/>
      <c r="H190" s="94"/>
      <c r="I190" s="94"/>
      <c r="J190" s="94"/>
      <c r="K190" s="94"/>
    </row>
    <row r="191" spans="2:11">
      <c r="B191" s="93"/>
      <c r="C191" s="94"/>
      <c r="D191" s="94"/>
      <c r="E191" s="94"/>
      <c r="F191" s="94"/>
      <c r="G191" s="94"/>
      <c r="H191" s="94"/>
      <c r="I191" s="94"/>
      <c r="J191" s="94"/>
      <c r="K191" s="94"/>
    </row>
    <row r="192" spans="2:11">
      <c r="B192" s="93"/>
      <c r="C192" s="94"/>
      <c r="D192" s="94"/>
      <c r="E192" s="94"/>
      <c r="F192" s="94"/>
      <c r="G192" s="94"/>
      <c r="H192" s="94"/>
      <c r="I192" s="94"/>
      <c r="J192" s="94"/>
      <c r="K192" s="94"/>
    </row>
    <row r="193" spans="2:11">
      <c r="B193" s="93"/>
      <c r="C193" s="94"/>
      <c r="D193" s="94"/>
      <c r="E193" s="94"/>
      <c r="F193" s="94"/>
      <c r="G193" s="94"/>
      <c r="H193" s="94"/>
      <c r="I193" s="94"/>
      <c r="J193" s="94"/>
      <c r="K193" s="94"/>
    </row>
    <row r="194" spans="2:11">
      <c r="B194" s="93"/>
      <c r="C194" s="94"/>
      <c r="D194" s="94"/>
      <c r="E194" s="94"/>
      <c r="F194" s="94"/>
      <c r="G194" s="94"/>
      <c r="H194" s="94"/>
      <c r="I194" s="94"/>
      <c r="J194" s="94"/>
      <c r="K194" s="94"/>
    </row>
    <row r="195" spans="2:11">
      <c r="B195" s="93"/>
      <c r="C195" s="94"/>
      <c r="D195" s="94"/>
      <c r="E195" s="94"/>
      <c r="F195" s="94"/>
      <c r="G195" s="94"/>
      <c r="H195" s="94"/>
      <c r="I195" s="94"/>
      <c r="J195" s="94"/>
      <c r="K195" s="94"/>
    </row>
    <row r="196" spans="2:11">
      <c r="B196" s="93"/>
      <c r="C196" s="94"/>
      <c r="D196" s="94"/>
      <c r="E196" s="94"/>
      <c r="F196" s="94"/>
      <c r="G196" s="94"/>
      <c r="H196" s="94"/>
      <c r="I196" s="94"/>
      <c r="J196" s="94"/>
      <c r="K196" s="94"/>
    </row>
    <row r="197" spans="2:11">
      <c r="B197" s="93"/>
      <c r="C197" s="94"/>
      <c r="D197" s="94"/>
      <c r="E197" s="94"/>
      <c r="F197" s="94"/>
      <c r="G197" s="94"/>
      <c r="H197" s="94"/>
      <c r="I197" s="94"/>
      <c r="J197" s="94"/>
      <c r="K197" s="94"/>
    </row>
    <row r="198" spans="2:11">
      <c r="B198" s="93"/>
      <c r="C198" s="94"/>
      <c r="D198" s="94"/>
      <c r="E198" s="94"/>
      <c r="F198" s="94"/>
      <c r="G198" s="94"/>
      <c r="H198" s="94"/>
      <c r="I198" s="94"/>
      <c r="J198" s="94"/>
      <c r="K198" s="94"/>
    </row>
    <row r="199" spans="2:11">
      <c r="B199" s="93"/>
      <c r="C199" s="94"/>
      <c r="D199" s="94"/>
      <c r="E199" s="94"/>
      <c r="F199" s="94"/>
      <c r="G199" s="94"/>
      <c r="H199" s="94"/>
      <c r="I199" s="94"/>
      <c r="J199" s="94"/>
      <c r="K199" s="94"/>
    </row>
    <row r="200" spans="2:11">
      <c r="B200" s="93"/>
      <c r="C200" s="94"/>
      <c r="D200" s="94"/>
      <c r="E200" s="94"/>
      <c r="F200" s="94"/>
      <c r="G200" s="94"/>
      <c r="H200" s="94"/>
      <c r="I200" s="94"/>
      <c r="J200" s="94"/>
      <c r="K200" s="94"/>
    </row>
    <row r="201" spans="2:11">
      <c r="B201" s="93"/>
      <c r="C201" s="94"/>
      <c r="D201" s="94"/>
      <c r="E201" s="94"/>
      <c r="F201" s="94"/>
      <c r="G201" s="94"/>
      <c r="H201" s="94"/>
      <c r="I201" s="94"/>
      <c r="J201" s="94"/>
      <c r="K201" s="94"/>
    </row>
    <row r="202" spans="2:11">
      <c r="B202" s="93"/>
      <c r="C202" s="94"/>
      <c r="D202" s="94"/>
      <c r="E202" s="94"/>
      <c r="F202" s="94"/>
      <c r="G202" s="94"/>
      <c r="H202" s="94"/>
      <c r="I202" s="94"/>
      <c r="J202" s="94"/>
      <c r="K202" s="94"/>
    </row>
    <row r="203" spans="2:11">
      <c r="B203" s="93"/>
      <c r="C203" s="94"/>
      <c r="D203" s="94"/>
      <c r="E203" s="94"/>
      <c r="F203" s="94"/>
      <c r="G203" s="94"/>
      <c r="H203" s="94"/>
      <c r="I203" s="94"/>
      <c r="J203" s="94"/>
      <c r="K203" s="94"/>
    </row>
    <row r="204" spans="2:11">
      <c r="B204" s="93"/>
      <c r="C204" s="94"/>
      <c r="D204" s="94"/>
      <c r="E204" s="94"/>
      <c r="F204" s="94"/>
      <c r="G204" s="94"/>
      <c r="H204" s="94"/>
      <c r="I204" s="94"/>
      <c r="J204" s="94"/>
      <c r="K204" s="94"/>
    </row>
    <row r="205" spans="2:11">
      <c r="B205" s="93"/>
      <c r="C205" s="94"/>
      <c r="D205" s="94"/>
      <c r="E205" s="94"/>
      <c r="F205" s="94"/>
      <c r="G205" s="94"/>
      <c r="H205" s="94"/>
      <c r="I205" s="94"/>
      <c r="J205" s="94"/>
      <c r="K205" s="94"/>
    </row>
    <row r="206" spans="2:11">
      <c r="B206" s="93"/>
      <c r="C206" s="94"/>
      <c r="D206" s="94"/>
      <c r="E206" s="94"/>
      <c r="F206" s="94"/>
      <c r="G206" s="94"/>
      <c r="H206" s="94"/>
      <c r="I206" s="94"/>
      <c r="J206" s="94"/>
      <c r="K206" s="94"/>
    </row>
    <row r="207" spans="2:11">
      <c r="B207" s="93"/>
      <c r="C207" s="94"/>
      <c r="D207" s="94"/>
      <c r="E207" s="94"/>
      <c r="F207" s="94"/>
      <c r="G207" s="94"/>
      <c r="H207" s="94"/>
      <c r="I207" s="94"/>
      <c r="J207" s="94"/>
      <c r="K207" s="94"/>
    </row>
    <row r="208" spans="2:11">
      <c r="B208" s="93"/>
      <c r="C208" s="94"/>
      <c r="D208" s="94"/>
      <c r="E208" s="94"/>
      <c r="F208" s="94"/>
      <c r="G208" s="94"/>
      <c r="H208" s="94"/>
      <c r="I208" s="94"/>
      <c r="J208" s="94"/>
      <c r="K208" s="94"/>
    </row>
    <row r="209" spans="2:11">
      <c r="B209" s="93"/>
      <c r="C209" s="94"/>
      <c r="D209" s="94"/>
      <c r="E209" s="94"/>
      <c r="F209" s="94"/>
      <c r="G209" s="94"/>
      <c r="H209" s="94"/>
      <c r="I209" s="94"/>
      <c r="J209" s="94"/>
      <c r="K209" s="94"/>
    </row>
    <row r="210" spans="2:11">
      <c r="B210" s="93"/>
      <c r="C210" s="94"/>
      <c r="D210" s="94"/>
      <c r="E210" s="94"/>
      <c r="F210" s="94"/>
      <c r="G210" s="94"/>
      <c r="H210" s="94"/>
      <c r="I210" s="94"/>
      <c r="J210" s="94"/>
      <c r="K210" s="94"/>
    </row>
    <row r="211" spans="2:11">
      <c r="B211" s="93"/>
      <c r="C211" s="94"/>
      <c r="D211" s="94"/>
      <c r="E211" s="94"/>
      <c r="F211" s="94"/>
      <c r="G211" s="94"/>
      <c r="H211" s="94"/>
      <c r="I211" s="94"/>
      <c r="J211" s="94"/>
      <c r="K211" s="94"/>
    </row>
    <row r="212" spans="2:11">
      <c r="B212" s="93"/>
      <c r="C212" s="94"/>
      <c r="D212" s="94"/>
      <c r="E212" s="94"/>
      <c r="F212" s="94"/>
      <c r="G212" s="94"/>
      <c r="H212" s="94"/>
      <c r="I212" s="94"/>
      <c r="J212" s="94"/>
      <c r="K212" s="94"/>
    </row>
    <row r="213" spans="2:11">
      <c r="B213" s="93"/>
      <c r="C213" s="94"/>
      <c r="D213" s="94"/>
      <c r="E213" s="94"/>
      <c r="F213" s="94"/>
      <c r="G213" s="94"/>
      <c r="H213" s="94"/>
      <c r="I213" s="94"/>
      <c r="J213" s="94"/>
      <c r="K213" s="94"/>
    </row>
    <row r="214" spans="2:11">
      <c r="B214" s="93"/>
      <c r="C214" s="94"/>
      <c r="D214" s="94"/>
      <c r="E214" s="94"/>
      <c r="F214" s="94"/>
      <c r="G214" s="94"/>
      <c r="H214" s="94"/>
      <c r="I214" s="94"/>
      <c r="J214" s="94"/>
      <c r="K214" s="94"/>
    </row>
    <row r="215" spans="2:11">
      <c r="B215" s="93"/>
      <c r="C215" s="94"/>
      <c r="D215" s="94"/>
      <c r="E215" s="94"/>
      <c r="F215" s="94"/>
      <c r="G215" s="94"/>
      <c r="H215" s="94"/>
      <c r="I215" s="94"/>
      <c r="J215" s="94"/>
      <c r="K215" s="94"/>
    </row>
    <row r="216" spans="2:11">
      <c r="B216" s="93"/>
      <c r="C216" s="94"/>
      <c r="D216" s="94"/>
      <c r="E216" s="94"/>
      <c r="F216" s="94"/>
      <c r="G216" s="94"/>
      <c r="H216" s="94"/>
      <c r="I216" s="94"/>
      <c r="J216" s="94"/>
      <c r="K216" s="94"/>
    </row>
    <row r="217" spans="2:11">
      <c r="B217" s="93"/>
      <c r="C217" s="94"/>
      <c r="D217" s="94"/>
      <c r="E217" s="94"/>
      <c r="F217" s="94"/>
      <c r="G217" s="94"/>
      <c r="H217" s="94"/>
      <c r="I217" s="94"/>
      <c r="J217" s="94"/>
      <c r="K217" s="94"/>
    </row>
    <row r="218" spans="2:11">
      <c r="B218" s="93"/>
      <c r="C218" s="94"/>
      <c r="D218" s="94"/>
      <c r="E218" s="94"/>
      <c r="F218" s="94"/>
      <c r="G218" s="94"/>
      <c r="H218" s="94"/>
      <c r="I218" s="94"/>
      <c r="J218" s="94"/>
      <c r="K218" s="94"/>
    </row>
    <row r="219" spans="2:11">
      <c r="B219" s="93"/>
      <c r="C219" s="94"/>
      <c r="D219" s="94"/>
      <c r="E219" s="94"/>
      <c r="F219" s="94"/>
      <c r="G219" s="94"/>
      <c r="H219" s="94"/>
      <c r="I219" s="94"/>
      <c r="J219" s="94"/>
      <c r="K219" s="94"/>
    </row>
    <row r="220" spans="2:11">
      <c r="B220" s="93"/>
      <c r="C220" s="94"/>
      <c r="D220" s="94"/>
      <c r="E220" s="94"/>
      <c r="F220" s="94"/>
      <c r="G220" s="94"/>
      <c r="H220" s="94"/>
      <c r="I220" s="94"/>
      <c r="J220" s="94"/>
      <c r="K220" s="94"/>
    </row>
    <row r="221" spans="2:11">
      <c r="B221" s="93"/>
      <c r="C221" s="94"/>
      <c r="D221" s="94"/>
      <c r="E221" s="94"/>
      <c r="F221" s="94"/>
      <c r="G221" s="94"/>
      <c r="H221" s="94"/>
      <c r="I221" s="94"/>
      <c r="J221" s="94"/>
      <c r="K221" s="94"/>
    </row>
    <row r="222" spans="2:11">
      <c r="B222" s="93"/>
      <c r="C222" s="94"/>
      <c r="D222" s="94"/>
      <c r="E222" s="94"/>
      <c r="F222" s="94"/>
      <c r="G222" s="94"/>
      <c r="H222" s="94"/>
      <c r="I222" s="94"/>
      <c r="J222" s="94"/>
      <c r="K222" s="94"/>
    </row>
    <row r="223" spans="2:11">
      <c r="B223" s="93"/>
      <c r="C223" s="94"/>
      <c r="D223" s="94"/>
      <c r="E223" s="94"/>
      <c r="F223" s="94"/>
      <c r="G223" s="94"/>
      <c r="H223" s="94"/>
      <c r="I223" s="94"/>
      <c r="J223" s="94"/>
      <c r="K223" s="94"/>
    </row>
    <row r="224" spans="2:11">
      <c r="B224" s="93"/>
      <c r="C224" s="94"/>
      <c r="D224" s="94"/>
      <c r="E224" s="94"/>
      <c r="F224" s="94"/>
      <c r="G224" s="94"/>
      <c r="H224" s="94"/>
      <c r="I224" s="94"/>
      <c r="J224" s="94"/>
      <c r="K224" s="94"/>
    </row>
    <row r="225" spans="2:11">
      <c r="B225" s="93"/>
      <c r="C225" s="94"/>
      <c r="D225" s="94"/>
      <c r="E225" s="94"/>
      <c r="F225" s="94"/>
      <c r="G225" s="94"/>
      <c r="H225" s="94"/>
      <c r="I225" s="94"/>
      <c r="J225" s="94"/>
      <c r="K225" s="94"/>
    </row>
    <row r="226" spans="2:11">
      <c r="B226" s="93"/>
      <c r="C226" s="94"/>
      <c r="D226" s="94"/>
      <c r="E226" s="94"/>
      <c r="F226" s="94"/>
      <c r="G226" s="94"/>
      <c r="H226" s="94"/>
      <c r="I226" s="94"/>
      <c r="J226" s="94"/>
      <c r="K226" s="94"/>
    </row>
    <row r="227" spans="2:11">
      <c r="B227" s="93"/>
      <c r="C227" s="94"/>
      <c r="D227" s="94"/>
      <c r="E227" s="94"/>
      <c r="F227" s="94"/>
      <c r="G227" s="94"/>
      <c r="H227" s="94"/>
      <c r="I227" s="94"/>
      <c r="J227" s="94"/>
      <c r="K227" s="94"/>
    </row>
    <row r="228" spans="2:11">
      <c r="B228" s="93"/>
      <c r="C228" s="94"/>
      <c r="D228" s="94"/>
      <c r="E228" s="94"/>
      <c r="F228" s="94"/>
      <c r="G228" s="94"/>
      <c r="H228" s="94"/>
      <c r="I228" s="94"/>
      <c r="J228" s="94"/>
      <c r="K228" s="94"/>
    </row>
    <row r="229" spans="2:11">
      <c r="B229" s="93"/>
      <c r="C229" s="94"/>
      <c r="D229" s="94"/>
      <c r="E229" s="94"/>
      <c r="F229" s="94"/>
      <c r="G229" s="94"/>
      <c r="H229" s="94"/>
      <c r="I229" s="94"/>
      <c r="J229" s="94"/>
      <c r="K229" s="94"/>
    </row>
    <row r="230" spans="2:11">
      <c r="B230" s="93"/>
      <c r="C230" s="94"/>
      <c r="D230" s="94"/>
      <c r="E230" s="94"/>
      <c r="F230" s="94"/>
      <c r="G230" s="94"/>
      <c r="H230" s="94"/>
      <c r="I230" s="94"/>
      <c r="J230" s="94"/>
      <c r="K230" s="94"/>
    </row>
    <row r="231" spans="2:11">
      <c r="B231" s="93"/>
      <c r="C231" s="94"/>
      <c r="D231" s="94"/>
      <c r="E231" s="94"/>
      <c r="F231" s="94"/>
      <c r="G231" s="94"/>
      <c r="H231" s="94"/>
      <c r="I231" s="94"/>
      <c r="J231" s="94"/>
      <c r="K231" s="94"/>
    </row>
    <row r="232" spans="2:11">
      <c r="B232" s="93"/>
      <c r="C232" s="94"/>
      <c r="D232" s="94"/>
      <c r="E232" s="94"/>
      <c r="F232" s="94"/>
      <c r="G232" s="94"/>
      <c r="H232" s="94"/>
      <c r="I232" s="94"/>
      <c r="J232" s="94"/>
      <c r="K232" s="94"/>
    </row>
    <row r="233" spans="2:11">
      <c r="B233" s="93"/>
      <c r="C233" s="94"/>
      <c r="D233" s="94"/>
      <c r="E233" s="94"/>
      <c r="F233" s="94"/>
      <c r="G233" s="94"/>
      <c r="H233" s="94"/>
      <c r="I233" s="94"/>
      <c r="J233" s="94"/>
      <c r="K233" s="94"/>
    </row>
    <row r="234" spans="2:11">
      <c r="B234" s="93"/>
      <c r="C234" s="94"/>
      <c r="D234" s="94"/>
      <c r="E234" s="94"/>
      <c r="F234" s="94"/>
      <c r="G234" s="94"/>
      <c r="H234" s="94"/>
      <c r="I234" s="94"/>
      <c r="J234" s="94"/>
      <c r="K234" s="94"/>
    </row>
    <row r="235" spans="2:11">
      <c r="B235" s="93"/>
      <c r="C235" s="94"/>
      <c r="D235" s="94"/>
      <c r="E235" s="94"/>
      <c r="F235" s="94"/>
      <c r="G235" s="94"/>
      <c r="H235" s="94"/>
      <c r="I235" s="94"/>
      <c r="J235" s="94"/>
      <c r="K235" s="94"/>
    </row>
    <row r="236" spans="2:11">
      <c r="B236" s="93"/>
      <c r="C236" s="94"/>
      <c r="D236" s="94"/>
      <c r="E236" s="94"/>
      <c r="F236" s="94"/>
      <c r="G236" s="94"/>
      <c r="H236" s="94"/>
      <c r="I236" s="94"/>
      <c r="J236" s="94"/>
      <c r="K236" s="94"/>
    </row>
    <row r="237" spans="2:11">
      <c r="B237" s="93"/>
      <c r="C237" s="94"/>
      <c r="D237" s="94"/>
      <c r="E237" s="94"/>
      <c r="F237" s="94"/>
      <c r="G237" s="94"/>
      <c r="H237" s="94"/>
      <c r="I237" s="94"/>
      <c r="J237" s="94"/>
      <c r="K237" s="94"/>
    </row>
    <row r="238" spans="2:11">
      <c r="B238" s="93"/>
      <c r="C238" s="94"/>
      <c r="D238" s="94"/>
      <c r="E238" s="94"/>
      <c r="F238" s="94"/>
      <c r="G238" s="94"/>
      <c r="H238" s="94"/>
      <c r="I238" s="94"/>
      <c r="J238" s="94"/>
      <c r="K238" s="94"/>
    </row>
    <row r="239" spans="2:11">
      <c r="B239" s="93"/>
      <c r="C239" s="94"/>
      <c r="D239" s="94"/>
      <c r="E239" s="94"/>
      <c r="F239" s="94"/>
      <c r="G239" s="94"/>
      <c r="H239" s="94"/>
      <c r="I239" s="94"/>
      <c r="J239" s="94"/>
      <c r="K239" s="94"/>
    </row>
    <row r="240" spans="2:11">
      <c r="B240" s="93"/>
      <c r="C240" s="94"/>
      <c r="D240" s="94"/>
      <c r="E240" s="94"/>
      <c r="F240" s="94"/>
      <c r="G240" s="94"/>
      <c r="H240" s="94"/>
      <c r="I240" s="94"/>
      <c r="J240" s="94"/>
      <c r="K240" s="94"/>
    </row>
    <row r="241" spans="2:11">
      <c r="B241" s="93"/>
      <c r="C241" s="94"/>
      <c r="D241" s="94"/>
      <c r="E241" s="94"/>
      <c r="F241" s="94"/>
      <c r="G241" s="94"/>
      <c r="H241" s="94"/>
      <c r="I241" s="94"/>
      <c r="J241" s="94"/>
      <c r="K241" s="94"/>
    </row>
    <row r="242" spans="2:11">
      <c r="B242" s="93"/>
      <c r="C242" s="94"/>
      <c r="D242" s="94"/>
      <c r="E242" s="94"/>
      <c r="F242" s="94"/>
      <c r="G242" s="94"/>
      <c r="H242" s="94"/>
      <c r="I242" s="94"/>
      <c r="J242" s="94"/>
      <c r="K242" s="94"/>
    </row>
    <row r="243" spans="2:11">
      <c r="B243" s="93"/>
      <c r="C243" s="94"/>
      <c r="D243" s="94"/>
      <c r="E243" s="94"/>
      <c r="F243" s="94"/>
      <c r="G243" s="94"/>
      <c r="H243" s="94"/>
      <c r="I243" s="94"/>
      <c r="J243" s="94"/>
      <c r="K243" s="94"/>
    </row>
    <row r="244" spans="2:11">
      <c r="B244" s="93"/>
      <c r="C244" s="94"/>
      <c r="D244" s="94"/>
      <c r="E244" s="94"/>
      <c r="F244" s="94"/>
      <c r="G244" s="94"/>
      <c r="H244" s="94"/>
      <c r="I244" s="94"/>
      <c r="J244" s="94"/>
      <c r="K244" s="94"/>
    </row>
    <row r="245" spans="2:11">
      <c r="B245" s="93"/>
      <c r="C245" s="94"/>
      <c r="D245" s="94"/>
      <c r="E245" s="94"/>
      <c r="F245" s="94"/>
      <c r="G245" s="94"/>
      <c r="H245" s="94"/>
      <c r="I245" s="94"/>
      <c r="J245" s="94"/>
      <c r="K245" s="94"/>
    </row>
    <row r="246" spans="2:11">
      <c r="B246" s="93"/>
      <c r="C246" s="94"/>
      <c r="D246" s="94"/>
      <c r="E246" s="94"/>
      <c r="F246" s="94"/>
      <c r="G246" s="94"/>
      <c r="H246" s="94"/>
      <c r="I246" s="94"/>
      <c r="J246" s="94"/>
      <c r="K246" s="94"/>
    </row>
    <row r="247" spans="2:11">
      <c r="B247" s="93"/>
      <c r="C247" s="94"/>
      <c r="D247" s="94"/>
      <c r="E247" s="94"/>
      <c r="F247" s="94"/>
      <c r="G247" s="94"/>
      <c r="H247" s="94"/>
      <c r="I247" s="94"/>
      <c r="J247" s="94"/>
      <c r="K247" s="94"/>
    </row>
    <row r="248" spans="2:11">
      <c r="B248" s="93"/>
      <c r="C248" s="94"/>
      <c r="D248" s="94"/>
      <c r="E248" s="94"/>
      <c r="F248" s="94"/>
      <c r="G248" s="94"/>
      <c r="H248" s="94"/>
      <c r="I248" s="94"/>
      <c r="J248" s="94"/>
      <c r="K248" s="94"/>
    </row>
    <row r="249" spans="2:11">
      <c r="B249" s="93"/>
      <c r="C249" s="94"/>
      <c r="D249" s="94"/>
      <c r="E249" s="94"/>
      <c r="F249" s="94"/>
      <c r="G249" s="94"/>
      <c r="H249" s="94"/>
      <c r="I249" s="94"/>
      <c r="J249" s="94"/>
      <c r="K249" s="94"/>
    </row>
    <row r="250" spans="2:11">
      <c r="B250" s="93"/>
      <c r="C250" s="94"/>
      <c r="D250" s="94"/>
      <c r="E250" s="94"/>
      <c r="F250" s="94"/>
      <c r="G250" s="94"/>
      <c r="H250" s="94"/>
      <c r="I250" s="94"/>
      <c r="J250" s="94"/>
      <c r="K250" s="94"/>
    </row>
    <row r="251" spans="2:11">
      <c r="B251" s="93"/>
      <c r="C251" s="94"/>
      <c r="D251" s="94"/>
      <c r="E251" s="94"/>
      <c r="F251" s="94"/>
      <c r="G251" s="94"/>
      <c r="H251" s="94"/>
      <c r="I251" s="94"/>
      <c r="J251" s="94"/>
      <c r="K251" s="94"/>
    </row>
    <row r="252" spans="2:11">
      <c r="B252" s="93"/>
      <c r="C252" s="94"/>
      <c r="D252" s="94"/>
      <c r="E252" s="94"/>
      <c r="F252" s="94"/>
      <c r="G252" s="94"/>
      <c r="H252" s="94"/>
      <c r="I252" s="94"/>
      <c r="J252" s="94"/>
      <c r="K252" s="94"/>
    </row>
    <row r="253" spans="2:11">
      <c r="B253" s="93"/>
      <c r="C253" s="94"/>
      <c r="D253" s="94"/>
      <c r="E253" s="94"/>
      <c r="F253" s="94"/>
      <c r="G253" s="94"/>
      <c r="H253" s="94"/>
      <c r="I253" s="94"/>
      <c r="J253" s="94"/>
      <c r="K253" s="94"/>
    </row>
    <row r="254" spans="2:11">
      <c r="B254" s="93"/>
      <c r="C254" s="94"/>
      <c r="D254" s="94"/>
      <c r="E254" s="94"/>
      <c r="F254" s="94"/>
      <c r="G254" s="94"/>
      <c r="H254" s="94"/>
      <c r="I254" s="94"/>
      <c r="J254" s="94"/>
      <c r="K254" s="94"/>
    </row>
    <row r="255" spans="2:11">
      <c r="B255" s="93"/>
      <c r="C255" s="94"/>
      <c r="D255" s="94"/>
      <c r="E255" s="94"/>
      <c r="F255" s="94"/>
      <c r="G255" s="94"/>
      <c r="H255" s="94"/>
      <c r="I255" s="94"/>
      <c r="J255" s="94"/>
      <c r="K255" s="94"/>
    </row>
    <row r="256" spans="2:11">
      <c r="B256" s="93"/>
      <c r="C256" s="94"/>
      <c r="D256" s="94"/>
      <c r="E256" s="94"/>
      <c r="F256" s="94"/>
      <c r="G256" s="94"/>
      <c r="H256" s="94"/>
      <c r="I256" s="94"/>
      <c r="J256" s="94"/>
      <c r="K256" s="94"/>
    </row>
    <row r="257" spans="2:11">
      <c r="B257" s="93"/>
      <c r="C257" s="94"/>
      <c r="D257" s="94"/>
      <c r="E257" s="94"/>
      <c r="F257" s="94"/>
      <c r="G257" s="94"/>
      <c r="H257" s="94"/>
      <c r="I257" s="94"/>
      <c r="J257" s="94"/>
      <c r="K257" s="94"/>
    </row>
    <row r="258" spans="2:11">
      <c r="B258" s="93"/>
      <c r="C258" s="94"/>
      <c r="D258" s="94"/>
      <c r="E258" s="94"/>
      <c r="F258" s="94"/>
      <c r="G258" s="94"/>
      <c r="H258" s="94"/>
      <c r="I258" s="94"/>
      <c r="J258" s="94"/>
      <c r="K258" s="94"/>
    </row>
    <row r="259" spans="2:11">
      <c r="B259" s="93"/>
      <c r="C259" s="94"/>
      <c r="D259" s="94"/>
      <c r="E259" s="94"/>
      <c r="F259" s="94"/>
      <c r="G259" s="94"/>
      <c r="H259" s="94"/>
      <c r="I259" s="94"/>
      <c r="J259" s="94"/>
      <c r="K259" s="94"/>
    </row>
    <row r="260" spans="2:11">
      <c r="B260" s="93"/>
      <c r="C260" s="94"/>
      <c r="D260" s="94"/>
      <c r="E260" s="94"/>
      <c r="F260" s="94"/>
      <c r="G260" s="94"/>
      <c r="H260" s="94"/>
      <c r="I260" s="94"/>
      <c r="J260" s="94"/>
      <c r="K260" s="94"/>
    </row>
    <row r="261" spans="2:11">
      <c r="B261" s="93"/>
      <c r="C261" s="94"/>
      <c r="D261" s="94"/>
      <c r="E261" s="94"/>
      <c r="F261" s="94"/>
      <c r="G261" s="94"/>
      <c r="H261" s="94"/>
      <c r="I261" s="94"/>
      <c r="J261" s="94"/>
      <c r="K261" s="94"/>
    </row>
    <row r="262" spans="2:11">
      <c r="B262" s="93"/>
      <c r="C262" s="94"/>
      <c r="D262" s="94"/>
      <c r="E262" s="94"/>
      <c r="F262" s="94"/>
      <c r="G262" s="94"/>
      <c r="H262" s="94"/>
      <c r="I262" s="94"/>
      <c r="J262" s="94"/>
      <c r="K262" s="94"/>
    </row>
    <row r="263" spans="2:11">
      <c r="B263" s="93"/>
      <c r="C263" s="94"/>
      <c r="D263" s="94"/>
      <c r="E263" s="94"/>
      <c r="F263" s="94"/>
      <c r="G263" s="94"/>
      <c r="H263" s="94"/>
      <c r="I263" s="94"/>
      <c r="J263" s="94"/>
      <c r="K263" s="94"/>
    </row>
    <row r="264" spans="2:11">
      <c r="B264" s="93"/>
      <c r="C264" s="94"/>
      <c r="D264" s="94"/>
      <c r="E264" s="94"/>
      <c r="F264" s="94"/>
      <c r="G264" s="94"/>
      <c r="H264" s="94"/>
      <c r="I264" s="94"/>
      <c r="J264" s="94"/>
      <c r="K264" s="94"/>
    </row>
    <row r="265" spans="2:11">
      <c r="B265" s="93"/>
      <c r="C265" s="94"/>
      <c r="D265" s="94"/>
      <c r="E265" s="94"/>
      <c r="F265" s="94"/>
      <c r="G265" s="94"/>
      <c r="H265" s="94"/>
      <c r="I265" s="94"/>
      <c r="J265" s="94"/>
      <c r="K265" s="94"/>
    </row>
    <row r="266" spans="2:11">
      <c r="B266" s="93"/>
      <c r="C266" s="94"/>
      <c r="D266" s="94"/>
      <c r="E266" s="94"/>
      <c r="F266" s="94"/>
      <c r="G266" s="94"/>
      <c r="H266" s="94"/>
      <c r="I266" s="94"/>
      <c r="J266" s="94"/>
      <c r="K266" s="94"/>
    </row>
    <row r="267" spans="2:11">
      <c r="B267" s="93"/>
      <c r="C267" s="94"/>
      <c r="D267" s="94"/>
      <c r="E267" s="94"/>
      <c r="F267" s="94"/>
      <c r="G267" s="94"/>
      <c r="H267" s="94"/>
      <c r="I267" s="94"/>
      <c r="J267" s="94"/>
      <c r="K267" s="94"/>
    </row>
    <row r="268" spans="2:11">
      <c r="B268" s="93"/>
      <c r="C268" s="94"/>
      <c r="D268" s="94"/>
      <c r="E268" s="94"/>
      <c r="F268" s="94"/>
      <c r="G268" s="94"/>
      <c r="H268" s="94"/>
      <c r="I268" s="94"/>
      <c r="J268" s="94"/>
      <c r="K268" s="94"/>
    </row>
    <row r="269" spans="2:11">
      <c r="B269" s="93"/>
      <c r="C269" s="94"/>
      <c r="D269" s="94"/>
      <c r="E269" s="94"/>
      <c r="F269" s="94"/>
      <c r="G269" s="94"/>
      <c r="H269" s="94"/>
      <c r="I269" s="94"/>
      <c r="J269" s="94"/>
      <c r="K269" s="94"/>
    </row>
    <row r="270" spans="2:11">
      <c r="B270" s="93"/>
      <c r="C270" s="94"/>
      <c r="D270" s="94"/>
      <c r="E270" s="94"/>
      <c r="F270" s="94"/>
      <c r="G270" s="94"/>
      <c r="H270" s="94"/>
      <c r="I270" s="94"/>
      <c r="J270" s="94"/>
      <c r="K270" s="94"/>
    </row>
    <row r="271" spans="2:11">
      <c r="B271" s="93"/>
      <c r="C271" s="94"/>
      <c r="D271" s="94"/>
      <c r="E271" s="94"/>
      <c r="F271" s="94"/>
      <c r="G271" s="94"/>
      <c r="H271" s="94"/>
      <c r="I271" s="94"/>
      <c r="J271" s="94"/>
      <c r="K271" s="94"/>
    </row>
    <row r="272" spans="2:11">
      <c r="B272" s="93"/>
      <c r="C272" s="94"/>
      <c r="D272" s="94"/>
      <c r="E272" s="94"/>
      <c r="F272" s="94"/>
      <c r="G272" s="94"/>
      <c r="H272" s="94"/>
      <c r="I272" s="94"/>
      <c r="J272" s="94"/>
      <c r="K272" s="94"/>
    </row>
    <row r="273" spans="2:11">
      <c r="B273" s="93"/>
      <c r="C273" s="94"/>
      <c r="D273" s="94"/>
      <c r="E273" s="94"/>
      <c r="F273" s="94"/>
      <c r="G273" s="94"/>
      <c r="H273" s="94"/>
      <c r="I273" s="94"/>
      <c r="J273" s="94"/>
      <c r="K273" s="94"/>
    </row>
    <row r="274" spans="2:11">
      <c r="B274" s="93"/>
      <c r="C274" s="94"/>
      <c r="D274" s="94"/>
      <c r="E274" s="94"/>
      <c r="F274" s="94"/>
      <c r="G274" s="94"/>
      <c r="H274" s="94"/>
      <c r="I274" s="94"/>
      <c r="J274" s="94"/>
      <c r="K274" s="94"/>
    </row>
    <row r="275" spans="2:11">
      <c r="B275" s="93"/>
      <c r="C275" s="94"/>
      <c r="D275" s="94"/>
      <c r="E275" s="94"/>
      <c r="F275" s="94"/>
      <c r="G275" s="94"/>
      <c r="H275" s="94"/>
      <c r="I275" s="94"/>
      <c r="J275" s="94"/>
      <c r="K275" s="94"/>
    </row>
    <row r="276" spans="2:11">
      <c r="B276" s="93"/>
      <c r="C276" s="94"/>
      <c r="D276" s="94"/>
      <c r="E276" s="94"/>
      <c r="F276" s="94"/>
      <c r="G276" s="94"/>
      <c r="H276" s="94"/>
      <c r="I276" s="94"/>
      <c r="J276" s="94"/>
      <c r="K276" s="94"/>
    </row>
    <row r="277" spans="2:11">
      <c r="B277" s="93"/>
      <c r="C277" s="94"/>
      <c r="D277" s="94"/>
      <c r="E277" s="94"/>
      <c r="F277" s="94"/>
      <c r="G277" s="94"/>
      <c r="H277" s="94"/>
      <c r="I277" s="94"/>
      <c r="J277" s="94"/>
      <c r="K277" s="94"/>
    </row>
    <row r="278" spans="2:11">
      <c r="B278" s="93"/>
      <c r="C278" s="94"/>
      <c r="D278" s="94"/>
      <c r="E278" s="94"/>
      <c r="F278" s="94"/>
      <c r="G278" s="94"/>
      <c r="H278" s="94"/>
      <c r="I278" s="94"/>
      <c r="J278" s="94"/>
      <c r="K278" s="94"/>
    </row>
    <row r="279" spans="2:11">
      <c r="B279" s="93"/>
      <c r="C279" s="94"/>
      <c r="D279" s="94"/>
      <c r="E279" s="94"/>
      <c r="F279" s="94"/>
      <c r="G279" s="94"/>
      <c r="H279" s="94"/>
      <c r="I279" s="94"/>
      <c r="J279" s="94"/>
      <c r="K279" s="94"/>
    </row>
    <row r="280" spans="2:11">
      <c r="B280" s="93"/>
      <c r="C280" s="94"/>
      <c r="D280" s="94"/>
      <c r="E280" s="94"/>
      <c r="F280" s="94"/>
      <c r="G280" s="94"/>
      <c r="H280" s="94"/>
      <c r="I280" s="94"/>
      <c r="J280" s="94"/>
      <c r="K280" s="94"/>
    </row>
    <row r="281" spans="2:11">
      <c r="B281" s="93"/>
      <c r="C281" s="94"/>
      <c r="D281" s="94"/>
      <c r="E281" s="94"/>
      <c r="F281" s="94"/>
      <c r="G281" s="94"/>
      <c r="H281" s="94"/>
      <c r="I281" s="94"/>
      <c r="J281" s="94"/>
      <c r="K281" s="94"/>
    </row>
    <row r="282" spans="2:11">
      <c r="B282" s="93"/>
      <c r="C282" s="94"/>
      <c r="D282" s="94"/>
      <c r="E282" s="94"/>
      <c r="F282" s="94"/>
      <c r="G282" s="94"/>
      <c r="H282" s="94"/>
      <c r="I282" s="94"/>
      <c r="J282" s="94"/>
      <c r="K282" s="94"/>
    </row>
    <row r="283" spans="2:11">
      <c r="B283" s="93"/>
      <c r="C283" s="94"/>
      <c r="D283" s="94"/>
      <c r="E283" s="94"/>
      <c r="F283" s="94"/>
      <c r="G283" s="94"/>
      <c r="H283" s="94"/>
      <c r="I283" s="94"/>
      <c r="J283" s="94"/>
      <c r="K283" s="94"/>
    </row>
    <row r="284" spans="2:11">
      <c r="B284" s="93"/>
      <c r="C284" s="94"/>
      <c r="D284" s="94"/>
      <c r="E284" s="94"/>
      <c r="F284" s="94"/>
      <c r="G284" s="94"/>
      <c r="H284" s="94"/>
      <c r="I284" s="94"/>
      <c r="J284" s="94"/>
      <c r="K284" s="94"/>
    </row>
    <row r="285" spans="2:11">
      <c r="B285" s="93"/>
      <c r="C285" s="94"/>
      <c r="D285" s="94"/>
      <c r="E285" s="94"/>
      <c r="F285" s="94"/>
      <c r="G285" s="94"/>
      <c r="H285" s="94"/>
      <c r="I285" s="94"/>
      <c r="J285" s="94"/>
      <c r="K285" s="94"/>
    </row>
    <row r="286" spans="2:11">
      <c r="B286" s="93"/>
      <c r="C286" s="94"/>
      <c r="D286" s="94"/>
      <c r="E286" s="94"/>
      <c r="F286" s="94"/>
      <c r="G286" s="94"/>
      <c r="H286" s="94"/>
      <c r="I286" s="94"/>
      <c r="J286" s="94"/>
      <c r="K286" s="94"/>
    </row>
    <row r="287" spans="2:11">
      <c r="B287" s="93"/>
      <c r="C287" s="94"/>
      <c r="D287" s="94"/>
      <c r="E287" s="94"/>
      <c r="F287" s="94"/>
      <c r="G287" s="94"/>
      <c r="H287" s="94"/>
      <c r="I287" s="94"/>
      <c r="J287" s="94"/>
      <c r="K287" s="94"/>
    </row>
    <row r="288" spans="2:11">
      <c r="B288" s="93"/>
      <c r="C288" s="94"/>
      <c r="D288" s="94"/>
      <c r="E288" s="94"/>
      <c r="F288" s="94"/>
      <c r="G288" s="94"/>
      <c r="H288" s="94"/>
      <c r="I288" s="94"/>
      <c r="J288" s="94"/>
      <c r="K288" s="94"/>
    </row>
    <row r="289" spans="2:11">
      <c r="B289" s="93"/>
      <c r="C289" s="94"/>
      <c r="D289" s="94"/>
      <c r="E289" s="94"/>
      <c r="F289" s="94"/>
      <c r="G289" s="94"/>
      <c r="H289" s="94"/>
      <c r="I289" s="94"/>
      <c r="J289" s="94"/>
      <c r="K289" s="94"/>
    </row>
    <row r="290" spans="2:11">
      <c r="B290" s="93"/>
      <c r="C290" s="94"/>
      <c r="D290" s="94"/>
      <c r="E290" s="94"/>
      <c r="F290" s="94"/>
      <c r="G290" s="94"/>
      <c r="H290" s="94"/>
      <c r="I290" s="94"/>
      <c r="J290" s="94"/>
      <c r="K290" s="94"/>
    </row>
    <row r="291" spans="2:11">
      <c r="B291" s="93"/>
      <c r="C291" s="94"/>
      <c r="D291" s="94"/>
      <c r="E291" s="94"/>
      <c r="F291" s="94"/>
      <c r="G291" s="94"/>
      <c r="H291" s="94"/>
      <c r="I291" s="94"/>
      <c r="J291" s="94"/>
      <c r="K291" s="94"/>
    </row>
    <row r="292" spans="2:11">
      <c r="B292" s="93"/>
      <c r="C292" s="94"/>
      <c r="D292" s="94"/>
      <c r="E292" s="94"/>
      <c r="F292" s="94"/>
      <c r="G292" s="94"/>
      <c r="H292" s="94"/>
      <c r="I292" s="94"/>
      <c r="J292" s="94"/>
      <c r="K292" s="94"/>
    </row>
    <row r="293" spans="2:11">
      <c r="B293" s="93"/>
      <c r="C293" s="94"/>
      <c r="D293" s="94"/>
      <c r="E293" s="94"/>
      <c r="F293" s="94"/>
      <c r="G293" s="94"/>
      <c r="H293" s="94"/>
      <c r="I293" s="94"/>
      <c r="J293" s="94"/>
      <c r="K293" s="94"/>
    </row>
    <row r="294" spans="2:11">
      <c r="B294" s="93"/>
      <c r="C294" s="94"/>
      <c r="D294" s="94"/>
      <c r="E294" s="94"/>
      <c r="F294" s="94"/>
      <c r="G294" s="94"/>
      <c r="H294" s="94"/>
      <c r="I294" s="94"/>
      <c r="J294" s="94"/>
      <c r="K294" s="94"/>
    </row>
    <row r="295" spans="2:11">
      <c r="B295" s="93"/>
      <c r="C295" s="94"/>
      <c r="D295" s="94"/>
      <c r="E295" s="94"/>
      <c r="F295" s="94"/>
      <c r="G295" s="94"/>
      <c r="H295" s="94"/>
      <c r="I295" s="94"/>
      <c r="J295" s="94"/>
      <c r="K295" s="94"/>
    </row>
    <row r="296" spans="2:11">
      <c r="B296" s="93"/>
      <c r="C296" s="94"/>
      <c r="D296" s="94"/>
      <c r="E296" s="94"/>
      <c r="F296" s="94"/>
      <c r="G296" s="94"/>
      <c r="H296" s="94"/>
      <c r="I296" s="94"/>
      <c r="J296" s="94"/>
      <c r="K296" s="94"/>
    </row>
    <row r="297" spans="2:11">
      <c r="B297" s="93"/>
      <c r="C297" s="94"/>
      <c r="D297" s="94"/>
      <c r="E297" s="94"/>
      <c r="F297" s="94"/>
      <c r="G297" s="94"/>
      <c r="H297" s="94"/>
      <c r="I297" s="94"/>
      <c r="J297" s="94"/>
      <c r="K297" s="94"/>
    </row>
    <row r="298" spans="2:11">
      <c r="B298" s="93"/>
      <c r="C298" s="94"/>
      <c r="D298" s="94"/>
      <c r="E298" s="94"/>
      <c r="F298" s="94"/>
      <c r="G298" s="94"/>
      <c r="H298" s="94"/>
      <c r="I298" s="94"/>
      <c r="J298" s="94"/>
      <c r="K298" s="94"/>
    </row>
    <row r="299" spans="2:11">
      <c r="B299" s="93"/>
      <c r="C299" s="94"/>
      <c r="D299" s="94"/>
      <c r="E299" s="94"/>
      <c r="F299" s="94"/>
      <c r="G299" s="94"/>
      <c r="H299" s="94"/>
      <c r="I299" s="94"/>
      <c r="J299" s="94"/>
      <c r="K299" s="94"/>
    </row>
    <row r="300" spans="2:11">
      <c r="B300" s="93"/>
      <c r="C300" s="94"/>
      <c r="D300" s="94"/>
      <c r="E300" s="94"/>
      <c r="F300" s="94"/>
      <c r="G300" s="94"/>
      <c r="H300" s="94"/>
      <c r="I300" s="94"/>
      <c r="J300" s="94"/>
      <c r="K300" s="94"/>
    </row>
    <row r="301" spans="2:11">
      <c r="B301" s="93"/>
      <c r="C301" s="94"/>
      <c r="D301" s="94"/>
      <c r="E301" s="94"/>
      <c r="F301" s="94"/>
      <c r="G301" s="94"/>
      <c r="H301" s="94"/>
      <c r="I301" s="94"/>
      <c r="J301" s="94"/>
      <c r="K301" s="94"/>
    </row>
    <row r="302" spans="2:11">
      <c r="B302" s="93"/>
      <c r="C302" s="94"/>
      <c r="D302" s="94"/>
      <c r="E302" s="94"/>
      <c r="F302" s="94"/>
      <c r="G302" s="94"/>
      <c r="H302" s="94"/>
      <c r="I302" s="94"/>
      <c r="J302" s="94"/>
      <c r="K302" s="94"/>
    </row>
    <row r="303" spans="2:11">
      <c r="B303" s="93"/>
      <c r="C303" s="94"/>
      <c r="D303" s="94"/>
      <c r="E303" s="94"/>
      <c r="F303" s="94"/>
      <c r="G303" s="94"/>
      <c r="H303" s="94"/>
      <c r="I303" s="94"/>
      <c r="J303" s="94"/>
      <c r="K303" s="94"/>
    </row>
    <row r="304" spans="2:11">
      <c r="B304" s="93"/>
      <c r="C304" s="94"/>
      <c r="D304" s="94"/>
      <c r="E304" s="94"/>
      <c r="F304" s="94"/>
      <c r="G304" s="94"/>
      <c r="H304" s="94"/>
      <c r="I304" s="94"/>
      <c r="J304" s="94"/>
      <c r="K304" s="94"/>
    </row>
    <row r="305" spans="2:11">
      <c r="B305" s="93"/>
      <c r="C305" s="94"/>
      <c r="D305" s="94"/>
      <c r="E305" s="94"/>
      <c r="F305" s="94"/>
      <c r="G305" s="94"/>
      <c r="H305" s="94"/>
      <c r="I305" s="94"/>
      <c r="J305" s="94"/>
      <c r="K305" s="94"/>
    </row>
    <row r="306" spans="2:11">
      <c r="B306" s="93"/>
      <c r="C306" s="94"/>
      <c r="D306" s="94"/>
      <c r="E306" s="94"/>
      <c r="F306" s="94"/>
      <c r="G306" s="94"/>
      <c r="H306" s="94"/>
      <c r="I306" s="94"/>
      <c r="J306" s="94"/>
      <c r="K306" s="94"/>
    </row>
    <row r="307" spans="2:11">
      <c r="B307" s="93"/>
      <c r="C307" s="94"/>
      <c r="D307" s="94"/>
      <c r="E307" s="94"/>
      <c r="F307" s="94"/>
      <c r="G307" s="94"/>
      <c r="H307" s="94"/>
      <c r="I307" s="94"/>
      <c r="J307" s="94"/>
      <c r="K307" s="94"/>
    </row>
    <row r="308" spans="2:11">
      <c r="B308" s="93"/>
      <c r="C308" s="94"/>
      <c r="D308" s="94"/>
      <c r="E308" s="94"/>
      <c r="F308" s="94"/>
      <c r="G308" s="94"/>
      <c r="H308" s="94"/>
      <c r="I308" s="94"/>
      <c r="J308" s="94"/>
      <c r="K308" s="94"/>
    </row>
    <row r="309" spans="2:11">
      <c r="B309" s="93"/>
      <c r="C309" s="94"/>
      <c r="D309" s="94"/>
      <c r="E309" s="94"/>
      <c r="F309" s="94"/>
      <c r="G309" s="94"/>
      <c r="H309" s="94"/>
      <c r="I309" s="94"/>
      <c r="J309" s="94"/>
      <c r="K309" s="94"/>
    </row>
    <row r="310" spans="2:11">
      <c r="B310" s="93"/>
      <c r="C310" s="94"/>
      <c r="D310" s="94"/>
      <c r="E310" s="94"/>
      <c r="F310" s="94"/>
      <c r="G310" s="94"/>
      <c r="H310" s="94"/>
      <c r="I310" s="94"/>
      <c r="J310" s="94"/>
      <c r="K310" s="94"/>
    </row>
    <row r="311" spans="2:11">
      <c r="B311" s="93"/>
      <c r="C311" s="94"/>
      <c r="D311" s="94"/>
      <c r="E311" s="94"/>
      <c r="F311" s="94"/>
      <c r="G311" s="94"/>
      <c r="H311" s="94"/>
      <c r="I311" s="94"/>
      <c r="J311" s="94"/>
      <c r="K311" s="94"/>
    </row>
    <row r="312" spans="2:11">
      <c r="B312" s="93"/>
      <c r="C312" s="94"/>
      <c r="D312" s="94"/>
      <c r="E312" s="94"/>
      <c r="F312" s="94"/>
      <c r="G312" s="94"/>
      <c r="H312" s="94"/>
      <c r="I312" s="94"/>
      <c r="J312" s="94"/>
      <c r="K312" s="94"/>
    </row>
    <row r="313" spans="2:11">
      <c r="B313" s="93"/>
      <c r="C313" s="94"/>
      <c r="D313" s="94"/>
      <c r="E313" s="94"/>
      <c r="F313" s="94"/>
      <c r="G313" s="94"/>
      <c r="H313" s="94"/>
      <c r="I313" s="94"/>
      <c r="J313" s="94"/>
      <c r="K313" s="94"/>
    </row>
    <row r="314" spans="2:11">
      <c r="B314" s="93"/>
      <c r="C314" s="94"/>
      <c r="D314" s="94"/>
      <c r="E314" s="94"/>
      <c r="F314" s="94"/>
      <c r="G314" s="94"/>
      <c r="H314" s="94"/>
      <c r="I314" s="94"/>
      <c r="J314" s="94"/>
      <c r="K314" s="94"/>
    </row>
    <row r="315" spans="2:11">
      <c r="B315" s="93"/>
      <c r="C315" s="94"/>
      <c r="D315" s="94"/>
      <c r="E315" s="94"/>
      <c r="F315" s="94"/>
      <c r="G315" s="94"/>
      <c r="H315" s="94"/>
      <c r="I315" s="94"/>
      <c r="J315" s="94"/>
      <c r="K315" s="94"/>
    </row>
    <row r="316" spans="2:11">
      <c r="B316" s="93"/>
      <c r="C316" s="94"/>
      <c r="D316" s="94"/>
      <c r="E316" s="94"/>
      <c r="F316" s="94"/>
      <c r="G316" s="94"/>
      <c r="H316" s="94"/>
      <c r="I316" s="94"/>
      <c r="J316" s="94"/>
      <c r="K316" s="94"/>
    </row>
    <row r="317" spans="2:11">
      <c r="B317" s="93"/>
      <c r="C317" s="94"/>
      <c r="D317" s="94"/>
      <c r="E317" s="94"/>
      <c r="F317" s="94"/>
      <c r="G317" s="94"/>
      <c r="H317" s="94"/>
      <c r="I317" s="94"/>
      <c r="J317" s="94"/>
      <c r="K317" s="94"/>
    </row>
    <row r="318" spans="2:11">
      <c r="B318" s="93"/>
      <c r="C318" s="94"/>
      <c r="D318" s="94"/>
      <c r="E318" s="94"/>
      <c r="F318" s="94"/>
      <c r="G318" s="94"/>
      <c r="H318" s="94"/>
      <c r="I318" s="94"/>
      <c r="J318" s="94"/>
      <c r="K318" s="94"/>
    </row>
    <row r="319" spans="2:11">
      <c r="B319" s="93"/>
      <c r="C319" s="94"/>
      <c r="D319" s="94"/>
      <c r="E319" s="94"/>
      <c r="F319" s="94"/>
      <c r="G319" s="94"/>
      <c r="H319" s="94"/>
      <c r="I319" s="94"/>
      <c r="J319" s="94"/>
      <c r="K319" s="94"/>
    </row>
    <row r="320" spans="2:11">
      <c r="B320" s="93"/>
      <c r="C320" s="94"/>
      <c r="D320" s="94"/>
      <c r="E320" s="94"/>
      <c r="F320" s="94"/>
      <c r="G320" s="94"/>
      <c r="H320" s="94"/>
      <c r="I320" s="94"/>
      <c r="J320" s="94"/>
      <c r="K320" s="94"/>
    </row>
    <row r="321" spans="2:11">
      <c r="B321" s="93"/>
      <c r="C321" s="94"/>
      <c r="D321" s="94"/>
      <c r="E321" s="94"/>
      <c r="F321" s="94"/>
      <c r="G321" s="94"/>
      <c r="H321" s="94"/>
      <c r="I321" s="94"/>
      <c r="J321" s="94"/>
      <c r="K321" s="94"/>
    </row>
    <row r="322" spans="2:11">
      <c r="B322" s="93"/>
      <c r="C322" s="94"/>
      <c r="D322" s="94"/>
      <c r="E322" s="94"/>
      <c r="F322" s="94"/>
      <c r="G322" s="94"/>
      <c r="H322" s="94"/>
      <c r="I322" s="94"/>
      <c r="J322" s="94"/>
      <c r="K322" s="94"/>
    </row>
    <row r="323" spans="2:11">
      <c r="B323" s="93"/>
      <c r="C323" s="94"/>
      <c r="D323" s="94"/>
      <c r="E323" s="94"/>
      <c r="F323" s="94"/>
      <c r="G323" s="94"/>
      <c r="H323" s="94"/>
      <c r="I323" s="94"/>
      <c r="J323" s="94"/>
      <c r="K323" s="94"/>
    </row>
    <row r="324" spans="2:11">
      <c r="B324" s="93"/>
      <c r="C324" s="94"/>
      <c r="D324" s="94"/>
      <c r="E324" s="94"/>
      <c r="F324" s="94"/>
      <c r="G324" s="94"/>
      <c r="H324" s="94"/>
      <c r="I324" s="94"/>
      <c r="J324" s="94"/>
      <c r="K324" s="94"/>
    </row>
    <row r="325" spans="2:11">
      <c r="B325" s="93"/>
      <c r="C325" s="94"/>
      <c r="D325" s="94"/>
      <c r="E325" s="94"/>
      <c r="F325" s="94"/>
      <c r="G325" s="94"/>
      <c r="H325" s="94"/>
      <c r="I325" s="94"/>
      <c r="J325" s="94"/>
      <c r="K325" s="94"/>
    </row>
    <row r="326" spans="2:11">
      <c r="B326" s="93"/>
      <c r="C326" s="94"/>
      <c r="D326" s="94"/>
      <c r="E326" s="94"/>
      <c r="F326" s="94"/>
      <c r="G326" s="94"/>
      <c r="H326" s="94"/>
      <c r="I326" s="94"/>
      <c r="J326" s="94"/>
      <c r="K326" s="94"/>
    </row>
    <row r="327" spans="2:11">
      <c r="B327" s="93"/>
      <c r="C327" s="94"/>
      <c r="D327" s="94"/>
      <c r="E327" s="94"/>
      <c r="F327" s="94"/>
      <c r="G327" s="94"/>
      <c r="H327" s="94"/>
      <c r="I327" s="94"/>
      <c r="J327" s="94"/>
      <c r="K327" s="94"/>
    </row>
    <row r="328" spans="2:11">
      <c r="B328" s="93"/>
      <c r="C328" s="94"/>
      <c r="D328" s="94"/>
      <c r="E328" s="94"/>
      <c r="F328" s="94"/>
      <c r="G328" s="94"/>
      <c r="H328" s="94"/>
      <c r="I328" s="94"/>
      <c r="J328" s="94"/>
      <c r="K328" s="94"/>
    </row>
    <row r="329" spans="2:11">
      <c r="B329" s="93"/>
      <c r="C329" s="94"/>
      <c r="D329" s="94"/>
      <c r="E329" s="94"/>
      <c r="F329" s="94"/>
      <c r="G329" s="94"/>
      <c r="H329" s="94"/>
      <c r="I329" s="94"/>
      <c r="J329" s="94"/>
      <c r="K329" s="94"/>
    </row>
    <row r="330" spans="2:11">
      <c r="B330" s="93"/>
      <c r="C330" s="94"/>
      <c r="D330" s="94"/>
      <c r="E330" s="94"/>
      <c r="F330" s="94"/>
      <c r="G330" s="94"/>
      <c r="H330" s="94"/>
      <c r="I330" s="94"/>
      <c r="J330" s="94"/>
      <c r="K330" s="94"/>
    </row>
    <row r="331" spans="2:11">
      <c r="B331" s="93"/>
      <c r="C331" s="94"/>
      <c r="D331" s="94"/>
      <c r="E331" s="94"/>
      <c r="F331" s="94"/>
      <c r="G331" s="94"/>
      <c r="H331" s="94"/>
      <c r="I331" s="94"/>
      <c r="J331" s="94"/>
      <c r="K331" s="94"/>
    </row>
    <row r="332" spans="2:11">
      <c r="B332" s="93"/>
      <c r="C332" s="94"/>
      <c r="D332" s="94"/>
      <c r="E332" s="94"/>
      <c r="F332" s="94"/>
      <c r="G332" s="94"/>
      <c r="H332" s="94"/>
      <c r="I332" s="94"/>
      <c r="J332" s="94"/>
      <c r="K332" s="94"/>
    </row>
    <row r="333" spans="2:11">
      <c r="B333" s="93"/>
      <c r="C333" s="94"/>
      <c r="D333" s="94"/>
      <c r="E333" s="94"/>
      <c r="F333" s="94"/>
      <c r="G333" s="94"/>
      <c r="H333" s="94"/>
      <c r="I333" s="94"/>
      <c r="J333" s="94"/>
      <c r="K333" s="94"/>
    </row>
    <row r="334" spans="2:11">
      <c r="B334" s="93"/>
      <c r="C334" s="94"/>
      <c r="D334" s="94"/>
      <c r="E334" s="94"/>
      <c r="F334" s="94"/>
      <c r="G334" s="94"/>
      <c r="H334" s="94"/>
      <c r="I334" s="94"/>
      <c r="J334" s="94"/>
      <c r="K334" s="94"/>
    </row>
    <row r="335" spans="2:11">
      <c r="B335" s="93"/>
      <c r="C335" s="94"/>
      <c r="D335" s="94"/>
      <c r="E335" s="94"/>
      <c r="F335" s="94"/>
      <c r="G335" s="94"/>
      <c r="H335" s="94"/>
      <c r="I335" s="94"/>
      <c r="J335" s="94"/>
      <c r="K335" s="94"/>
    </row>
    <row r="336" spans="2:11">
      <c r="B336" s="93"/>
      <c r="C336" s="94"/>
      <c r="D336" s="94"/>
      <c r="E336" s="94"/>
      <c r="F336" s="94"/>
      <c r="G336" s="94"/>
      <c r="H336" s="94"/>
      <c r="I336" s="94"/>
      <c r="J336" s="94"/>
      <c r="K336" s="94"/>
    </row>
    <row r="337" spans="2:11">
      <c r="B337" s="93"/>
      <c r="C337" s="94"/>
      <c r="D337" s="94"/>
      <c r="E337" s="94"/>
      <c r="F337" s="94"/>
      <c r="G337" s="94"/>
      <c r="H337" s="94"/>
      <c r="I337" s="94"/>
      <c r="J337" s="94"/>
      <c r="K337" s="94"/>
    </row>
    <row r="338" spans="2:11">
      <c r="B338" s="93"/>
      <c r="C338" s="94"/>
      <c r="D338" s="94"/>
      <c r="E338" s="94"/>
      <c r="F338" s="94"/>
      <c r="G338" s="94"/>
      <c r="H338" s="94"/>
      <c r="I338" s="94"/>
      <c r="J338" s="94"/>
      <c r="K338" s="94"/>
    </row>
    <row r="339" spans="2:11">
      <c r="B339" s="93"/>
      <c r="C339" s="94"/>
      <c r="D339" s="94"/>
      <c r="E339" s="94"/>
      <c r="F339" s="94"/>
      <c r="G339" s="94"/>
      <c r="H339" s="94"/>
      <c r="I339" s="94"/>
      <c r="J339" s="94"/>
      <c r="K339" s="94"/>
    </row>
    <row r="340" spans="2:11">
      <c r="B340" s="93"/>
      <c r="C340" s="94"/>
      <c r="D340" s="94"/>
      <c r="E340" s="94"/>
      <c r="F340" s="94"/>
      <c r="G340" s="94"/>
      <c r="H340" s="94"/>
      <c r="I340" s="94"/>
      <c r="J340" s="94"/>
      <c r="K340" s="94"/>
    </row>
    <row r="341" spans="2:11">
      <c r="B341" s="93"/>
      <c r="C341" s="94"/>
      <c r="D341" s="94"/>
      <c r="E341" s="94"/>
      <c r="F341" s="94"/>
      <c r="G341" s="94"/>
      <c r="H341" s="94"/>
      <c r="I341" s="94"/>
      <c r="J341" s="94"/>
      <c r="K341" s="94"/>
    </row>
    <row r="342" spans="2:11">
      <c r="B342" s="93"/>
      <c r="C342" s="94"/>
      <c r="D342" s="94"/>
      <c r="E342" s="94"/>
      <c r="F342" s="94"/>
      <c r="G342" s="94"/>
      <c r="H342" s="94"/>
      <c r="I342" s="94"/>
      <c r="J342" s="94"/>
      <c r="K342" s="94"/>
    </row>
    <row r="343" spans="2:11">
      <c r="B343" s="93"/>
      <c r="C343" s="94"/>
      <c r="D343" s="94"/>
      <c r="E343" s="94"/>
      <c r="F343" s="94"/>
      <c r="G343" s="94"/>
      <c r="H343" s="94"/>
      <c r="I343" s="94"/>
      <c r="J343" s="94"/>
      <c r="K343" s="94"/>
    </row>
    <row r="344" spans="2:11">
      <c r="B344" s="93"/>
      <c r="C344" s="94"/>
      <c r="D344" s="94"/>
      <c r="E344" s="94"/>
      <c r="F344" s="94"/>
      <c r="G344" s="94"/>
      <c r="H344" s="94"/>
      <c r="I344" s="94"/>
      <c r="J344" s="94"/>
      <c r="K344" s="94"/>
    </row>
    <row r="345" spans="2:11">
      <c r="B345" s="93"/>
      <c r="C345" s="94"/>
      <c r="D345" s="94"/>
      <c r="E345" s="94"/>
      <c r="F345" s="94"/>
      <c r="G345" s="94"/>
      <c r="H345" s="94"/>
      <c r="I345" s="94"/>
      <c r="J345" s="94"/>
      <c r="K345" s="94"/>
    </row>
    <row r="346" spans="2:11">
      <c r="B346" s="93"/>
      <c r="C346" s="94"/>
      <c r="D346" s="94"/>
      <c r="E346" s="94"/>
      <c r="F346" s="94"/>
      <c r="G346" s="94"/>
      <c r="H346" s="94"/>
      <c r="I346" s="94"/>
      <c r="J346" s="94"/>
      <c r="K346" s="94"/>
    </row>
    <row r="347" spans="2:11">
      <c r="B347" s="93"/>
      <c r="C347" s="94"/>
      <c r="D347" s="94"/>
      <c r="E347" s="94"/>
      <c r="F347" s="94"/>
      <c r="G347" s="94"/>
      <c r="H347" s="94"/>
      <c r="I347" s="94"/>
      <c r="J347" s="94"/>
      <c r="K347" s="94"/>
    </row>
    <row r="348" spans="2:11">
      <c r="B348" s="93"/>
      <c r="C348" s="94"/>
      <c r="D348" s="94"/>
      <c r="E348" s="94"/>
      <c r="F348" s="94"/>
      <c r="G348" s="94"/>
      <c r="H348" s="94"/>
      <c r="I348" s="94"/>
      <c r="J348" s="94"/>
      <c r="K348" s="94"/>
    </row>
    <row r="349" spans="2:11">
      <c r="B349" s="93"/>
      <c r="C349" s="94"/>
      <c r="D349" s="94"/>
      <c r="E349" s="94"/>
      <c r="F349" s="94"/>
      <c r="G349" s="94"/>
      <c r="H349" s="94"/>
      <c r="I349" s="94"/>
      <c r="J349" s="94"/>
      <c r="K349" s="94"/>
    </row>
    <row r="350" spans="2:11">
      <c r="B350" s="93"/>
      <c r="C350" s="94"/>
      <c r="D350" s="94"/>
      <c r="E350" s="94"/>
      <c r="F350" s="94"/>
      <c r="G350" s="94"/>
      <c r="H350" s="94"/>
      <c r="I350" s="94"/>
      <c r="J350" s="94"/>
      <c r="K350" s="94"/>
    </row>
    <row r="351" spans="2:11">
      <c r="B351" s="93"/>
      <c r="C351" s="94"/>
      <c r="D351" s="94"/>
      <c r="E351" s="94"/>
      <c r="F351" s="94"/>
      <c r="G351" s="94"/>
      <c r="H351" s="94"/>
      <c r="I351" s="94"/>
      <c r="J351" s="94"/>
      <c r="K351" s="94"/>
    </row>
    <row r="352" spans="2:11">
      <c r="B352" s="93"/>
      <c r="C352" s="94"/>
      <c r="D352" s="94"/>
      <c r="E352" s="94"/>
      <c r="F352" s="94"/>
      <c r="G352" s="94"/>
      <c r="H352" s="94"/>
      <c r="I352" s="94"/>
      <c r="J352" s="94"/>
      <c r="K352" s="94"/>
    </row>
    <row r="353" spans="2:11">
      <c r="B353" s="93"/>
      <c r="C353" s="94"/>
      <c r="D353" s="94"/>
      <c r="E353" s="94"/>
      <c r="F353" s="94"/>
      <c r="G353" s="94"/>
      <c r="H353" s="94"/>
      <c r="I353" s="94"/>
      <c r="J353" s="94"/>
      <c r="K353" s="94"/>
    </row>
    <row r="354" spans="2:11">
      <c r="B354" s="93"/>
      <c r="C354" s="94"/>
      <c r="D354" s="94"/>
      <c r="E354" s="94"/>
      <c r="F354" s="94"/>
      <c r="G354" s="94"/>
      <c r="H354" s="94"/>
      <c r="I354" s="94"/>
      <c r="J354" s="94"/>
      <c r="K354" s="94"/>
    </row>
    <row r="355" spans="2:11">
      <c r="B355" s="93"/>
      <c r="C355" s="94"/>
      <c r="D355" s="94"/>
      <c r="E355" s="94"/>
      <c r="F355" s="94"/>
      <c r="G355" s="94"/>
      <c r="H355" s="94"/>
      <c r="I355" s="94"/>
      <c r="J355" s="94"/>
      <c r="K355" s="94"/>
    </row>
    <row r="356" spans="2:11">
      <c r="B356" s="93"/>
      <c r="C356" s="94"/>
      <c r="D356" s="94"/>
      <c r="E356" s="94"/>
      <c r="F356" s="94"/>
      <c r="G356" s="94"/>
      <c r="H356" s="94"/>
      <c r="I356" s="94"/>
      <c r="J356" s="94"/>
      <c r="K356" s="94"/>
    </row>
    <row r="357" spans="2:11">
      <c r="B357" s="93"/>
      <c r="C357" s="94"/>
      <c r="D357" s="94"/>
      <c r="E357" s="94"/>
      <c r="F357" s="94"/>
      <c r="G357" s="94"/>
      <c r="H357" s="94"/>
      <c r="I357" s="94"/>
      <c r="J357" s="94"/>
      <c r="K357" s="94"/>
    </row>
    <row r="358" spans="2:11">
      <c r="B358" s="93"/>
      <c r="C358" s="94"/>
      <c r="D358" s="94"/>
      <c r="E358" s="94"/>
      <c r="F358" s="94"/>
      <c r="G358" s="94"/>
      <c r="H358" s="94"/>
      <c r="I358" s="94"/>
      <c r="J358" s="94"/>
      <c r="K358" s="94"/>
    </row>
    <row r="359" spans="2:11">
      <c r="B359" s="93"/>
      <c r="C359" s="94"/>
      <c r="D359" s="94"/>
      <c r="E359" s="94"/>
      <c r="F359" s="94"/>
      <c r="G359" s="94"/>
      <c r="H359" s="94"/>
      <c r="I359" s="94"/>
      <c r="J359" s="94"/>
      <c r="K359" s="94"/>
    </row>
    <row r="360" spans="2:11">
      <c r="B360" s="93"/>
      <c r="C360" s="94"/>
      <c r="D360" s="94"/>
      <c r="E360" s="94"/>
      <c r="F360" s="94"/>
      <c r="G360" s="94"/>
      <c r="H360" s="94"/>
      <c r="I360" s="94"/>
      <c r="J360" s="94"/>
      <c r="K360" s="94"/>
    </row>
    <row r="361" spans="2:11">
      <c r="B361" s="93"/>
      <c r="C361" s="94"/>
      <c r="D361" s="94"/>
      <c r="E361" s="94"/>
      <c r="F361" s="94"/>
      <c r="G361" s="94"/>
      <c r="H361" s="94"/>
      <c r="I361" s="94"/>
      <c r="J361" s="94"/>
      <c r="K361" s="94"/>
    </row>
    <row r="362" spans="2:11">
      <c r="B362" s="93"/>
      <c r="C362" s="94"/>
      <c r="D362" s="94"/>
      <c r="E362" s="94"/>
      <c r="F362" s="94"/>
      <c r="G362" s="94"/>
      <c r="H362" s="94"/>
      <c r="I362" s="94"/>
      <c r="J362" s="94"/>
      <c r="K362" s="94"/>
    </row>
    <row r="363" spans="2:11">
      <c r="B363" s="93"/>
      <c r="C363" s="94"/>
      <c r="D363" s="94"/>
      <c r="E363" s="94"/>
      <c r="F363" s="94"/>
      <c r="G363" s="94"/>
      <c r="H363" s="94"/>
      <c r="I363" s="94"/>
      <c r="J363" s="94"/>
      <c r="K363" s="94"/>
    </row>
    <row r="364" spans="2:11">
      <c r="B364" s="93"/>
      <c r="C364" s="94"/>
      <c r="D364" s="94"/>
      <c r="E364" s="94"/>
      <c r="F364" s="94"/>
      <c r="G364" s="94"/>
      <c r="H364" s="94"/>
      <c r="I364" s="94"/>
      <c r="J364" s="94"/>
      <c r="K364" s="94"/>
    </row>
    <row r="365" spans="2:11">
      <c r="B365" s="93"/>
      <c r="C365" s="94"/>
      <c r="D365" s="94"/>
      <c r="E365" s="94"/>
      <c r="F365" s="94"/>
      <c r="G365" s="94"/>
      <c r="H365" s="94"/>
      <c r="I365" s="94"/>
      <c r="J365" s="94"/>
      <c r="K365" s="94"/>
    </row>
    <row r="366" spans="2:11">
      <c r="B366" s="93"/>
      <c r="C366" s="94"/>
      <c r="D366" s="94"/>
      <c r="E366" s="94"/>
      <c r="F366" s="94"/>
      <c r="G366" s="94"/>
      <c r="H366" s="94"/>
      <c r="I366" s="94"/>
      <c r="J366" s="94"/>
      <c r="K366" s="94"/>
    </row>
    <row r="367" spans="2:11">
      <c r="B367" s="93"/>
      <c r="C367" s="94"/>
      <c r="D367" s="94"/>
      <c r="E367" s="94"/>
      <c r="F367" s="94"/>
      <c r="G367" s="94"/>
      <c r="H367" s="94"/>
      <c r="I367" s="94"/>
      <c r="J367" s="94"/>
      <c r="K367" s="94"/>
    </row>
    <row r="368" spans="2:11">
      <c r="B368" s="93"/>
      <c r="C368" s="94"/>
      <c r="D368" s="94"/>
      <c r="E368" s="94"/>
      <c r="F368" s="94"/>
      <c r="G368" s="94"/>
      <c r="H368" s="94"/>
      <c r="I368" s="94"/>
      <c r="J368" s="94"/>
      <c r="K368" s="94"/>
    </row>
    <row r="369" spans="2:11">
      <c r="B369" s="93"/>
      <c r="C369" s="94"/>
      <c r="D369" s="94"/>
      <c r="E369" s="94"/>
      <c r="F369" s="94"/>
      <c r="G369" s="94"/>
      <c r="H369" s="94"/>
      <c r="I369" s="94"/>
      <c r="J369" s="94"/>
      <c r="K369" s="94"/>
    </row>
    <row r="370" spans="2:11">
      <c r="B370" s="93"/>
      <c r="C370" s="94"/>
      <c r="D370" s="94"/>
      <c r="E370" s="94"/>
      <c r="F370" s="94"/>
      <c r="G370" s="94"/>
      <c r="H370" s="94"/>
      <c r="I370" s="94"/>
      <c r="J370" s="94"/>
      <c r="K370" s="94"/>
    </row>
    <row r="371" spans="2:11">
      <c r="B371" s="93"/>
      <c r="C371" s="94"/>
      <c r="D371" s="94"/>
      <c r="E371" s="94"/>
      <c r="F371" s="94"/>
      <c r="G371" s="94"/>
      <c r="H371" s="94"/>
      <c r="I371" s="94"/>
      <c r="J371" s="94"/>
      <c r="K371" s="94"/>
    </row>
    <row r="372" spans="2:11">
      <c r="B372" s="93"/>
      <c r="C372" s="94"/>
      <c r="D372" s="94"/>
      <c r="E372" s="94"/>
      <c r="F372" s="94"/>
      <c r="G372" s="94"/>
      <c r="H372" s="94"/>
      <c r="I372" s="94"/>
      <c r="J372" s="94"/>
      <c r="K372" s="94"/>
    </row>
    <row r="373" spans="2:11">
      <c r="B373" s="93"/>
      <c r="C373" s="94"/>
      <c r="D373" s="94"/>
      <c r="E373" s="94"/>
      <c r="F373" s="94"/>
      <c r="G373" s="94"/>
      <c r="H373" s="94"/>
      <c r="I373" s="94"/>
      <c r="J373" s="94"/>
      <c r="K373" s="94"/>
    </row>
    <row r="374" spans="2:11">
      <c r="B374" s="93"/>
      <c r="C374" s="94"/>
      <c r="D374" s="94"/>
      <c r="E374" s="94"/>
      <c r="F374" s="94"/>
      <c r="G374" s="94"/>
      <c r="H374" s="94"/>
      <c r="I374" s="94"/>
      <c r="J374" s="94"/>
      <c r="K374" s="94"/>
    </row>
    <row r="375" spans="2:11">
      <c r="B375" s="93"/>
      <c r="C375" s="94"/>
      <c r="D375" s="94"/>
      <c r="E375" s="94"/>
      <c r="F375" s="94"/>
      <c r="G375" s="94"/>
      <c r="H375" s="94"/>
      <c r="I375" s="94"/>
      <c r="J375" s="94"/>
      <c r="K375" s="94"/>
    </row>
    <row r="376" spans="2:11">
      <c r="B376" s="93"/>
      <c r="C376" s="94"/>
      <c r="D376" s="94"/>
      <c r="E376" s="94"/>
      <c r="F376" s="94"/>
      <c r="G376" s="94"/>
      <c r="H376" s="94"/>
      <c r="I376" s="94"/>
      <c r="J376" s="94"/>
      <c r="K376" s="94"/>
    </row>
    <row r="377" spans="2:11">
      <c r="B377" s="93"/>
      <c r="C377" s="94"/>
      <c r="D377" s="94"/>
      <c r="E377" s="94"/>
      <c r="F377" s="94"/>
      <c r="G377" s="94"/>
      <c r="H377" s="94"/>
      <c r="I377" s="94"/>
      <c r="J377" s="94"/>
      <c r="K377" s="94"/>
    </row>
    <row r="378" spans="2:11">
      <c r="B378" s="93"/>
      <c r="C378" s="94"/>
      <c r="D378" s="94"/>
      <c r="E378" s="94"/>
      <c r="F378" s="94"/>
      <c r="G378" s="94"/>
      <c r="H378" s="94"/>
      <c r="I378" s="94"/>
      <c r="J378" s="94"/>
      <c r="K378" s="94"/>
    </row>
    <row r="379" spans="2:11">
      <c r="B379" s="93"/>
      <c r="C379" s="94"/>
      <c r="D379" s="94"/>
      <c r="E379" s="94"/>
      <c r="F379" s="94"/>
      <c r="G379" s="94"/>
      <c r="H379" s="94"/>
      <c r="I379" s="94"/>
      <c r="J379" s="94"/>
      <c r="K379" s="94"/>
    </row>
    <row r="380" spans="2:11">
      <c r="B380" s="93"/>
      <c r="C380" s="94"/>
      <c r="D380" s="94"/>
      <c r="E380" s="94"/>
      <c r="F380" s="94"/>
      <c r="G380" s="94"/>
      <c r="H380" s="94"/>
      <c r="I380" s="94"/>
      <c r="J380" s="94"/>
      <c r="K380" s="94"/>
    </row>
    <row r="381" spans="2:11">
      <c r="B381" s="93"/>
      <c r="C381" s="94"/>
      <c r="D381" s="94"/>
      <c r="E381" s="94"/>
      <c r="F381" s="94"/>
      <c r="G381" s="94"/>
      <c r="H381" s="94"/>
      <c r="I381" s="94"/>
      <c r="J381" s="94"/>
      <c r="K381" s="94"/>
    </row>
    <row r="382" spans="2:11">
      <c r="B382" s="93"/>
      <c r="C382" s="94"/>
      <c r="D382" s="94"/>
      <c r="E382" s="94"/>
      <c r="F382" s="94"/>
      <c r="G382" s="94"/>
      <c r="H382" s="94"/>
      <c r="I382" s="94"/>
      <c r="J382" s="94"/>
      <c r="K382" s="94"/>
    </row>
    <row r="383" spans="2:11">
      <c r="B383" s="93"/>
      <c r="C383" s="94"/>
      <c r="D383" s="94"/>
      <c r="E383" s="94"/>
      <c r="F383" s="94"/>
      <c r="G383" s="94"/>
      <c r="H383" s="94"/>
      <c r="I383" s="94"/>
      <c r="J383" s="94"/>
      <c r="K383" s="94"/>
    </row>
    <row r="384" spans="2:11">
      <c r="B384" s="93"/>
      <c r="C384" s="94"/>
      <c r="D384" s="94"/>
      <c r="E384" s="94"/>
      <c r="F384" s="94"/>
      <c r="G384" s="94"/>
      <c r="H384" s="94"/>
      <c r="I384" s="94"/>
      <c r="J384" s="94"/>
      <c r="K384" s="94"/>
    </row>
    <row r="385" spans="2:11">
      <c r="B385" s="93"/>
      <c r="C385" s="94"/>
      <c r="D385" s="94"/>
      <c r="E385" s="94"/>
      <c r="F385" s="94"/>
      <c r="G385" s="94"/>
      <c r="H385" s="94"/>
      <c r="I385" s="94"/>
      <c r="J385" s="94"/>
      <c r="K385" s="94"/>
    </row>
    <row r="386" spans="2:11">
      <c r="B386" s="93"/>
      <c r="C386" s="94"/>
      <c r="D386" s="94"/>
      <c r="E386" s="94"/>
      <c r="F386" s="94"/>
      <c r="G386" s="94"/>
      <c r="H386" s="94"/>
      <c r="I386" s="94"/>
      <c r="J386" s="94"/>
      <c r="K386" s="94"/>
    </row>
    <row r="387" spans="2:11">
      <c r="B387" s="93"/>
      <c r="C387" s="94"/>
      <c r="D387" s="94"/>
      <c r="E387" s="94"/>
      <c r="F387" s="94"/>
      <c r="G387" s="94"/>
      <c r="H387" s="94"/>
      <c r="I387" s="94"/>
      <c r="J387" s="94"/>
      <c r="K387" s="94"/>
    </row>
    <row r="388" spans="2:11">
      <c r="B388" s="93"/>
      <c r="C388" s="94"/>
      <c r="D388" s="94"/>
      <c r="E388" s="94"/>
      <c r="F388" s="94"/>
      <c r="G388" s="94"/>
      <c r="H388" s="94"/>
      <c r="I388" s="94"/>
      <c r="J388" s="94"/>
      <c r="K388" s="94"/>
    </row>
    <row r="389" spans="2:11">
      <c r="B389" s="93"/>
      <c r="C389" s="94"/>
      <c r="D389" s="94"/>
      <c r="E389" s="94"/>
      <c r="F389" s="94"/>
      <c r="G389" s="94"/>
      <c r="H389" s="94"/>
      <c r="I389" s="94"/>
      <c r="J389" s="94"/>
      <c r="K389" s="94"/>
    </row>
    <row r="390" spans="2:11">
      <c r="B390" s="93"/>
      <c r="C390" s="94"/>
      <c r="D390" s="94"/>
      <c r="E390" s="94"/>
      <c r="F390" s="94"/>
      <c r="G390" s="94"/>
      <c r="H390" s="94"/>
      <c r="I390" s="94"/>
      <c r="J390" s="94"/>
      <c r="K390" s="94"/>
    </row>
    <row r="391" spans="2:11">
      <c r="B391" s="93"/>
      <c r="C391" s="94"/>
      <c r="D391" s="94"/>
      <c r="E391" s="94"/>
      <c r="F391" s="94"/>
      <c r="G391" s="94"/>
      <c r="H391" s="94"/>
      <c r="I391" s="94"/>
      <c r="J391" s="94"/>
      <c r="K391" s="94"/>
    </row>
    <row r="392" spans="2:11">
      <c r="B392" s="93"/>
      <c r="C392" s="94"/>
      <c r="D392" s="94"/>
      <c r="E392" s="94"/>
      <c r="F392" s="94"/>
      <c r="G392" s="94"/>
      <c r="H392" s="94"/>
      <c r="I392" s="94"/>
      <c r="J392" s="94"/>
      <c r="K392" s="94"/>
    </row>
    <row r="393" spans="2:11">
      <c r="B393" s="93"/>
      <c r="C393" s="94"/>
      <c r="D393" s="94"/>
      <c r="E393" s="94"/>
      <c r="F393" s="94"/>
      <c r="G393" s="94"/>
      <c r="H393" s="94"/>
      <c r="I393" s="94"/>
      <c r="J393" s="94"/>
      <c r="K393" s="94"/>
    </row>
    <row r="394" spans="2:11">
      <c r="B394" s="93"/>
      <c r="C394" s="94"/>
      <c r="D394" s="94"/>
      <c r="E394" s="94"/>
      <c r="F394" s="94"/>
      <c r="G394" s="94"/>
      <c r="H394" s="94"/>
      <c r="I394" s="94"/>
      <c r="J394" s="94"/>
      <c r="K394" s="94"/>
    </row>
    <row r="395" spans="2:11">
      <c r="B395" s="93"/>
      <c r="C395" s="94"/>
      <c r="D395" s="94"/>
      <c r="E395" s="94"/>
      <c r="F395" s="94"/>
      <c r="G395" s="94"/>
      <c r="H395" s="94"/>
      <c r="I395" s="94"/>
      <c r="J395" s="94"/>
      <c r="K395" s="94"/>
    </row>
    <row r="396" spans="2:11">
      <c r="B396" s="93"/>
      <c r="C396" s="94"/>
      <c r="D396" s="94"/>
      <c r="E396" s="94"/>
      <c r="F396" s="94"/>
      <c r="G396" s="94"/>
      <c r="H396" s="94"/>
      <c r="I396" s="94"/>
      <c r="J396" s="94"/>
      <c r="K396" s="94"/>
    </row>
    <row r="397" spans="2:11">
      <c r="B397" s="93"/>
      <c r="C397" s="94"/>
      <c r="D397" s="94"/>
      <c r="E397" s="94"/>
      <c r="F397" s="94"/>
      <c r="G397" s="94"/>
      <c r="H397" s="94"/>
      <c r="I397" s="94"/>
      <c r="J397" s="94"/>
      <c r="K397" s="94"/>
    </row>
    <row r="398" spans="2:11">
      <c r="B398" s="93"/>
      <c r="C398" s="94"/>
      <c r="D398" s="94"/>
      <c r="E398" s="94"/>
      <c r="F398" s="94"/>
      <c r="G398" s="94"/>
      <c r="H398" s="94"/>
      <c r="I398" s="94"/>
      <c r="J398" s="94"/>
      <c r="K398" s="94"/>
    </row>
    <row r="399" spans="2:11">
      <c r="B399" s="93"/>
      <c r="C399" s="94"/>
      <c r="D399" s="94"/>
      <c r="E399" s="94"/>
      <c r="F399" s="94"/>
      <c r="G399" s="94"/>
      <c r="H399" s="94"/>
      <c r="I399" s="94"/>
      <c r="J399" s="94"/>
      <c r="K399" s="94"/>
    </row>
    <row r="400" spans="2:11">
      <c r="B400" s="93"/>
      <c r="C400" s="94"/>
      <c r="D400" s="94"/>
      <c r="E400" s="94"/>
      <c r="F400" s="94"/>
      <c r="G400" s="94"/>
      <c r="H400" s="94"/>
      <c r="I400" s="94"/>
      <c r="J400" s="94"/>
      <c r="K400" s="94"/>
    </row>
    <row r="401" spans="2:11">
      <c r="B401" s="93"/>
      <c r="C401" s="94"/>
      <c r="D401" s="94"/>
      <c r="E401" s="94"/>
      <c r="F401" s="94"/>
      <c r="G401" s="94"/>
      <c r="H401" s="94"/>
      <c r="I401" s="94"/>
      <c r="J401" s="94"/>
      <c r="K401" s="94"/>
    </row>
    <row r="402" spans="2:11">
      <c r="B402" s="93"/>
      <c r="C402" s="94"/>
      <c r="D402" s="94"/>
      <c r="E402" s="94"/>
      <c r="F402" s="94"/>
      <c r="G402" s="94"/>
      <c r="H402" s="94"/>
      <c r="I402" s="94"/>
      <c r="J402" s="94"/>
      <c r="K402" s="94"/>
    </row>
    <row r="403" spans="2:11">
      <c r="B403" s="93"/>
      <c r="C403" s="94"/>
      <c r="D403" s="94"/>
      <c r="E403" s="94"/>
      <c r="F403" s="94"/>
      <c r="G403" s="94"/>
      <c r="H403" s="94"/>
      <c r="I403" s="94"/>
      <c r="J403" s="94"/>
      <c r="K403" s="94"/>
    </row>
    <row r="404" spans="2:11">
      <c r="B404" s="93"/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>
      <c r="B405" s="93"/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>
      <c r="B406" s="93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>
      <c r="B407" s="93"/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>
      <c r="B408" s="93"/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>
      <c r="B409" s="93"/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>
      <c r="B410" s="93"/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>
      <c r="B411" s="93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>
      <c r="B412" s="93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>
      <c r="B413" s="93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>
      <c r="B414" s="93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3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3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93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93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93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3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3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3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3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3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3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3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3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3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3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3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3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3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3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3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3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3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3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3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3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3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3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3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3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3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3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3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3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3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3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3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3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3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3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3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3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3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3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3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3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3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3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3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3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3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3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3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3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3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3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3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3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3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3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3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3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3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3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3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3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3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3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3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3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3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3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3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3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3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3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3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3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3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3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3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3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3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3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3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3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3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L574"/>
  <sheetViews>
    <sheetView rightToLeft="1" workbookViewId="0">
      <selection activeCell="L24" sqref="L24"/>
    </sheetView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41" style="2" customWidth="1"/>
    <col min="4" max="4" width="33" style="2" bestFit="1" customWidth="1"/>
    <col min="5" max="5" width="12" style="1" bestFit="1" customWidth="1"/>
    <col min="6" max="6" width="11.28515625" style="1" bestFit="1" customWidth="1"/>
    <col min="7" max="7" width="9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145</v>
      </c>
      <c r="C1" s="46" t="s" vm="1">
        <v>229</v>
      </c>
    </row>
    <row r="2" spans="2:12">
      <c r="B2" s="46" t="s">
        <v>144</v>
      </c>
      <c r="C2" s="46" t="s">
        <v>230</v>
      </c>
    </row>
    <row r="3" spans="2:12">
      <c r="B3" s="46" t="s">
        <v>146</v>
      </c>
      <c r="C3" s="46" t="s">
        <v>231</v>
      </c>
    </row>
    <row r="4" spans="2:12">
      <c r="B4" s="46" t="s">
        <v>147</v>
      </c>
      <c r="C4" s="46">
        <v>9453</v>
      </c>
    </row>
    <row r="6" spans="2:12" ht="26.25" customHeight="1">
      <c r="B6" s="143" t="s">
        <v>174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12" ht="26.25" customHeight="1">
      <c r="B7" s="143" t="s">
        <v>99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</row>
    <row r="8" spans="2:12" s="3" customFormat="1" ht="63">
      <c r="B8" s="21" t="s">
        <v>116</v>
      </c>
      <c r="C8" s="29" t="s">
        <v>47</v>
      </c>
      <c r="D8" s="29" t="s">
        <v>67</v>
      </c>
      <c r="E8" s="29" t="s">
        <v>103</v>
      </c>
      <c r="F8" s="29" t="s">
        <v>104</v>
      </c>
      <c r="G8" s="29" t="s">
        <v>205</v>
      </c>
      <c r="H8" s="29" t="s">
        <v>204</v>
      </c>
      <c r="I8" s="29" t="s">
        <v>111</v>
      </c>
      <c r="J8" s="29" t="s">
        <v>60</v>
      </c>
      <c r="K8" s="29" t="s">
        <v>148</v>
      </c>
      <c r="L8" s="30" t="s">
        <v>150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212</v>
      </c>
      <c r="H9" s="15"/>
      <c r="I9" s="15" t="s">
        <v>208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7" t="s">
        <v>50</v>
      </c>
      <c r="C11" s="87"/>
      <c r="D11" s="88"/>
      <c r="E11" s="88"/>
      <c r="F11" s="101"/>
      <c r="G11" s="90"/>
      <c r="H11" s="102"/>
      <c r="I11" s="90">
        <v>1.059789807</v>
      </c>
      <c r="J11" s="91"/>
      <c r="K11" s="91">
        <f>IFERROR(I11/$I$11,0)</f>
        <v>1</v>
      </c>
      <c r="L11" s="91">
        <f>I11/'סכום נכסי הקרן'!$C$42</f>
        <v>1.9803769635604492E-6</v>
      </c>
    </row>
    <row r="12" spans="2:12" ht="21" customHeight="1">
      <c r="B12" s="114" t="s">
        <v>2234</v>
      </c>
      <c r="C12" s="87"/>
      <c r="D12" s="88"/>
      <c r="E12" s="88"/>
      <c r="F12" s="101"/>
      <c r="G12" s="90"/>
      <c r="H12" s="102"/>
      <c r="I12" s="90">
        <v>0.68180635699999992</v>
      </c>
      <c r="J12" s="91"/>
      <c r="K12" s="91">
        <f t="shared" ref="K12:K18" si="0">IFERROR(I12/$I$11,0)</f>
        <v>0.64334111584826736</v>
      </c>
      <c r="L12" s="91">
        <f>I12/'סכום נכסי הקרן'!$C$42</f>
        <v>1.274057925537183E-6</v>
      </c>
    </row>
    <row r="13" spans="2:12">
      <c r="B13" s="92" t="s">
        <v>2235</v>
      </c>
      <c r="C13" s="87">
        <v>8944</v>
      </c>
      <c r="D13" s="88" t="s">
        <v>630</v>
      </c>
      <c r="E13" s="88" t="s">
        <v>132</v>
      </c>
      <c r="F13" s="101">
        <v>44607</v>
      </c>
      <c r="G13" s="90">
        <v>4211.2089500000002</v>
      </c>
      <c r="H13" s="102">
        <v>16.1723</v>
      </c>
      <c r="I13" s="90">
        <v>0.68104934500000003</v>
      </c>
      <c r="J13" s="91">
        <v>2.5281402234509325E-5</v>
      </c>
      <c r="K13" s="91">
        <f t="shared" si="0"/>
        <v>0.64262681194102111</v>
      </c>
      <c r="L13" s="91">
        <f>I13/'סכום נכסי הקרן'!$C$42</f>
        <v>1.2726433345342912E-6</v>
      </c>
    </row>
    <row r="14" spans="2:12">
      <c r="B14" s="92" t="s">
        <v>2236</v>
      </c>
      <c r="C14" s="87" t="s">
        <v>2237</v>
      </c>
      <c r="D14" s="88" t="s">
        <v>1371</v>
      </c>
      <c r="E14" s="88" t="s">
        <v>132</v>
      </c>
      <c r="F14" s="101">
        <v>44628</v>
      </c>
      <c r="G14" s="90">
        <v>7471.4997499999999</v>
      </c>
      <c r="H14" s="102">
        <v>1E-4</v>
      </c>
      <c r="I14" s="90">
        <v>7.4710000000000001E-6</v>
      </c>
      <c r="J14" s="91">
        <v>8.2144523616334189E-5</v>
      </c>
      <c r="K14" s="91">
        <f t="shared" si="0"/>
        <v>7.0495110923443706E-6</v>
      </c>
      <c r="L14" s="91">
        <f>I14/'סכום נכסי הקרן'!$C$42</f>
        <v>1.3960689371642651E-11</v>
      </c>
    </row>
    <row r="15" spans="2:12">
      <c r="B15" s="92" t="s">
        <v>2238</v>
      </c>
      <c r="C15" s="87">
        <v>8731</v>
      </c>
      <c r="D15" s="88" t="s">
        <v>155</v>
      </c>
      <c r="E15" s="88" t="s">
        <v>132</v>
      </c>
      <c r="F15" s="101">
        <v>44537</v>
      </c>
      <c r="G15" s="90">
        <v>896.57997</v>
      </c>
      <c r="H15" s="102">
        <v>8.3599999999999994E-2</v>
      </c>
      <c r="I15" s="90">
        <v>7.4954100000000005E-4</v>
      </c>
      <c r="J15" s="91">
        <v>1.370216354140527E-4</v>
      </c>
      <c r="K15" s="91">
        <f t="shared" si="0"/>
        <v>7.0725439615404798E-4</v>
      </c>
      <c r="L15" s="91">
        <f>I15/'סכום נכסי הקרן'!$C$42</f>
        <v>1.4006303135203327E-9</v>
      </c>
    </row>
    <row r="16" spans="2:12">
      <c r="B16" s="114" t="s">
        <v>199</v>
      </c>
      <c r="C16" s="87"/>
      <c r="D16" s="88"/>
      <c r="E16" s="88"/>
      <c r="F16" s="101"/>
      <c r="G16" s="90"/>
      <c r="H16" s="102"/>
      <c r="I16" s="90">
        <v>0.37798345</v>
      </c>
      <c r="J16" s="91"/>
      <c r="K16" s="91">
        <f t="shared" si="0"/>
        <v>0.35665888415173252</v>
      </c>
      <c r="L16" s="91">
        <f>I16/'סכום נכסי הקרן'!$C$42</f>
        <v>7.0631903802326613E-7</v>
      </c>
    </row>
    <row r="17" spans="2:12">
      <c r="B17" s="92" t="s">
        <v>2239</v>
      </c>
      <c r="C17" s="87" t="s">
        <v>2240</v>
      </c>
      <c r="D17" s="88" t="s">
        <v>1116</v>
      </c>
      <c r="E17" s="88" t="s">
        <v>131</v>
      </c>
      <c r="F17" s="101">
        <v>43879</v>
      </c>
      <c r="G17" s="90">
        <v>987.96592099999998</v>
      </c>
      <c r="H17" s="102">
        <v>1E-4</v>
      </c>
      <c r="I17" s="90">
        <v>3.45E-6</v>
      </c>
      <c r="J17" s="91">
        <v>4.273382745665265E-4</v>
      </c>
      <c r="K17" s="91">
        <f t="shared" si="0"/>
        <v>3.2553625041611672E-6</v>
      </c>
      <c r="L17" s="91">
        <f>I17/'סכום נכסי הקרן'!$C$42</f>
        <v>6.4468449112792325E-12</v>
      </c>
    </row>
    <row r="18" spans="2:12">
      <c r="B18" s="92" t="s">
        <v>2241</v>
      </c>
      <c r="C18" s="87">
        <v>9122</v>
      </c>
      <c r="D18" s="88" t="s">
        <v>1463</v>
      </c>
      <c r="E18" s="88" t="s">
        <v>131</v>
      </c>
      <c r="F18" s="101">
        <v>44742</v>
      </c>
      <c r="G18" s="90">
        <v>645.09</v>
      </c>
      <c r="H18" s="102">
        <v>16.649999999999999</v>
      </c>
      <c r="I18" s="90">
        <v>0.37798000000000004</v>
      </c>
      <c r="J18" s="91">
        <v>7.7550218542091475E-5</v>
      </c>
      <c r="K18" s="91">
        <f t="shared" si="0"/>
        <v>0.35665562878922841</v>
      </c>
      <c r="L18" s="91">
        <f>I18/'סכום נכסי הקרן'!$C$42</f>
        <v>7.0631259117835492E-7</v>
      </c>
    </row>
    <row r="19" spans="2:12">
      <c r="B19" s="87"/>
      <c r="C19" s="87"/>
      <c r="D19" s="87"/>
      <c r="E19" s="87"/>
      <c r="F19" s="87"/>
      <c r="G19" s="90"/>
      <c r="H19" s="102"/>
      <c r="I19" s="87"/>
      <c r="J19" s="87"/>
      <c r="K19" s="91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123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123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123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9.28515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145</v>
      </c>
      <c r="C1" s="46" t="s" vm="1">
        <v>229</v>
      </c>
    </row>
    <row r="2" spans="2:12">
      <c r="B2" s="46" t="s">
        <v>144</v>
      </c>
      <c r="C2" s="46" t="s">
        <v>230</v>
      </c>
    </row>
    <row r="3" spans="2:12">
      <c r="B3" s="46" t="s">
        <v>146</v>
      </c>
      <c r="C3" s="46" t="s">
        <v>231</v>
      </c>
    </row>
    <row r="4" spans="2:12">
      <c r="B4" s="46" t="s">
        <v>147</v>
      </c>
      <c r="C4" s="46">
        <v>9453</v>
      </c>
    </row>
    <row r="6" spans="2:12" ht="26.25" customHeight="1">
      <c r="B6" s="143" t="s">
        <v>174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12" ht="26.25" customHeight="1">
      <c r="B7" s="143" t="s">
        <v>100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</row>
    <row r="8" spans="2:12" s="3" customFormat="1" ht="63">
      <c r="B8" s="21" t="s">
        <v>116</v>
      </c>
      <c r="C8" s="29" t="s">
        <v>47</v>
      </c>
      <c r="D8" s="29" t="s">
        <v>67</v>
      </c>
      <c r="E8" s="29" t="s">
        <v>103</v>
      </c>
      <c r="F8" s="29" t="s">
        <v>104</v>
      </c>
      <c r="G8" s="29" t="s">
        <v>205</v>
      </c>
      <c r="H8" s="29" t="s">
        <v>204</v>
      </c>
      <c r="I8" s="29" t="s">
        <v>111</v>
      </c>
      <c r="J8" s="29" t="s">
        <v>60</v>
      </c>
      <c r="K8" s="29" t="s">
        <v>148</v>
      </c>
      <c r="L8" s="30" t="s">
        <v>150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212</v>
      </c>
      <c r="H9" s="15"/>
      <c r="I9" s="15" t="s">
        <v>208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6" t="s">
        <v>52</v>
      </c>
      <c r="C11" s="87"/>
      <c r="D11" s="87"/>
      <c r="E11" s="87"/>
      <c r="F11" s="87"/>
      <c r="G11" s="87"/>
      <c r="H11" s="87"/>
      <c r="I11" s="107">
        <v>0</v>
      </c>
      <c r="J11" s="87"/>
      <c r="K11" s="108">
        <v>0</v>
      </c>
      <c r="L11" s="108">
        <v>0</v>
      </c>
    </row>
    <row r="12" spans="2:12" ht="19.5" customHeight="1">
      <c r="B12" s="109" t="s">
        <v>220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2:12">
      <c r="B13" s="109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2:12">
      <c r="B14" s="109" t="s">
        <v>203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2:12">
      <c r="B15" s="109" t="s">
        <v>211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2:12" s="6" customFormat="1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2:12" s="6" customFormat="1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2:12" s="6" customFormat="1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3"/>
      <c r="D474" s="93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3"/>
      <c r="D475" s="93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3"/>
      <c r="D476" s="93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3"/>
      <c r="D477" s="93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3"/>
      <c r="D478" s="93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3"/>
      <c r="D479" s="93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3"/>
      <c r="D480" s="93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3"/>
      <c r="D481" s="93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3"/>
      <c r="D482" s="93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3"/>
      <c r="D483" s="93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3"/>
      <c r="D484" s="93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3"/>
      <c r="D485" s="93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3"/>
      <c r="D486" s="93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3"/>
      <c r="D487" s="93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3"/>
      <c r="D488" s="93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3"/>
      <c r="D489" s="93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3"/>
      <c r="D490" s="93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3"/>
      <c r="D491" s="93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3"/>
      <c r="D492" s="93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3"/>
      <c r="D493" s="93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3"/>
      <c r="D494" s="93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3"/>
      <c r="D495" s="93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3"/>
      <c r="D496" s="93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3"/>
      <c r="D497" s="93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3"/>
      <c r="D498" s="93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3"/>
      <c r="D499" s="93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3"/>
      <c r="D500" s="93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3"/>
      <c r="D501" s="93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3"/>
      <c r="D502" s="93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3"/>
      <c r="D503" s="93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3"/>
      <c r="D504" s="93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3"/>
      <c r="D505" s="93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3"/>
      <c r="D506" s="93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3"/>
      <c r="D507" s="93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3"/>
      <c r="D508" s="93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3"/>
      <c r="D509" s="93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3"/>
      <c r="D510" s="93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3"/>
      <c r="D511" s="93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3"/>
      <c r="D512" s="93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3"/>
      <c r="D513" s="93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3"/>
      <c r="D514" s="93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3"/>
      <c r="D515" s="93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3"/>
      <c r="D516" s="93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3"/>
      <c r="D517" s="93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3"/>
      <c r="D518" s="93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3"/>
      <c r="D519" s="93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3"/>
      <c r="D520" s="93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3"/>
      <c r="D521" s="93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3"/>
      <c r="D522" s="93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3"/>
      <c r="D523" s="93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3"/>
      <c r="D524" s="93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3"/>
      <c r="D525" s="93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3"/>
      <c r="D526" s="93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3"/>
      <c r="D527" s="93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3"/>
      <c r="D528" s="93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3"/>
      <c r="D529" s="93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3"/>
      <c r="D530" s="93"/>
      <c r="E530" s="94"/>
      <c r="F530" s="94"/>
      <c r="G530" s="94"/>
      <c r="H530" s="94"/>
      <c r="I530" s="94"/>
      <c r="J530" s="94"/>
      <c r="K530" s="94"/>
      <c r="L530" s="94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42.28515625" style="2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7.42578125" style="1" bestFit="1" customWidth="1"/>
    <col min="9" max="9" width="9.71093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145</v>
      </c>
      <c r="C1" s="46" t="s" vm="1">
        <v>229</v>
      </c>
    </row>
    <row r="2" spans="2:11">
      <c r="B2" s="46" t="s">
        <v>144</v>
      </c>
      <c r="C2" s="46" t="s">
        <v>230</v>
      </c>
    </row>
    <row r="3" spans="2:11">
      <c r="B3" s="46" t="s">
        <v>146</v>
      </c>
      <c r="C3" s="46" t="s">
        <v>231</v>
      </c>
    </row>
    <row r="4" spans="2:11">
      <c r="B4" s="46" t="s">
        <v>147</v>
      </c>
      <c r="C4" s="46">
        <v>9453</v>
      </c>
    </row>
    <row r="6" spans="2:11" ht="26.25" customHeight="1">
      <c r="B6" s="143" t="s">
        <v>174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11" ht="26.25" customHeight="1">
      <c r="B7" s="143" t="s">
        <v>101</v>
      </c>
      <c r="C7" s="144"/>
      <c r="D7" s="144"/>
      <c r="E7" s="144"/>
      <c r="F7" s="144"/>
      <c r="G7" s="144"/>
      <c r="H7" s="144"/>
      <c r="I7" s="144"/>
      <c r="J7" s="144"/>
      <c r="K7" s="145"/>
    </row>
    <row r="8" spans="2:11" s="3" customFormat="1" ht="63">
      <c r="B8" s="21" t="s">
        <v>116</v>
      </c>
      <c r="C8" s="29" t="s">
        <v>47</v>
      </c>
      <c r="D8" s="29" t="s">
        <v>67</v>
      </c>
      <c r="E8" s="29" t="s">
        <v>103</v>
      </c>
      <c r="F8" s="29" t="s">
        <v>104</v>
      </c>
      <c r="G8" s="29" t="s">
        <v>205</v>
      </c>
      <c r="H8" s="29" t="s">
        <v>204</v>
      </c>
      <c r="I8" s="29" t="s">
        <v>111</v>
      </c>
      <c r="J8" s="29" t="s">
        <v>148</v>
      </c>
      <c r="K8" s="30" t="s">
        <v>150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212</v>
      </c>
      <c r="H9" s="15"/>
      <c r="I9" s="15" t="s">
        <v>208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4" t="s">
        <v>51</v>
      </c>
      <c r="C11" s="74"/>
      <c r="D11" s="75"/>
      <c r="E11" s="75"/>
      <c r="F11" s="97"/>
      <c r="G11" s="77"/>
      <c r="H11" s="98"/>
      <c r="I11" s="77">
        <v>-9234.4222045390015</v>
      </c>
      <c r="J11" s="78">
        <f>IFERROR(I11/$I$11,0)</f>
        <v>1</v>
      </c>
      <c r="K11" s="78">
        <f>I11/'סכום נכסי הקרן'!$C$42</f>
        <v>-1.7255909506648178E-2</v>
      </c>
    </row>
    <row r="12" spans="2:11" ht="19.5" customHeight="1">
      <c r="B12" s="79" t="s">
        <v>35</v>
      </c>
      <c r="C12" s="80"/>
      <c r="D12" s="81"/>
      <c r="E12" s="81"/>
      <c r="F12" s="99"/>
      <c r="G12" s="83"/>
      <c r="H12" s="100"/>
      <c r="I12" s="83">
        <v>-7357.7757774559996</v>
      </c>
      <c r="J12" s="84">
        <f t="shared" ref="J12:J75" si="0">IFERROR(I12/$I$11,0)</f>
        <v>0.79677706027340045</v>
      </c>
      <c r="K12" s="84">
        <f>I12/'סכום נכסי הקרן'!$C$42</f>
        <v>-1.3749112849050959E-2</v>
      </c>
    </row>
    <row r="13" spans="2:11">
      <c r="B13" s="85" t="s">
        <v>191</v>
      </c>
      <c r="C13" s="80"/>
      <c r="D13" s="81"/>
      <c r="E13" s="81"/>
      <c r="F13" s="99"/>
      <c r="G13" s="83"/>
      <c r="H13" s="100"/>
      <c r="I13" s="83">
        <v>-119.00918900900002</v>
      </c>
      <c r="J13" s="84">
        <f t="shared" si="0"/>
        <v>1.2887562033984471E-2</v>
      </c>
      <c r="K13" s="84">
        <f>I13/'סכום נכסי הקרן'!$C$42</f>
        <v>-2.2238660421975079E-4</v>
      </c>
    </row>
    <row r="14" spans="2:11">
      <c r="B14" s="86" t="s">
        <v>2242</v>
      </c>
      <c r="C14" s="87" t="s">
        <v>2243</v>
      </c>
      <c r="D14" s="88" t="s">
        <v>682</v>
      </c>
      <c r="E14" s="88" t="s">
        <v>132</v>
      </c>
      <c r="F14" s="101">
        <v>44635</v>
      </c>
      <c r="G14" s="90">
        <v>92961.750383000006</v>
      </c>
      <c r="H14" s="102">
        <v>2.8283140000000002</v>
      </c>
      <c r="I14" s="90">
        <v>2.6292497789999998</v>
      </c>
      <c r="J14" s="91">
        <f t="shared" si="0"/>
        <v>-2.8472271689154987E-4</v>
      </c>
      <c r="K14" s="91">
        <f>I14/'סכום נכסי הקרן'!$C$42</f>
        <v>4.9131494371675932E-6</v>
      </c>
    </row>
    <row r="15" spans="2:11">
      <c r="B15" s="86" t="s">
        <v>2242</v>
      </c>
      <c r="C15" s="87" t="s">
        <v>2244</v>
      </c>
      <c r="D15" s="88" t="s">
        <v>682</v>
      </c>
      <c r="E15" s="88" t="s">
        <v>132</v>
      </c>
      <c r="F15" s="101">
        <v>44587</v>
      </c>
      <c r="G15" s="90">
        <v>37156.949542000002</v>
      </c>
      <c r="H15" s="102">
        <v>11.058242999999999</v>
      </c>
      <c r="I15" s="90">
        <v>4.1089058880000007</v>
      </c>
      <c r="J15" s="91">
        <f t="shared" si="0"/>
        <v>-4.4495538507870555E-4</v>
      </c>
      <c r="K15" s="91">
        <f>I15/'סכום נכסי הקרן'!$C$42</f>
        <v>7.6781098594139362E-6</v>
      </c>
    </row>
    <row r="16" spans="2:11" s="6" customFormat="1">
      <c r="B16" s="86" t="s">
        <v>2242</v>
      </c>
      <c r="C16" s="87" t="s">
        <v>2245</v>
      </c>
      <c r="D16" s="88" t="s">
        <v>682</v>
      </c>
      <c r="E16" s="88" t="s">
        <v>132</v>
      </c>
      <c r="F16" s="101">
        <v>44606</v>
      </c>
      <c r="G16" s="90">
        <v>94082.215582000004</v>
      </c>
      <c r="H16" s="102">
        <v>1.2932570000000001</v>
      </c>
      <c r="I16" s="90">
        <v>1.2167246330000001</v>
      </c>
      <c r="J16" s="91">
        <f t="shared" si="0"/>
        <v>-1.3175969281564175E-4</v>
      </c>
      <c r="K16" s="91">
        <f>I16/'סכום נכסי הקרן'!$C$42</f>
        <v>2.2736333358504762E-6</v>
      </c>
    </row>
    <row r="17" spans="2:11" s="6" customFormat="1">
      <c r="B17" s="86" t="s">
        <v>2242</v>
      </c>
      <c r="C17" s="87" t="s">
        <v>2246</v>
      </c>
      <c r="D17" s="88" t="s">
        <v>682</v>
      </c>
      <c r="E17" s="88" t="s">
        <v>132</v>
      </c>
      <c r="F17" s="101">
        <v>44620</v>
      </c>
      <c r="G17" s="90">
        <v>47033.042022000001</v>
      </c>
      <c r="H17" s="102">
        <v>6.1703789999999996</v>
      </c>
      <c r="I17" s="90">
        <v>2.9021170189999999</v>
      </c>
      <c r="J17" s="91">
        <f t="shared" si="0"/>
        <v>-3.1427164090174701E-4</v>
      </c>
      <c r="K17" s="91">
        <f>I17/'סכום נכסי הקרן'!$C$42</f>
        <v>5.4230429959063784E-6</v>
      </c>
    </row>
    <row r="18" spans="2:11" s="6" customFormat="1">
      <c r="B18" s="86" t="s">
        <v>2242</v>
      </c>
      <c r="C18" s="87" t="s">
        <v>2247</v>
      </c>
      <c r="D18" s="88" t="s">
        <v>682</v>
      </c>
      <c r="E18" s="88" t="s">
        <v>132</v>
      </c>
      <c r="F18" s="101">
        <v>44616</v>
      </c>
      <c r="G18" s="90">
        <v>79961.864992000003</v>
      </c>
      <c r="H18" s="102">
        <v>7.2256549999999997</v>
      </c>
      <c r="I18" s="90">
        <v>5.7777681920000008</v>
      </c>
      <c r="J18" s="91">
        <f t="shared" si="0"/>
        <v>-6.2567728267395558E-4</v>
      </c>
      <c r="K18" s="91">
        <f>I18/'סכום נכסי הקרן'!$C$42</f>
        <v>1.0796630570187309E-5</v>
      </c>
    </row>
    <row r="19" spans="2:11">
      <c r="B19" s="86" t="s">
        <v>1238</v>
      </c>
      <c r="C19" s="87" t="s">
        <v>2248</v>
      </c>
      <c r="D19" s="88" t="s">
        <v>682</v>
      </c>
      <c r="E19" s="88" t="s">
        <v>132</v>
      </c>
      <c r="F19" s="101">
        <v>44585</v>
      </c>
      <c r="G19" s="90">
        <v>425608.571176</v>
      </c>
      <c r="H19" s="102">
        <v>11.729858</v>
      </c>
      <c r="I19" s="90">
        <v>49.923280035000005</v>
      </c>
      <c r="J19" s="91">
        <f t="shared" si="0"/>
        <v>-5.4062158876016283E-3</v>
      </c>
      <c r="K19" s="91">
        <f>I19/'סכום נכסי הקרן'!$C$42</f>
        <v>9.3289172129857359E-5</v>
      </c>
    </row>
    <row r="20" spans="2:11">
      <c r="B20" s="86" t="s">
        <v>1248</v>
      </c>
      <c r="C20" s="87" t="s">
        <v>2249</v>
      </c>
      <c r="D20" s="88" t="s">
        <v>682</v>
      </c>
      <c r="E20" s="88" t="s">
        <v>132</v>
      </c>
      <c r="F20" s="101">
        <v>44882</v>
      </c>
      <c r="G20" s="90">
        <v>118353.989858</v>
      </c>
      <c r="H20" s="102">
        <v>-1.4164460000000001</v>
      </c>
      <c r="I20" s="90">
        <v>-1.676419984</v>
      </c>
      <c r="J20" s="91">
        <f t="shared" si="0"/>
        <v>1.8154032237945416E-4</v>
      </c>
      <c r="K20" s="91">
        <f>I20/'סכום נכסי הקרן'!$C$42</f>
        <v>-3.1326433747875978E-6</v>
      </c>
    </row>
    <row r="21" spans="2:11">
      <c r="B21" s="86" t="s">
        <v>1350</v>
      </c>
      <c r="C21" s="87" t="s">
        <v>2250</v>
      </c>
      <c r="D21" s="88" t="s">
        <v>682</v>
      </c>
      <c r="E21" s="88" t="s">
        <v>132</v>
      </c>
      <c r="F21" s="101">
        <v>44585</v>
      </c>
      <c r="G21" s="90">
        <v>449771.10731600004</v>
      </c>
      <c r="H21" s="102">
        <v>-41.956257999999998</v>
      </c>
      <c r="I21" s="90">
        <v>-188.70712580400001</v>
      </c>
      <c r="J21" s="91">
        <f t="shared" si="0"/>
        <v>2.04351849660117E-2</v>
      </c>
      <c r="K21" s="91">
        <f>I21/'סכום נכסי הקרן'!$C$42</f>
        <v>-3.5262770252511523E-4</v>
      </c>
    </row>
    <row r="22" spans="2:11">
      <c r="B22" s="86" t="s">
        <v>1278</v>
      </c>
      <c r="C22" s="87" t="s">
        <v>2251</v>
      </c>
      <c r="D22" s="88" t="s">
        <v>682</v>
      </c>
      <c r="E22" s="88" t="s">
        <v>132</v>
      </c>
      <c r="F22" s="101">
        <v>44679</v>
      </c>
      <c r="G22" s="90">
        <v>354882.65357999993</v>
      </c>
      <c r="H22" s="102">
        <v>1.025569</v>
      </c>
      <c r="I22" s="90">
        <v>3.6395669490000002</v>
      </c>
      <c r="J22" s="91">
        <f t="shared" si="0"/>
        <v>-3.9413044675508141E-4</v>
      </c>
      <c r="K22" s="91">
        <f>I22/'סכום נכסי הקרן'!$C$42</f>
        <v>6.8010793230205029E-6</v>
      </c>
    </row>
    <row r="23" spans="2:11">
      <c r="B23" s="86" t="s">
        <v>1278</v>
      </c>
      <c r="C23" s="87" t="s">
        <v>2252</v>
      </c>
      <c r="D23" s="88" t="s">
        <v>682</v>
      </c>
      <c r="E23" s="88" t="s">
        <v>132</v>
      </c>
      <c r="F23" s="101">
        <v>44917</v>
      </c>
      <c r="G23" s="90">
        <v>416768.57088299998</v>
      </c>
      <c r="H23" s="102">
        <v>0.28234999999999999</v>
      </c>
      <c r="I23" s="90">
        <v>1.1767442840000002</v>
      </c>
      <c r="J23" s="91">
        <f t="shared" si="0"/>
        <v>-1.2743020168837357E-4</v>
      </c>
      <c r="K23" s="91">
        <f>I23/'סכום נכסי הקרן'!$C$42</f>
        <v>2.1989240287485003E-6</v>
      </c>
    </row>
    <row r="24" spans="2:11">
      <c r="B24" s="92"/>
      <c r="C24" s="87"/>
      <c r="D24" s="87"/>
      <c r="E24" s="87"/>
      <c r="F24" s="87"/>
      <c r="G24" s="90"/>
      <c r="H24" s="102"/>
      <c r="I24" s="87"/>
      <c r="J24" s="91"/>
      <c r="K24" s="87"/>
    </row>
    <row r="25" spans="2:11">
      <c r="B25" s="85" t="s">
        <v>2253</v>
      </c>
      <c r="C25" s="80"/>
      <c r="D25" s="81"/>
      <c r="E25" s="81"/>
      <c r="F25" s="99"/>
      <c r="G25" s="83"/>
      <c r="H25" s="100"/>
      <c r="I25" s="83">
        <v>-6993.8425183709996</v>
      </c>
      <c r="J25" s="84">
        <f t="shared" si="0"/>
        <v>0.75736655347351478</v>
      </c>
      <c r="K25" s="84">
        <f>I25/'סכום נכסי הקרן'!$C$42</f>
        <v>-1.3069048710100988E-2</v>
      </c>
    </row>
    <row r="26" spans="2:11">
      <c r="B26" s="86" t="s">
        <v>2254</v>
      </c>
      <c r="C26" s="87" t="s">
        <v>2255</v>
      </c>
      <c r="D26" s="88" t="s">
        <v>682</v>
      </c>
      <c r="E26" s="88" t="s">
        <v>131</v>
      </c>
      <c r="F26" s="101">
        <v>44656</v>
      </c>
      <c r="G26" s="90">
        <v>411596.87615999999</v>
      </c>
      <c r="H26" s="102">
        <v>-11.323626000000001</v>
      </c>
      <c r="I26" s="90">
        <v>-46.607689509000004</v>
      </c>
      <c r="J26" s="91">
        <f t="shared" si="0"/>
        <v>5.0471690027439828E-3</v>
      </c>
      <c r="K26" s="91">
        <f>I26/'סכום נכסי הקרן'!$C$42</f>
        <v>-8.7093491576109897E-5</v>
      </c>
    </row>
    <row r="27" spans="2:11">
      <c r="B27" s="86" t="s">
        <v>2256</v>
      </c>
      <c r="C27" s="87" t="s">
        <v>2257</v>
      </c>
      <c r="D27" s="88" t="s">
        <v>682</v>
      </c>
      <c r="E27" s="88" t="s">
        <v>131</v>
      </c>
      <c r="F27" s="101">
        <v>44656</v>
      </c>
      <c r="G27" s="90">
        <v>300312.67329000001</v>
      </c>
      <c r="H27" s="102">
        <v>-11.253212</v>
      </c>
      <c r="I27" s="90">
        <v>-33.794822492999998</v>
      </c>
      <c r="J27" s="91">
        <f t="shared" si="0"/>
        <v>3.6596575015152336E-3</v>
      </c>
      <c r="K27" s="91">
        <f>I27/'סכום נכסי הקרן'!$C$42</f>
        <v>-6.3150718671473044E-5</v>
      </c>
    </row>
    <row r="28" spans="2:11">
      <c r="B28" s="86" t="s">
        <v>2258</v>
      </c>
      <c r="C28" s="87" t="s">
        <v>2259</v>
      </c>
      <c r="D28" s="88" t="s">
        <v>682</v>
      </c>
      <c r="E28" s="88" t="s">
        <v>131</v>
      </c>
      <c r="F28" s="101">
        <v>44665</v>
      </c>
      <c r="G28" s="90">
        <v>257725.98774000001</v>
      </c>
      <c r="H28" s="102">
        <v>-11.239820999999999</v>
      </c>
      <c r="I28" s="90">
        <v>-28.967939934999997</v>
      </c>
      <c r="J28" s="91">
        <f t="shared" si="0"/>
        <v>3.1369520792282344E-3</v>
      </c>
      <c r="K28" s="91">
        <f>I28/'סכום נכסי הקרן'!$C$42</f>
        <v>-5.4130961205854262E-5</v>
      </c>
    </row>
    <row r="29" spans="2:11">
      <c r="B29" s="86" t="s">
        <v>2260</v>
      </c>
      <c r="C29" s="87" t="s">
        <v>2261</v>
      </c>
      <c r="D29" s="88" t="s">
        <v>682</v>
      </c>
      <c r="E29" s="88" t="s">
        <v>131</v>
      </c>
      <c r="F29" s="101">
        <v>44664</v>
      </c>
      <c r="G29" s="90">
        <v>360489.178602</v>
      </c>
      <c r="H29" s="102">
        <v>-11.209114</v>
      </c>
      <c r="I29" s="90">
        <v>-40.407644141999995</v>
      </c>
      <c r="J29" s="91">
        <f t="shared" si="0"/>
        <v>4.3757631226930905E-3</v>
      </c>
      <c r="K29" s="91">
        <f>I29/'סכום נכסי הקרן'!$C$42</f>
        <v>-7.5507772467720222E-5</v>
      </c>
    </row>
    <row r="30" spans="2:11">
      <c r="B30" s="86" t="s">
        <v>2262</v>
      </c>
      <c r="C30" s="87" t="s">
        <v>2263</v>
      </c>
      <c r="D30" s="88" t="s">
        <v>682</v>
      </c>
      <c r="E30" s="88" t="s">
        <v>131</v>
      </c>
      <c r="F30" s="101">
        <v>44664</v>
      </c>
      <c r="G30" s="90">
        <v>300426.64394400001</v>
      </c>
      <c r="H30" s="102">
        <v>-11.202083</v>
      </c>
      <c r="I30" s="90">
        <v>-33.654041679999999</v>
      </c>
      <c r="J30" s="91">
        <f t="shared" si="0"/>
        <v>3.6444122798996569E-3</v>
      </c>
      <c r="K30" s="91">
        <f>I30/'סכום נכסי הקרן'!$C$42</f>
        <v>-6.2887648506865853E-5</v>
      </c>
    </row>
    <row r="31" spans="2:11">
      <c r="B31" s="86" t="s">
        <v>2264</v>
      </c>
      <c r="C31" s="87" t="s">
        <v>2265</v>
      </c>
      <c r="D31" s="88" t="s">
        <v>682</v>
      </c>
      <c r="E31" s="88" t="s">
        <v>131</v>
      </c>
      <c r="F31" s="101">
        <v>44665</v>
      </c>
      <c r="G31" s="90">
        <v>266443.190267</v>
      </c>
      <c r="H31" s="102">
        <v>-11.187075999999999</v>
      </c>
      <c r="I31" s="90">
        <v>-29.807201657</v>
      </c>
      <c r="J31" s="91">
        <f t="shared" si="0"/>
        <v>3.2278361327630059E-3</v>
      </c>
      <c r="K31" s="91">
        <f>I31/'סכום נכסי הקרן'!$C$42</f>
        <v>-5.569924820924764E-5</v>
      </c>
    </row>
    <row r="32" spans="2:11">
      <c r="B32" s="86" t="s">
        <v>2266</v>
      </c>
      <c r="C32" s="87" t="s">
        <v>2267</v>
      </c>
      <c r="D32" s="88" t="s">
        <v>682</v>
      </c>
      <c r="E32" s="88" t="s">
        <v>131</v>
      </c>
      <c r="F32" s="101">
        <v>44656</v>
      </c>
      <c r="G32" s="90">
        <v>257817.90087000001</v>
      </c>
      <c r="H32" s="102">
        <v>-11.077567999999999</v>
      </c>
      <c r="I32" s="90">
        <v>-28.559952669999998</v>
      </c>
      <c r="J32" s="91">
        <f t="shared" si="0"/>
        <v>3.0927709430441578E-3</v>
      </c>
      <c r="K32" s="91">
        <f>I32/'סכום נכסי הקרן'!$C$42</f>
        <v>-5.3368575517960933E-5</v>
      </c>
    </row>
    <row r="33" spans="2:11">
      <c r="B33" s="86" t="s">
        <v>2268</v>
      </c>
      <c r="C33" s="87" t="s">
        <v>2269</v>
      </c>
      <c r="D33" s="88" t="s">
        <v>682</v>
      </c>
      <c r="E33" s="88" t="s">
        <v>131</v>
      </c>
      <c r="F33" s="101">
        <v>44657</v>
      </c>
      <c r="G33" s="90">
        <v>86343.368019999994</v>
      </c>
      <c r="H33" s="102">
        <v>-10.693095</v>
      </c>
      <c r="I33" s="90">
        <v>-9.2327786920000001</v>
      </c>
      <c r="J33" s="91">
        <f t="shared" si="0"/>
        <v>9.9982202324058853E-4</v>
      </c>
      <c r="K33" s="91">
        <f>I33/'סכום נכסי הקרן'!$C$42</f>
        <v>-1.7252838355793488E-5</v>
      </c>
    </row>
    <row r="34" spans="2:11">
      <c r="B34" s="86" t="s">
        <v>2270</v>
      </c>
      <c r="C34" s="87" t="s">
        <v>2271</v>
      </c>
      <c r="D34" s="88" t="s">
        <v>682</v>
      </c>
      <c r="E34" s="88" t="s">
        <v>131</v>
      </c>
      <c r="F34" s="101">
        <v>44657</v>
      </c>
      <c r="G34" s="90">
        <v>539373.13055999996</v>
      </c>
      <c r="H34" s="102">
        <v>-10.623476999999999</v>
      </c>
      <c r="I34" s="90">
        <v>-57.300180883000003</v>
      </c>
      <c r="J34" s="91">
        <f t="shared" si="0"/>
        <v>6.2050640109172408E-3</v>
      </c>
      <c r="K34" s="91">
        <f>I34/'סכום נכסי הקרן'!$C$42</f>
        <v>-1.0707402305534729E-4</v>
      </c>
    </row>
    <row r="35" spans="2:11">
      <c r="B35" s="86" t="s">
        <v>2272</v>
      </c>
      <c r="C35" s="87" t="s">
        <v>2273</v>
      </c>
      <c r="D35" s="88" t="s">
        <v>682</v>
      </c>
      <c r="E35" s="88" t="s">
        <v>131</v>
      </c>
      <c r="F35" s="101">
        <v>44657</v>
      </c>
      <c r="G35" s="90">
        <v>353797.47305999999</v>
      </c>
      <c r="H35" s="102">
        <v>-10.623476999999999</v>
      </c>
      <c r="I35" s="90">
        <v>-37.585593441</v>
      </c>
      <c r="J35" s="91">
        <f t="shared" si="0"/>
        <v>4.0701619016862292E-3</v>
      </c>
      <c r="K35" s="91">
        <f>I35/'סכום נכסי הקרן'!$C$42</f>
        <v>-7.0234345452904623E-5</v>
      </c>
    </row>
    <row r="36" spans="2:11">
      <c r="B36" s="86" t="s">
        <v>2274</v>
      </c>
      <c r="C36" s="87" t="s">
        <v>2275</v>
      </c>
      <c r="D36" s="88" t="s">
        <v>682</v>
      </c>
      <c r="E36" s="88" t="s">
        <v>131</v>
      </c>
      <c r="F36" s="101">
        <v>44658</v>
      </c>
      <c r="G36" s="90">
        <v>432043.754205</v>
      </c>
      <c r="H36" s="102">
        <v>-10.469661</v>
      </c>
      <c r="I36" s="90">
        <v>-45.233518306000001</v>
      </c>
      <c r="J36" s="91">
        <f t="shared" si="0"/>
        <v>4.8983593455112261E-3</v>
      </c>
      <c r="K36" s="91">
        <f>I36/'סכום נכסי הקרן'!$C$42</f>
        <v>-8.4525645597186125E-5</v>
      </c>
    </row>
    <row r="37" spans="2:11">
      <c r="B37" s="86" t="s">
        <v>2276</v>
      </c>
      <c r="C37" s="87" t="s">
        <v>2277</v>
      </c>
      <c r="D37" s="88" t="s">
        <v>682</v>
      </c>
      <c r="E37" s="88" t="s">
        <v>131</v>
      </c>
      <c r="F37" s="101">
        <v>44658</v>
      </c>
      <c r="G37" s="90">
        <v>380341.78109399998</v>
      </c>
      <c r="H37" s="102">
        <v>-10.428046999999999</v>
      </c>
      <c r="I37" s="90">
        <v>-39.662218727000003</v>
      </c>
      <c r="J37" s="91">
        <f t="shared" si="0"/>
        <v>4.295040647752147E-3</v>
      </c>
      <c r="K37" s="91">
        <f>I37/'סכום נכסי הקרן'!$C$42</f>
        <v>-7.4114832744986617E-5</v>
      </c>
    </row>
    <row r="38" spans="2:11">
      <c r="B38" s="86" t="s">
        <v>2278</v>
      </c>
      <c r="C38" s="87" t="s">
        <v>2279</v>
      </c>
      <c r="D38" s="88" t="s">
        <v>682</v>
      </c>
      <c r="E38" s="88" t="s">
        <v>131</v>
      </c>
      <c r="F38" s="101">
        <v>44658</v>
      </c>
      <c r="G38" s="90">
        <v>389022.54590700002</v>
      </c>
      <c r="H38" s="102">
        <v>-10.417648</v>
      </c>
      <c r="I38" s="90">
        <v>-40.526999366999995</v>
      </c>
      <c r="J38" s="91">
        <f t="shared" si="0"/>
        <v>4.3886881571301483E-3</v>
      </c>
      <c r="K38" s="91">
        <f>I38/'סכום נכסי הקרן'!$C$42</f>
        <v>-7.573080569233641E-5</v>
      </c>
    </row>
    <row r="39" spans="2:11">
      <c r="B39" s="86" t="s">
        <v>2280</v>
      </c>
      <c r="C39" s="87" t="s">
        <v>2281</v>
      </c>
      <c r="D39" s="88" t="s">
        <v>682</v>
      </c>
      <c r="E39" s="88" t="s">
        <v>131</v>
      </c>
      <c r="F39" s="101">
        <v>44662</v>
      </c>
      <c r="G39" s="90">
        <v>345797.81858399999</v>
      </c>
      <c r="H39" s="102">
        <v>-10.413218000000001</v>
      </c>
      <c r="I39" s="90">
        <v>-36.008679272999998</v>
      </c>
      <c r="J39" s="91">
        <f t="shared" si="0"/>
        <v>3.8993971117435621E-3</v>
      </c>
      <c r="K39" s="91">
        <f>I39/'סכום נכסי הקרן'!$C$42</f>
        <v>-6.728764369073218E-5</v>
      </c>
    </row>
    <row r="40" spans="2:11">
      <c r="B40" s="86" t="s">
        <v>2282</v>
      </c>
      <c r="C40" s="87" t="s">
        <v>2283</v>
      </c>
      <c r="D40" s="88" t="s">
        <v>682</v>
      </c>
      <c r="E40" s="88" t="s">
        <v>131</v>
      </c>
      <c r="F40" s="101">
        <v>44658</v>
      </c>
      <c r="G40" s="90">
        <v>432274.40909999999</v>
      </c>
      <c r="H40" s="102">
        <v>-10.410717</v>
      </c>
      <c r="I40" s="90">
        <v>-45.002863411</v>
      </c>
      <c r="J40" s="91">
        <f t="shared" si="0"/>
        <v>4.8733816165433411E-3</v>
      </c>
      <c r="K40" s="91">
        <f>I40/'סכום נכסי הקרן'!$C$42</f>
        <v>-8.4094632166434704E-5</v>
      </c>
    </row>
    <row r="41" spans="2:11">
      <c r="B41" s="86" t="s">
        <v>2284</v>
      </c>
      <c r="C41" s="87" t="s">
        <v>2285</v>
      </c>
      <c r="D41" s="88" t="s">
        <v>682</v>
      </c>
      <c r="E41" s="88" t="s">
        <v>131</v>
      </c>
      <c r="F41" s="101">
        <v>44662</v>
      </c>
      <c r="G41" s="90">
        <v>475501.85000999999</v>
      </c>
      <c r="H41" s="102">
        <v>-10.406286</v>
      </c>
      <c r="I41" s="90">
        <v>-49.482084542999999</v>
      </c>
      <c r="J41" s="91">
        <f t="shared" si="0"/>
        <v>5.3584386166227096E-3</v>
      </c>
      <c r="K41" s="91">
        <f>I41/'סכום נכסי הקרן'!$C$42</f>
        <v>-9.2464731865370527E-5</v>
      </c>
    </row>
    <row r="42" spans="2:11">
      <c r="B42" s="86" t="s">
        <v>2286</v>
      </c>
      <c r="C42" s="87" t="s">
        <v>2287</v>
      </c>
      <c r="D42" s="88" t="s">
        <v>682</v>
      </c>
      <c r="E42" s="88" t="s">
        <v>131</v>
      </c>
      <c r="F42" s="101">
        <v>44658</v>
      </c>
      <c r="G42" s="90">
        <v>371872.67606700002</v>
      </c>
      <c r="H42" s="102">
        <v>-10.376072000000001</v>
      </c>
      <c r="I42" s="90">
        <v>-38.585778300999998</v>
      </c>
      <c r="J42" s="91">
        <f t="shared" si="0"/>
        <v>4.1784723988506729E-3</v>
      </c>
      <c r="K42" s="91">
        <f>I42/'סכום נכסי הקרן'!$C$42</f>
        <v>-7.2103341590594336E-5</v>
      </c>
    </row>
    <row r="43" spans="2:11">
      <c r="B43" s="86" t="s">
        <v>2288</v>
      </c>
      <c r="C43" s="87" t="s">
        <v>2289</v>
      </c>
      <c r="D43" s="88" t="s">
        <v>682</v>
      </c>
      <c r="E43" s="88" t="s">
        <v>131</v>
      </c>
      <c r="F43" s="101">
        <v>44658</v>
      </c>
      <c r="G43" s="90">
        <v>450975.86749600002</v>
      </c>
      <c r="H43" s="102">
        <v>-10.251533999999999</v>
      </c>
      <c r="I43" s="90">
        <v>-46.231942296</v>
      </c>
      <c r="J43" s="91">
        <f t="shared" si="0"/>
        <v>5.0064791572206413E-3</v>
      </c>
      <c r="K43" s="91">
        <f>I43/'סכום נכסי הקרן'!$C$42</f>
        <v>-8.639135128391963E-5</v>
      </c>
    </row>
    <row r="44" spans="2:11">
      <c r="B44" s="86" t="s">
        <v>2290</v>
      </c>
      <c r="C44" s="87" t="s">
        <v>2291</v>
      </c>
      <c r="D44" s="88" t="s">
        <v>682</v>
      </c>
      <c r="E44" s="88" t="s">
        <v>131</v>
      </c>
      <c r="F44" s="101">
        <v>44658</v>
      </c>
      <c r="G44" s="90">
        <v>303047.96898599999</v>
      </c>
      <c r="H44" s="102">
        <v>-10.244623000000001</v>
      </c>
      <c r="I44" s="90">
        <v>-31.046121785</v>
      </c>
      <c r="J44" s="91">
        <f t="shared" si="0"/>
        <v>3.3619993863546632E-3</v>
      </c>
      <c r="K44" s="91">
        <f>I44/'סכום נכסי הקרן'!$C$42</f>
        <v>-5.8014357172342779E-5</v>
      </c>
    </row>
    <row r="45" spans="2:11">
      <c r="B45" s="86" t="s">
        <v>2292</v>
      </c>
      <c r="C45" s="87" t="s">
        <v>2293</v>
      </c>
      <c r="D45" s="88" t="s">
        <v>682</v>
      </c>
      <c r="E45" s="88" t="s">
        <v>131</v>
      </c>
      <c r="F45" s="101">
        <v>44677</v>
      </c>
      <c r="G45" s="90">
        <v>714315.60465800005</v>
      </c>
      <c r="H45" s="102">
        <v>-8.3661410000000007</v>
      </c>
      <c r="I45" s="90">
        <v>-59.760648973000002</v>
      </c>
      <c r="J45" s="91">
        <f t="shared" si="0"/>
        <v>6.4715092779303301E-3</v>
      </c>
      <c r="K45" s="91">
        <f>I45/'סכום נכסי הקרן'!$C$42</f>
        <v>-1.1167177847139987E-4</v>
      </c>
    </row>
    <row r="46" spans="2:11">
      <c r="B46" s="86" t="s">
        <v>2294</v>
      </c>
      <c r="C46" s="87" t="s">
        <v>2295</v>
      </c>
      <c r="D46" s="88" t="s">
        <v>682</v>
      </c>
      <c r="E46" s="88" t="s">
        <v>131</v>
      </c>
      <c r="F46" s="101">
        <v>44678</v>
      </c>
      <c r="G46" s="90">
        <v>627027.19129700004</v>
      </c>
      <c r="H46" s="102">
        <v>-8.056476</v>
      </c>
      <c r="I46" s="90">
        <v>-50.516292979999996</v>
      </c>
      <c r="J46" s="91">
        <f t="shared" si="0"/>
        <v>5.4704335432237102E-3</v>
      </c>
      <c r="K46" s="91">
        <f>I46/'סכום נכסי הקרן'!$C$42</f>
        <v>-9.4397306184001097E-5</v>
      </c>
    </row>
    <row r="47" spans="2:11">
      <c r="B47" s="86" t="s">
        <v>2296</v>
      </c>
      <c r="C47" s="87" t="s">
        <v>2297</v>
      </c>
      <c r="D47" s="88" t="s">
        <v>682</v>
      </c>
      <c r="E47" s="88" t="s">
        <v>131</v>
      </c>
      <c r="F47" s="101">
        <v>44678</v>
      </c>
      <c r="G47" s="90">
        <v>353851.74479999999</v>
      </c>
      <c r="H47" s="102">
        <v>-7.8741719999999997</v>
      </c>
      <c r="I47" s="90">
        <v>-27.862894229000002</v>
      </c>
      <c r="J47" s="91">
        <f t="shared" si="0"/>
        <v>3.0172861508654582E-3</v>
      </c>
      <c r="K47" s="91">
        <f>I47/'סכום נכסי הקרן'!$C$42</f>
        <v>-5.2066016774997148E-5</v>
      </c>
    </row>
    <row r="48" spans="2:11">
      <c r="B48" s="86" t="s">
        <v>2298</v>
      </c>
      <c r="C48" s="87" t="s">
        <v>2299</v>
      </c>
      <c r="D48" s="88" t="s">
        <v>682</v>
      </c>
      <c r="E48" s="88" t="s">
        <v>131</v>
      </c>
      <c r="F48" s="101">
        <v>44679</v>
      </c>
      <c r="G48" s="90">
        <v>354209.93828400003</v>
      </c>
      <c r="H48" s="102">
        <v>-7.760764</v>
      </c>
      <c r="I48" s="90">
        <v>-27.489396113999998</v>
      </c>
      <c r="J48" s="91">
        <f t="shared" si="0"/>
        <v>2.9768398612409252E-3</v>
      </c>
      <c r="K48" s="91">
        <f>I48/'סכום נכסי הקרן'!$C$42</f>
        <v>-5.1368079261356525E-5</v>
      </c>
    </row>
    <row r="49" spans="2:11">
      <c r="B49" s="86" t="s">
        <v>2300</v>
      </c>
      <c r="C49" s="87" t="s">
        <v>2301</v>
      </c>
      <c r="D49" s="88" t="s">
        <v>682</v>
      </c>
      <c r="E49" s="88" t="s">
        <v>131</v>
      </c>
      <c r="F49" s="101">
        <v>44679</v>
      </c>
      <c r="G49" s="90">
        <v>519337.45413000003</v>
      </c>
      <c r="H49" s="102">
        <v>-7.671678</v>
      </c>
      <c r="I49" s="90">
        <v>-39.841896661</v>
      </c>
      <c r="J49" s="91">
        <f t="shared" si="0"/>
        <v>4.3144980572164529E-3</v>
      </c>
      <c r="K49" s="91">
        <f>I49/'סכום נכסי הקרן'!$C$42</f>
        <v>-7.4450588041936495E-5</v>
      </c>
    </row>
    <row r="50" spans="2:11">
      <c r="B50" s="86" t="s">
        <v>2302</v>
      </c>
      <c r="C50" s="87" t="s">
        <v>2303</v>
      </c>
      <c r="D50" s="88" t="s">
        <v>682</v>
      </c>
      <c r="E50" s="88" t="s">
        <v>131</v>
      </c>
      <c r="F50" s="101">
        <v>44713</v>
      </c>
      <c r="G50" s="90">
        <v>106513.71692399999</v>
      </c>
      <c r="H50" s="102">
        <v>-7.4084440000000003</v>
      </c>
      <c r="I50" s="90">
        <v>-7.8910089650000002</v>
      </c>
      <c r="J50" s="91">
        <f t="shared" si="0"/>
        <v>8.5452113735078386E-4</v>
      </c>
      <c r="K50" s="91">
        <f>I50/'סכום נכסי הקרן'!$C$42</f>
        <v>-1.4745539417643204E-5</v>
      </c>
    </row>
    <row r="51" spans="2:11">
      <c r="B51" s="86" t="s">
        <v>2304</v>
      </c>
      <c r="C51" s="87" t="s">
        <v>2305</v>
      </c>
      <c r="D51" s="88" t="s">
        <v>682</v>
      </c>
      <c r="E51" s="88" t="s">
        <v>131</v>
      </c>
      <c r="F51" s="101">
        <v>44713</v>
      </c>
      <c r="G51" s="90">
        <v>551885.52503799996</v>
      </c>
      <c r="H51" s="102">
        <v>-7.0772310000000003</v>
      </c>
      <c r="I51" s="90">
        <v>-39.058212033999993</v>
      </c>
      <c r="J51" s="91">
        <f t="shared" si="0"/>
        <v>4.2296324738976829E-3</v>
      </c>
      <c r="K51" s="91">
        <f>I51/'סכום נכסי הקרן'!$C$42</f>
        <v>-7.2986155215958883E-5</v>
      </c>
    </row>
    <row r="52" spans="2:11">
      <c r="B52" s="86" t="s">
        <v>2306</v>
      </c>
      <c r="C52" s="87" t="s">
        <v>2307</v>
      </c>
      <c r="D52" s="88" t="s">
        <v>682</v>
      </c>
      <c r="E52" s="88" t="s">
        <v>131</v>
      </c>
      <c r="F52" s="101">
        <v>44714</v>
      </c>
      <c r="G52" s="90">
        <v>463923.08415200002</v>
      </c>
      <c r="H52" s="102">
        <v>-7.0152460000000003</v>
      </c>
      <c r="I52" s="90">
        <v>-32.545345008999995</v>
      </c>
      <c r="J52" s="91">
        <f t="shared" si="0"/>
        <v>3.5243509867897266E-3</v>
      </c>
      <c r="K52" s="91">
        <f>I52/'סכום נכסי הקרן'!$C$42</f>
        <v>-6.0815881697709736E-5</v>
      </c>
    </row>
    <row r="53" spans="2:11">
      <c r="B53" s="86" t="s">
        <v>2308</v>
      </c>
      <c r="C53" s="87" t="s">
        <v>2309</v>
      </c>
      <c r="D53" s="88" t="s">
        <v>682</v>
      </c>
      <c r="E53" s="88" t="s">
        <v>131</v>
      </c>
      <c r="F53" s="101">
        <v>44713</v>
      </c>
      <c r="G53" s="90">
        <v>757701.33007499995</v>
      </c>
      <c r="H53" s="102">
        <v>-6.950691</v>
      </c>
      <c r="I53" s="90">
        <v>-52.665478305999997</v>
      </c>
      <c r="J53" s="91">
        <f t="shared" si="0"/>
        <v>5.7031698507474891E-3</v>
      </c>
      <c r="K53" s="91">
        <f>I53/'סכום נכסי הקרן'!$C$42</f>
        <v>-9.8413382845542873E-5</v>
      </c>
    </row>
    <row r="54" spans="2:11">
      <c r="B54" s="86" t="s">
        <v>2310</v>
      </c>
      <c r="C54" s="87" t="s">
        <v>2311</v>
      </c>
      <c r="D54" s="88" t="s">
        <v>682</v>
      </c>
      <c r="E54" s="88" t="s">
        <v>131</v>
      </c>
      <c r="F54" s="101">
        <v>44721</v>
      </c>
      <c r="G54" s="90">
        <v>312146.62619699998</v>
      </c>
      <c r="H54" s="102">
        <v>-6.8586530000000003</v>
      </c>
      <c r="I54" s="90">
        <v>-21.409054939000001</v>
      </c>
      <c r="J54" s="91">
        <f t="shared" si="0"/>
        <v>2.3183968054305329E-3</v>
      </c>
      <c r="K54" s="91">
        <f>I54/'סכום נכסי הקרן'!$C$42</f>
        <v>-4.0006045475011502E-5</v>
      </c>
    </row>
    <row r="55" spans="2:11">
      <c r="B55" s="86" t="s">
        <v>2312</v>
      </c>
      <c r="C55" s="87" t="s">
        <v>2313</v>
      </c>
      <c r="D55" s="88" t="s">
        <v>682</v>
      </c>
      <c r="E55" s="88" t="s">
        <v>131</v>
      </c>
      <c r="F55" s="101">
        <v>44721</v>
      </c>
      <c r="G55" s="90">
        <v>580840.26687499997</v>
      </c>
      <c r="H55" s="102">
        <v>-6.8293990000000004</v>
      </c>
      <c r="I55" s="90">
        <v>-39.667900768999999</v>
      </c>
      <c r="J55" s="91">
        <f t="shared" si="0"/>
        <v>4.2956559587996757E-3</v>
      </c>
      <c r="K55" s="91">
        <f>I55/'סכום נכסי הקרן'!$C$42</f>
        <v>-7.4125450496741215E-5</v>
      </c>
    </row>
    <row r="56" spans="2:11">
      <c r="B56" s="86" t="s">
        <v>2314</v>
      </c>
      <c r="C56" s="87" t="s">
        <v>2315</v>
      </c>
      <c r="D56" s="88" t="s">
        <v>682</v>
      </c>
      <c r="E56" s="88" t="s">
        <v>131</v>
      </c>
      <c r="F56" s="101">
        <v>44714</v>
      </c>
      <c r="G56" s="90">
        <v>357545.22439999995</v>
      </c>
      <c r="H56" s="102">
        <v>-6.7615319999999999</v>
      </c>
      <c r="I56" s="90">
        <v>-24.175534457999998</v>
      </c>
      <c r="J56" s="91">
        <f t="shared" si="0"/>
        <v>2.6179801965429935E-3</v>
      </c>
      <c r="K56" s="91">
        <f>I56/'סכום נכסי הקרן'!$C$42</f>
        <v>-4.5175629361742904E-5</v>
      </c>
    </row>
    <row r="57" spans="2:11">
      <c r="B57" s="86" t="s">
        <v>2314</v>
      </c>
      <c r="C57" s="87" t="s">
        <v>2316</v>
      </c>
      <c r="D57" s="88" t="s">
        <v>682</v>
      </c>
      <c r="E57" s="88" t="s">
        <v>131</v>
      </c>
      <c r="F57" s="101">
        <v>44714</v>
      </c>
      <c r="G57" s="90">
        <v>446385.06150000001</v>
      </c>
      <c r="H57" s="102">
        <v>-6.7615319999999999</v>
      </c>
      <c r="I57" s="90">
        <v>-30.182468397000001</v>
      </c>
      <c r="J57" s="91">
        <f t="shared" si="0"/>
        <v>3.2684739476352286E-3</v>
      </c>
      <c r="K57" s="91">
        <f>I57/'סכום נכסי הקרן'!$C$42</f>
        <v>-5.6400490665230643E-5</v>
      </c>
    </row>
    <row r="58" spans="2:11">
      <c r="B58" s="86" t="s">
        <v>2317</v>
      </c>
      <c r="C58" s="87" t="s">
        <v>2318</v>
      </c>
      <c r="D58" s="88" t="s">
        <v>682</v>
      </c>
      <c r="E58" s="88" t="s">
        <v>131</v>
      </c>
      <c r="F58" s="101">
        <v>44679</v>
      </c>
      <c r="G58" s="90">
        <v>267953.148315</v>
      </c>
      <c r="H58" s="102">
        <v>-6.8375209999999997</v>
      </c>
      <c r="I58" s="90">
        <v>-18.321352483999998</v>
      </c>
      <c r="J58" s="91">
        <f t="shared" si="0"/>
        <v>1.9840280288456482E-3</v>
      </c>
      <c r="K58" s="91">
        <f>I58/'סכום נכסי הקרן'!$C$42</f>
        <v>-3.4236208124414061E-5</v>
      </c>
    </row>
    <row r="59" spans="2:11">
      <c r="B59" s="86" t="s">
        <v>2319</v>
      </c>
      <c r="C59" s="87" t="s">
        <v>2320</v>
      </c>
      <c r="D59" s="88" t="s">
        <v>682</v>
      </c>
      <c r="E59" s="88" t="s">
        <v>131</v>
      </c>
      <c r="F59" s="101">
        <v>44679</v>
      </c>
      <c r="G59" s="90">
        <v>267993.85212</v>
      </c>
      <c r="H59" s="102">
        <v>-6.821294</v>
      </c>
      <c r="I59" s="90">
        <v>-18.280648679000002</v>
      </c>
      <c r="J59" s="91">
        <f t="shared" si="0"/>
        <v>1.9796201943219037E-3</v>
      </c>
      <c r="K59" s="91">
        <f>I59/'סכום נכסי הקרן'!$C$42</f>
        <v>-3.4160146930752055E-5</v>
      </c>
    </row>
    <row r="60" spans="2:11">
      <c r="B60" s="86" t="s">
        <v>2321</v>
      </c>
      <c r="C60" s="87" t="s">
        <v>2322</v>
      </c>
      <c r="D60" s="88" t="s">
        <v>682</v>
      </c>
      <c r="E60" s="88" t="s">
        <v>131</v>
      </c>
      <c r="F60" s="101">
        <v>44683</v>
      </c>
      <c r="G60" s="90">
        <v>339874.44826399995</v>
      </c>
      <c r="H60" s="102">
        <v>-6.8170109999999999</v>
      </c>
      <c r="I60" s="90">
        <v>-23.169278304999999</v>
      </c>
      <c r="J60" s="91">
        <f t="shared" si="0"/>
        <v>2.5090122361539403E-3</v>
      </c>
      <c r="K60" s="91">
        <f>I60/'סכום נכסי הקרן'!$C$42</f>
        <v>-4.3295288098145381E-5</v>
      </c>
    </row>
    <row r="61" spans="2:11">
      <c r="B61" s="86" t="s">
        <v>2321</v>
      </c>
      <c r="C61" s="87" t="s">
        <v>2323</v>
      </c>
      <c r="D61" s="88" t="s">
        <v>682</v>
      </c>
      <c r="E61" s="88" t="s">
        <v>131</v>
      </c>
      <c r="F61" s="101">
        <v>44683</v>
      </c>
      <c r="G61" s="90">
        <v>53598.770424000009</v>
      </c>
      <c r="H61" s="102">
        <v>-6.8170109999999999</v>
      </c>
      <c r="I61" s="90">
        <v>-3.6538340410000001</v>
      </c>
      <c r="J61" s="91">
        <f t="shared" si="0"/>
        <v>3.9567543697580001E-4</v>
      </c>
      <c r="K61" s="91">
        <f>I61/'סכום נכסי הקרן'!$C$42</f>
        <v>-6.8277395344578801E-6</v>
      </c>
    </row>
    <row r="62" spans="2:11">
      <c r="B62" s="86" t="s">
        <v>2324</v>
      </c>
      <c r="C62" s="87" t="s">
        <v>2325</v>
      </c>
      <c r="D62" s="88" t="s">
        <v>682</v>
      </c>
      <c r="E62" s="88" t="s">
        <v>131</v>
      </c>
      <c r="F62" s="101">
        <v>44683</v>
      </c>
      <c r="G62" s="90">
        <v>313061.27334299998</v>
      </c>
      <c r="H62" s="102">
        <v>-6.8105219999999997</v>
      </c>
      <c r="I62" s="90">
        <v>-21.321106392000001</v>
      </c>
      <c r="J62" s="91">
        <f t="shared" si="0"/>
        <v>2.3088728151849092E-3</v>
      </c>
      <c r="K62" s="91">
        <f>I62/'סכום נכסי הקרן'!$C$42</f>
        <v>-3.9841700361190822E-5</v>
      </c>
    </row>
    <row r="63" spans="2:11">
      <c r="B63" s="86" t="s">
        <v>2326</v>
      </c>
      <c r="C63" s="87" t="s">
        <v>2327</v>
      </c>
      <c r="D63" s="88" t="s">
        <v>682</v>
      </c>
      <c r="E63" s="88" t="s">
        <v>131</v>
      </c>
      <c r="F63" s="101">
        <v>44705</v>
      </c>
      <c r="G63" s="90">
        <v>357596.49486000004</v>
      </c>
      <c r="H63" s="102">
        <v>-6.6898059999999999</v>
      </c>
      <c r="I63" s="90">
        <v>-23.922512673</v>
      </c>
      <c r="J63" s="91">
        <f t="shared" si="0"/>
        <v>2.5905803463525147E-3</v>
      </c>
      <c r="K63" s="91">
        <f>I63/'סכום נכסי הקרן'!$C$42</f>
        <v>-4.4702820026360292E-5</v>
      </c>
    </row>
    <row r="64" spans="2:11">
      <c r="B64" s="86" t="s">
        <v>2328</v>
      </c>
      <c r="C64" s="87" t="s">
        <v>2329</v>
      </c>
      <c r="D64" s="88" t="s">
        <v>682</v>
      </c>
      <c r="E64" s="88" t="s">
        <v>131</v>
      </c>
      <c r="F64" s="101">
        <v>44706</v>
      </c>
      <c r="G64" s="90">
        <v>1386653.8113480001</v>
      </c>
      <c r="H64" s="102">
        <v>-6.5745310000000003</v>
      </c>
      <c r="I64" s="90">
        <v>-91.165989734000007</v>
      </c>
      <c r="J64" s="91">
        <f t="shared" si="0"/>
        <v>9.8724086591134123E-3</v>
      </c>
      <c r="K64" s="91">
        <f>I64/'סכום נכסי הקרן'!$C$42</f>
        <v>-1.7035739043431094E-4</v>
      </c>
    </row>
    <row r="65" spans="2:11">
      <c r="B65" s="86" t="s">
        <v>2330</v>
      </c>
      <c r="C65" s="87" t="s">
        <v>2331</v>
      </c>
      <c r="D65" s="88" t="s">
        <v>682</v>
      </c>
      <c r="E65" s="88" t="s">
        <v>131</v>
      </c>
      <c r="F65" s="101">
        <v>44706</v>
      </c>
      <c r="G65" s="90">
        <v>420481.97407400003</v>
      </c>
      <c r="H65" s="102">
        <v>-6.5712989999999998</v>
      </c>
      <c r="I65" s="90">
        <v>-27.631126899000002</v>
      </c>
      <c r="J65" s="91">
        <f t="shared" si="0"/>
        <v>2.9921879557790261E-3</v>
      </c>
      <c r="K65" s="91">
        <f>I65/'סכום נכסי הקרן'!$C$42</f>
        <v>-5.1632924591805471E-5</v>
      </c>
    </row>
    <row r="66" spans="2:11">
      <c r="B66" s="86" t="s">
        <v>2332</v>
      </c>
      <c r="C66" s="87" t="s">
        <v>2333</v>
      </c>
      <c r="D66" s="88" t="s">
        <v>682</v>
      </c>
      <c r="E66" s="88" t="s">
        <v>131</v>
      </c>
      <c r="F66" s="101">
        <v>44720</v>
      </c>
      <c r="G66" s="90">
        <v>402601.33525499998</v>
      </c>
      <c r="H66" s="102">
        <v>-6.5282210000000003</v>
      </c>
      <c r="I66" s="90">
        <v>-26.282705357999994</v>
      </c>
      <c r="J66" s="91">
        <f t="shared" si="0"/>
        <v>2.8461667417676918E-3</v>
      </c>
      <c r="K66" s="91">
        <f>I66/'סכום נכסי הקרן'!$C$42</f>
        <v>-4.9113195736774983E-5</v>
      </c>
    </row>
    <row r="67" spans="2:11">
      <c r="B67" s="86" t="s">
        <v>2334</v>
      </c>
      <c r="C67" s="87" t="s">
        <v>2335</v>
      </c>
      <c r="D67" s="88" t="s">
        <v>682</v>
      </c>
      <c r="E67" s="88" t="s">
        <v>131</v>
      </c>
      <c r="F67" s="101">
        <v>44720</v>
      </c>
      <c r="G67" s="90">
        <v>402686.81324599998</v>
      </c>
      <c r="H67" s="102">
        <v>-6.5056079999999996</v>
      </c>
      <c r="I67" s="90">
        <v>-26.197227367</v>
      </c>
      <c r="J67" s="91">
        <f t="shared" si="0"/>
        <v>2.8369102892136836E-3</v>
      </c>
      <c r="K67" s="91">
        <f>I67/'סכום נכסי הקרן'!$C$42</f>
        <v>-4.8953467229150433E-5</v>
      </c>
    </row>
    <row r="68" spans="2:11">
      <c r="B68" s="86" t="s">
        <v>2336</v>
      </c>
      <c r="C68" s="87" t="s">
        <v>2337</v>
      </c>
      <c r="D68" s="88" t="s">
        <v>682</v>
      </c>
      <c r="E68" s="88" t="s">
        <v>131</v>
      </c>
      <c r="F68" s="101">
        <v>44704</v>
      </c>
      <c r="G68" s="90">
        <v>134405.48822999999</v>
      </c>
      <c r="H68" s="102">
        <v>-6.5765820000000001</v>
      </c>
      <c r="I68" s="90">
        <v>-8.8392868319999991</v>
      </c>
      <c r="J68" s="91">
        <f t="shared" si="0"/>
        <v>9.5721060140126788E-4</v>
      </c>
      <c r="K68" s="91">
        <f>I68/'סכום נכסי הקרן'!$C$42</f>
        <v>-1.6517539516584557E-5</v>
      </c>
    </row>
    <row r="69" spans="2:11">
      <c r="B69" s="86" t="s">
        <v>2336</v>
      </c>
      <c r="C69" s="87" t="s">
        <v>2338</v>
      </c>
      <c r="D69" s="88" t="s">
        <v>682</v>
      </c>
      <c r="E69" s="88" t="s">
        <v>131</v>
      </c>
      <c r="F69" s="101">
        <v>44704</v>
      </c>
      <c r="G69" s="90">
        <v>313229.34740999999</v>
      </c>
      <c r="H69" s="102">
        <v>-6.5765820000000001</v>
      </c>
      <c r="I69" s="90">
        <v>-20.599784167999999</v>
      </c>
      <c r="J69" s="91">
        <f t="shared" si="0"/>
        <v>2.2307604863328182E-3</v>
      </c>
      <c r="K69" s="91">
        <f>I69/'סכום נכסי הקרן'!$C$42</f>
        <v>-3.8493801083165595E-5</v>
      </c>
    </row>
    <row r="70" spans="2:11">
      <c r="B70" s="86" t="s">
        <v>2339</v>
      </c>
      <c r="C70" s="87" t="s">
        <v>2340</v>
      </c>
      <c r="D70" s="88" t="s">
        <v>682</v>
      </c>
      <c r="E70" s="88" t="s">
        <v>131</v>
      </c>
      <c r="F70" s="101">
        <v>44817</v>
      </c>
      <c r="G70" s="90">
        <v>626534.67525600002</v>
      </c>
      <c r="H70" s="102">
        <v>-5.5747330000000002</v>
      </c>
      <c r="I70" s="90">
        <v>-34.927636575999998</v>
      </c>
      <c r="J70" s="91">
        <f t="shared" si="0"/>
        <v>3.7823304807129126E-3</v>
      </c>
      <c r="K70" s="91">
        <f>I70/'סכום נכסי הקרן'!$C$42</f>
        <v>-6.5267552499419124E-5</v>
      </c>
    </row>
    <row r="71" spans="2:11">
      <c r="B71" s="86" t="s">
        <v>2341</v>
      </c>
      <c r="C71" s="87" t="s">
        <v>2342</v>
      </c>
      <c r="D71" s="88" t="s">
        <v>682</v>
      </c>
      <c r="E71" s="88" t="s">
        <v>131</v>
      </c>
      <c r="F71" s="101">
        <v>44720</v>
      </c>
      <c r="G71" s="90">
        <v>555199.90020000003</v>
      </c>
      <c r="H71" s="102">
        <v>-6.4313770000000003</v>
      </c>
      <c r="I71" s="90">
        <v>-35.707000200000003</v>
      </c>
      <c r="J71" s="91">
        <f t="shared" si="0"/>
        <v>3.8667281405488389E-3</v>
      </c>
      <c r="K71" s="91">
        <f>I71/'סכום נכסי הקרן'!$C$42</f>
        <v>-6.6723910880120738E-5</v>
      </c>
    </row>
    <row r="72" spans="2:11">
      <c r="B72" s="86" t="s">
        <v>2343</v>
      </c>
      <c r="C72" s="87" t="s">
        <v>2344</v>
      </c>
      <c r="D72" s="88" t="s">
        <v>682</v>
      </c>
      <c r="E72" s="88" t="s">
        <v>131</v>
      </c>
      <c r="F72" s="101">
        <v>44699</v>
      </c>
      <c r="G72" s="90">
        <v>313523.77159999998</v>
      </c>
      <c r="H72" s="102">
        <v>-6.4834620000000003</v>
      </c>
      <c r="I72" s="90">
        <v>-20.327193824999998</v>
      </c>
      <c r="J72" s="91">
        <f t="shared" si="0"/>
        <v>2.2012415476312702E-3</v>
      </c>
      <c r="K72" s="91">
        <f>I72/'סכום נכסי הקרן'!$C$42</f>
        <v>-3.7984424948199385E-5</v>
      </c>
    </row>
    <row r="73" spans="2:11">
      <c r="B73" s="86" t="s">
        <v>2345</v>
      </c>
      <c r="C73" s="87" t="s">
        <v>2346</v>
      </c>
      <c r="D73" s="88" t="s">
        <v>682</v>
      </c>
      <c r="E73" s="88" t="s">
        <v>131</v>
      </c>
      <c r="F73" s="101">
        <v>44704</v>
      </c>
      <c r="G73" s="90">
        <v>268750.94289300003</v>
      </c>
      <c r="H73" s="102">
        <v>-6.4425239999999997</v>
      </c>
      <c r="I73" s="90">
        <v>-17.314344418000001</v>
      </c>
      <c r="J73" s="91">
        <f t="shared" si="0"/>
        <v>1.8749786434379696E-3</v>
      </c>
      <c r="K73" s="91">
        <f>I73/'סכום נכסי הקרן'!$C$42</f>
        <v>-3.2354461798063564E-5</v>
      </c>
    </row>
    <row r="74" spans="2:11">
      <c r="B74" s="86" t="s">
        <v>2347</v>
      </c>
      <c r="C74" s="87" t="s">
        <v>2348</v>
      </c>
      <c r="D74" s="88" t="s">
        <v>682</v>
      </c>
      <c r="E74" s="88" t="s">
        <v>131</v>
      </c>
      <c r="F74" s="101">
        <v>44720</v>
      </c>
      <c r="G74" s="90">
        <v>358367.15356799995</v>
      </c>
      <c r="H74" s="102">
        <v>-6.3797990000000002</v>
      </c>
      <c r="I74" s="90">
        <v>-22.863104753999998</v>
      </c>
      <c r="J74" s="91">
        <f t="shared" si="0"/>
        <v>2.4758565557855996E-3</v>
      </c>
      <c r="K74" s="91">
        <f>I74/'סכום נכסי הקרן'!$C$42</f>
        <v>-4.2723156678077946E-5</v>
      </c>
    </row>
    <row r="75" spans="2:11">
      <c r="B75" s="86" t="s">
        <v>2349</v>
      </c>
      <c r="C75" s="87" t="s">
        <v>2350</v>
      </c>
      <c r="D75" s="88" t="s">
        <v>682</v>
      </c>
      <c r="E75" s="88" t="s">
        <v>131</v>
      </c>
      <c r="F75" s="101">
        <v>44699</v>
      </c>
      <c r="G75" s="90">
        <v>376308.30537699995</v>
      </c>
      <c r="H75" s="102">
        <v>-6.4608869999999996</v>
      </c>
      <c r="I75" s="90">
        <v>-24.312853126999993</v>
      </c>
      <c r="J75" s="91">
        <f t="shared" si="0"/>
        <v>2.6328505009278742E-3</v>
      </c>
      <c r="K75" s="91">
        <f>I75/'סכום נכסי הקרן'!$C$42</f>
        <v>-4.5432229988544724E-5</v>
      </c>
    </row>
    <row r="76" spans="2:11">
      <c r="B76" s="86" t="s">
        <v>2349</v>
      </c>
      <c r="C76" s="87" t="s">
        <v>2351</v>
      </c>
      <c r="D76" s="88" t="s">
        <v>682</v>
      </c>
      <c r="E76" s="88" t="s">
        <v>131</v>
      </c>
      <c r="F76" s="101">
        <v>44699</v>
      </c>
      <c r="G76" s="90">
        <v>403681.05612899998</v>
      </c>
      <c r="H76" s="102">
        <v>-6.4608869999999996</v>
      </c>
      <c r="I76" s="90">
        <v>-26.081375535999996</v>
      </c>
      <c r="J76" s="91">
        <f t="shared" ref="J76:J139" si="1">IFERROR(I76/$I$11,0)</f>
        <v>2.8243646389895624E-3</v>
      </c>
      <c r="K76" s="91">
        <f>I76/'סכום נכסי הקרן'!$C$42</f>
        <v>-4.873698062418094E-5</v>
      </c>
    </row>
    <row r="77" spans="2:11">
      <c r="B77" s="86" t="s">
        <v>2352</v>
      </c>
      <c r="C77" s="87" t="s">
        <v>2353</v>
      </c>
      <c r="D77" s="88" t="s">
        <v>682</v>
      </c>
      <c r="E77" s="88" t="s">
        <v>131</v>
      </c>
      <c r="F77" s="101">
        <v>44704</v>
      </c>
      <c r="G77" s="90">
        <v>430262.01298100001</v>
      </c>
      <c r="H77" s="102">
        <v>-6.3780780000000004</v>
      </c>
      <c r="I77" s="90">
        <v>-27.442446718000003</v>
      </c>
      <c r="J77" s="91">
        <f t="shared" si="1"/>
        <v>2.9717556886787351E-3</v>
      </c>
      <c r="K77" s="91">
        <f>I77/'סכום נכסי הקרן'!$C$42</f>
        <v>-5.1280347239707186E-5</v>
      </c>
    </row>
    <row r="78" spans="2:11">
      <c r="B78" s="86" t="s">
        <v>2354</v>
      </c>
      <c r="C78" s="87" t="s">
        <v>2355</v>
      </c>
      <c r="D78" s="88" t="s">
        <v>682</v>
      </c>
      <c r="E78" s="88" t="s">
        <v>131</v>
      </c>
      <c r="F78" s="101">
        <v>44704</v>
      </c>
      <c r="G78" s="90">
        <v>421515.03664499999</v>
      </c>
      <c r="H78" s="102">
        <v>-6.3233600000000001</v>
      </c>
      <c r="I78" s="90">
        <v>-26.653913476000003</v>
      </c>
      <c r="J78" s="91">
        <f t="shared" si="1"/>
        <v>2.8863650465211334E-3</v>
      </c>
      <c r="K78" s="91">
        <f>I78/'סכום נכסי הקרן'!$C$42</f>
        <v>-4.9806854045921037E-5</v>
      </c>
    </row>
    <row r="79" spans="2:11">
      <c r="B79" s="86" t="s">
        <v>2356</v>
      </c>
      <c r="C79" s="87" t="s">
        <v>2357</v>
      </c>
      <c r="D79" s="88" t="s">
        <v>682</v>
      </c>
      <c r="E79" s="88" t="s">
        <v>131</v>
      </c>
      <c r="F79" s="101">
        <v>44705</v>
      </c>
      <c r="G79" s="90">
        <v>322862.58126000001</v>
      </c>
      <c r="H79" s="102">
        <v>-6.3167350000000004</v>
      </c>
      <c r="I79" s="90">
        <v>-20.394374478000003</v>
      </c>
      <c r="J79" s="91">
        <f t="shared" si="1"/>
        <v>2.2085165726963992E-3</v>
      </c>
      <c r="K79" s="91">
        <f>I79/'סכום נכסי הקרן'!$C$42</f>
        <v>-3.810996212238185E-5</v>
      </c>
    </row>
    <row r="80" spans="2:11">
      <c r="B80" s="86" t="s">
        <v>2358</v>
      </c>
      <c r="C80" s="87" t="s">
        <v>2359</v>
      </c>
      <c r="D80" s="88" t="s">
        <v>682</v>
      </c>
      <c r="E80" s="88" t="s">
        <v>131</v>
      </c>
      <c r="F80" s="101">
        <v>44804</v>
      </c>
      <c r="G80" s="90">
        <v>359392.72252000007</v>
      </c>
      <c r="H80" s="102">
        <v>-5.9730499999999997</v>
      </c>
      <c r="I80" s="90">
        <v>-21.466707393</v>
      </c>
      <c r="J80" s="91">
        <f t="shared" si="1"/>
        <v>2.3246400172658834E-3</v>
      </c>
      <c r="K80" s="91">
        <f>I80/'סכום נכסי הקרן'!$C$42</f>
        <v>-4.0113777773473143E-5</v>
      </c>
    </row>
    <row r="81" spans="2:11">
      <c r="B81" s="86" t="s">
        <v>2360</v>
      </c>
      <c r="C81" s="87" t="s">
        <v>2361</v>
      </c>
      <c r="D81" s="88" t="s">
        <v>682</v>
      </c>
      <c r="E81" s="88" t="s">
        <v>131</v>
      </c>
      <c r="F81" s="101">
        <v>44705</v>
      </c>
      <c r="G81" s="90">
        <v>494194.879464</v>
      </c>
      <c r="H81" s="102">
        <v>-6.2460120000000003</v>
      </c>
      <c r="I81" s="90">
        <v>-30.867470150000003</v>
      </c>
      <c r="J81" s="91">
        <f t="shared" si="1"/>
        <v>3.34265311530024E-3</v>
      </c>
      <c r="K81" s="91">
        <f>I81/'סכום נכסי הקרן'!$C$42</f>
        <v>-5.7680519669736561E-5</v>
      </c>
    </row>
    <row r="82" spans="2:11">
      <c r="B82" s="86" t="s">
        <v>2360</v>
      </c>
      <c r="C82" s="87" t="s">
        <v>2362</v>
      </c>
      <c r="D82" s="88" t="s">
        <v>682</v>
      </c>
      <c r="E82" s="88" t="s">
        <v>131</v>
      </c>
      <c r="F82" s="101">
        <v>44705</v>
      </c>
      <c r="G82" s="90">
        <v>412821.246614</v>
      </c>
      <c r="H82" s="102">
        <v>-6.2460120000000003</v>
      </c>
      <c r="I82" s="90">
        <v>-25.784863496000003</v>
      </c>
      <c r="J82" s="91">
        <f t="shared" si="1"/>
        <v>2.7922552082712822E-3</v>
      </c>
      <c r="K82" s="91">
        <f>I82/'סכום נכסי הקרן'!$C$42</f>
        <v>-4.8182903193396308E-5</v>
      </c>
    </row>
    <row r="83" spans="2:11">
      <c r="B83" s="86" t="s">
        <v>2363</v>
      </c>
      <c r="C83" s="87" t="s">
        <v>2364</v>
      </c>
      <c r="D83" s="88" t="s">
        <v>682</v>
      </c>
      <c r="E83" s="88" t="s">
        <v>131</v>
      </c>
      <c r="F83" s="101">
        <v>44705</v>
      </c>
      <c r="G83" s="90">
        <v>179639.45939999996</v>
      </c>
      <c r="H83" s="102">
        <v>-6.1561360000000001</v>
      </c>
      <c r="I83" s="90">
        <v>-11.058849343000002</v>
      </c>
      <c r="J83" s="91">
        <f t="shared" si="1"/>
        <v>1.1975680879702728E-3</v>
      </c>
      <c r="K83" s="91">
        <f>I83/'סכום נכסי הקרן'!$C$42</f>
        <v>-2.0665126554064709E-5</v>
      </c>
    </row>
    <row r="84" spans="2:11">
      <c r="B84" s="86" t="s">
        <v>2365</v>
      </c>
      <c r="C84" s="87" t="s">
        <v>2366</v>
      </c>
      <c r="D84" s="88" t="s">
        <v>682</v>
      </c>
      <c r="E84" s="88" t="s">
        <v>131</v>
      </c>
      <c r="F84" s="101">
        <v>44684</v>
      </c>
      <c r="G84" s="90">
        <v>8993.7838630000006</v>
      </c>
      <c r="H84" s="102">
        <v>-6.2014120000000004</v>
      </c>
      <c r="I84" s="90">
        <v>-0.55774156100000005</v>
      </c>
      <c r="J84" s="91">
        <f t="shared" si="1"/>
        <v>6.0398100568312006E-5</v>
      </c>
      <c r="K84" s="91">
        <f>I84/'סכום נכסי הקרן'!$C$42</f>
        <v>-1.0422241577802279E-6</v>
      </c>
    </row>
    <row r="85" spans="2:11">
      <c r="B85" s="86" t="s">
        <v>2365</v>
      </c>
      <c r="C85" s="87" t="s">
        <v>2367</v>
      </c>
      <c r="D85" s="88" t="s">
        <v>682</v>
      </c>
      <c r="E85" s="88" t="s">
        <v>131</v>
      </c>
      <c r="F85" s="101">
        <v>44684</v>
      </c>
      <c r="G85" s="90">
        <v>628795.09322699998</v>
      </c>
      <c r="H85" s="102">
        <v>-6.2014120000000004</v>
      </c>
      <c r="I85" s="90">
        <v>-38.994172764000005</v>
      </c>
      <c r="J85" s="91">
        <f t="shared" si="1"/>
        <v>4.2226976307010496E-3</v>
      </c>
      <c r="K85" s="91">
        <f>I85/'סכום נכסי הקרן'!$C$42</f>
        <v>-7.2866488189314986E-5</v>
      </c>
    </row>
    <row r="86" spans="2:11">
      <c r="B86" s="86" t="s">
        <v>2368</v>
      </c>
      <c r="C86" s="87" t="s">
        <v>2369</v>
      </c>
      <c r="D86" s="88" t="s">
        <v>682</v>
      </c>
      <c r="E86" s="88" t="s">
        <v>131</v>
      </c>
      <c r="F86" s="101">
        <v>44684</v>
      </c>
      <c r="G86" s="90">
        <v>467909.01766400004</v>
      </c>
      <c r="H86" s="102">
        <v>-6.2531160000000003</v>
      </c>
      <c r="I86" s="90">
        <v>-29.258892368000001</v>
      </c>
      <c r="J86" s="91">
        <f t="shared" si="1"/>
        <v>3.1684594574437324E-3</v>
      </c>
      <c r="K86" s="91">
        <f>I86/'סכום נכסי הקרן'!$C$42</f>
        <v>-5.4674649673132632E-5</v>
      </c>
    </row>
    <row r="87" spans="2:11">
      <c r="B87" s="86" t="s">
        <v>2370</v>
      </c>
      <c r="C87" s="87" t="s">
        <v>2371</v>
      </c>
      <c r="D87" s="88" t="s">
        <v>682</v>
      </c>
      <c r="E87" s="88" t="s">
        <v>131</v>
      </c>
      <c r="F87" s="101">
        <v>44684</v>
      </c>
      <c r="G87" s="90">
        <v>269622.00432000001</v>
      </c>
      <c r="H87" s="102">
        <v>-6.1468999999999996</v>
      </c>
      <c r="I87" s="90">
        <v>-16.573395390999998</v>
      </c>
      <c r="J87" s="91">
        <f t="shared" si="1"/>
        <v>1.7947409186958841E-3</v>
      </c>
      <c r="K87" s="91">
        <f>I87/'סכום נכסי הקרן'!$C$42</f>
        <v>-3.0969886880894788E-5</v>
      </c>
    </row>
    <row r="88" spans="2:11">
      <c r="B88" s="86" t="s">
        <v>2372</v>
      </c>
      <c r="C88" s="87" t="s">
        <v>2373</v>
      </c>
      <c r="D88" s="88" t="s">
        <v>682</v>
      </c>
      <c r="E88" s="88" t="s">
        <v>131</v>
      </c>
      <c r="F88" s="101">
        <v>44684</v>
      </c>
      <c r="G88" s="90">
        <v>360044.78068000003</v>
      </c>
      <c r="H88" s="102">
        <v>-6.1148610000000003</v>
      </c>
      <c r="I88" s="90">
        <v>-22.016236580000005</v>
      </c>
      <c r="J88" s="91">
        <f t="shared" si="1"/>
        <v>2.384148795923404E-3</v>
      </c>
      <c r="K88" s="91">
        <f>I88/'סכום נכסי הקרן'!$C$42</f>
        <v>-4.1140655872838471E-5</v>
      </c>
    </row>
    <row r="89" spans="2:11">
      <c r="B89" s="86" t="s">
        <v>2372</v>
      </c>
      <c r="C89" s="87" t="s">
        <v>2374</v>
      </c>
      <c r="D89" s="88" t="s">
        <v>682</v>
      </c>
      <c r="E89" s="88" t="s">
        <v>131</v>
      </c>
      <c r="F89" s="101">
        <v>44684</v>
      </c>
      <c r="G89" s="90">
        <v>449505.68654999998</v>
      </c>
      <c r="H89" s="102">
        <v>-6.1148610000000003</v>
      </c>
      <c r="I89" s="90">
        <v>-27.486646301</v>
      </c>
      <c r="J89" s="91">
        <f t="shared" si="1"/>
        <v>2.9765420826751315E-3</v>
      </c>
      <c r="K89" s="91">
        <f>I89/'סכום נכסי הקרן'!$C$42</f>
        <v>-5.1362940821372171E-5</v>
      </c>
    </row>
    <row r="90" spans="2:11">
      <c r="B90" s="86" t="s">
        <v>2375</v>
      </c>
      <c r="C90" s="87" t="s">
        <v>2376</v>
      </c>
      <c r="D90" s="88" t="s">
        <v>682</v>
      </c>
      <c r="E90" s="88" t="s">
        <v>131</v>
      </c>
      <c r="F90" s="101">
        <v>44817</v>
      </c>
      <c r="G90" s="90">
        <v>270110.44997999998</v>
      </c>
      <c r="H90" s="102">
        <v>-5.7154160000000003</v>
      </c>
      <c r="I90" s="90">
        <v>-15.437935640999999</v>
      </c>
      <c r="J90" s="91">
        <f t="shared" si="1"/>
        <v>1.6717814389525941E-3</v>
      </c>
      <c r="K90" s="91">
        <f>I90/'סכום נכסי הקרן'!$C$42</f>
        <v>-2.8848109225460042E-5</v>
      </c>
    </row>
    <row r="91" spans="2:11">
      <c r="B91" s="86" t="s">
        <v>2377</v>
      </c>
      <c r="C91" s="87" t="s">
        <v>2378</v>
      </c>
      <c r="D91" s="88" t="s">
        <v>682</v>
      </c>
      <c r="E91" s="88" t="s">
        <v>131</v>
      </c>
      <c r="F91" s="101">
        <v>44817</v>
      </c>
      <c r="G91" s="90">
        <v>450319.76264999999</v>
      </c>
      <c r="H91" s="102">
        <v>-5.6835639999999996</v>
      </c>
      <c r="I91" s="90">
        <v>-25.594213386</v>
      </c>
      <c r="J91" s="91">
        <f t="shared" si="1"/>
        <v>2.7716096166167993E-3</v>
      </c>
      <c r="K91" s="91">
        <f>I91/'סכום נכסי הקרן'!$C$42</f>
        <v>-4.7826644732095341E-5</v>
      </c>
    </row>
    <row r="92" spans="2:11">
      <c r="B92" s="86" t="s">
        <v>2379</v>
      </c>
      <c r="C92" s="87" t="s">
        <v>2380</v>
      </c>
      <c r="D92" s="88" t="s">
        <v>682</v>
      </c>
      <c r="E92" s="88" t="s">
        <v>131</v>
      </c>
      <c r="F92" s="101">
        <v>44816</v>
      </c>
      <c r="G92" s="90">
        <v>90253.903619999997</v>
      </c>
      <c r="H92" s="102">
        <v>-4.6986470000000002</v>
      </c>
      <c r="I92" s="90">
        <v>-4.2407123560000004</v>
      </c>
      <c r="J92" s="91">
        <f t="shared" si="1"/>
        <v>4.5922877057923129E-4</v>
      </c>
      <c r="K92" s="91">
        <f>I92/'סכום נכסי הקרן'!$C$42</f>
        <v>-7.9244101079645124E-6</v>
      </c>
    </row>
    <row r="93" spans="2:11">
      <c r="B93" s="86" t="s">
        <v>2381</v>
      </c>
      <c r="C93" s="87" t="s">
        <v>2382</v>
      </c>
      <c r="D93" s="88" t="s">
        <v>682</v>
      </c>
      <c r="E93" s="88" t="s">
        <v>131</v>
      </c>
      <c r="F93" s="101">
        <v>44816</v>
      </c>
      <c r="G93" s="90">
        <v>451405.19744999998</v>
      </c>
      <c r="H93" s="102">
        <v>-4.6671779999999998</v>
      </c>
      <c r="I93" s="90">
        <v>-21.067882430000001</v>
      </c>
      <c r="J93" s="91">
        <f t="shared" si="1"/>
        <v>2.2814510711503411E-3</v>
      </c>
      <c r="K93" s="91">
        <f>I93/'סכום נכסי הקרן'!$C$42</f>
        <v>-3.9368513227615842E-5</v>
      </c>
    </row>
    <row r="94" spans="2:11">
      <c r="B94" s="86" t="s">
        <v>2383</v>
      </c>
      <c r="C94" s="87" t="s">
        <v>2384</v>
      </c>
      <c r="D94" s="88" t="s">
        <v>682</v>
      </c>
      <c r="E94" s="88" t="s">
        <v>131</v>
      </c>
      <c r="F94" s="101">
        <v>44700</v>
      </c>
      <c r="G94" s="90">
        <v>380775.95501400001</v>
      </c>
      <c r="H94" s="102">
        <v>-5.0204209999999998</v>
      </c>
      <c r="I94" s="90">
        <v>-19.116554229000002</v>
      </c>
      <c r="J94" s="91">
        <f t="shared" si="1"/>
        <v>2.0701408063845761E-3</v>
      </c>
      <c r="K94" s="91">
        <f>I94/'סכום נכסי הקרן'!$C$42</f>
        <v>-3.5722162420991927E-5</v>
      </c>
    </row>
    <row r="95" spans="2:11">
      <c r="B95" s="86" t="s">
        <v>2385</v>
      </c>
      <c r="C95" s="87" t="s">
        <v>2386</v>
      </c>
      <c r="D95" s="88" t="s">
        <v>682</v>
      </c>
      <c r="E95" s="88" t="s">
        <v>131</v>
      </c>
      <c r="F95" s="101">
        <v>44700</v>
      </c>
      <c r="G95" s="90">
        <v>854022.307424</v>
      </c>
      <c r="H95" s="102">
        <v>-4.9262040000000002</v>
      </c>
      <c r="I95" s="90">
        <v>-42.070878065999999</v>
      </c>
      <c r="J95" s="91">
        <f t="shared" si="1"/>
        <v>4.5558755203244736E-3</v>
      </c>
      <c r="K95" s="91">
        <f>I95/'סכום נכסי הקרן'!$C$42</f>
        <v>-7.8615775702272806E-5</v>
      </c>
    </row>
    <row r="96" spans="2:11">
      <c r="B96" s="86" t="s">
        <v>2387</v>
      </c>
      <c r="C96" s="87" t="s">
        <v>2388</v>
      </c>
      <c r="D96" s="88" t="s">
        <v>682</v>
      </c>
      <c r="E96" s="88" t="s">
        <v>131</v>
      </c>
      <c r="F96" s="101">
        <v>44900</v>
      </c>
      <c r="G96" s="90">
        <v>272389.86306</v>
      </c>
      <c r="H96" s="102">
        <v>-4.1977779999999996</v>
      </c>
      <c r="I96" s="90">
        <v>-11.434322976999999</v>
      </c>
      <c r="J96" s="91">
        <f t="shared" si="1"/>
        <v>1.2382283074927718E-3</v>
      </c>
      <c r="K96" s="91">
        <f>I96/'סכום נכסי הקרן'!$C$42</f>
        <v>-2.1366755622665406E-5</v>
      </c>
    </row>
    <row r="97" spans="2:11">
      <c r="B97" s="86" t="s">
        <v>2387</v>
      </c>
      <c r="C97" s="87" t="s">
        <v>2389</v>
      </c>
      <c r="D97" s="88" t="s">
        <v>682</v>
      </c>
      <c r="E97" s="88" t="s">
        <v>131</v>
      </c>
      <c r="F97" s="101">
        <v>44900</v>
      </c>
      <c r="G97" s="90">
        <v>874940.67491599987</v>
      </c>
      <c r="H97" s="102">
        <v>-4.1977779999999996</v>
      </c>
      <c r="I97" s="90">
        <v>-36.728071125</v>
      </c>
      <c r="J97" s="91">
        <f t="shared" si="1"/>
        <v>3.977300399687923E-3</v>
      </c>
      <c r="K97" s="91">
        <f>I97/'סכום נכסי הקרן'!$C$42</f>
        <v>-6.8631935777770431E-5</v>
      </c>
    </row>
    <row r="98" spans="2:11">
      <c r="B98" s="86" t="s">
        <v>2390</v>
      </c>
      <c r="C98" s="87" t="s">
        <v>2391</v>
      </c>
      <c r="D98" s="88" t="s">
        <v>682</v>
      </c>
      <c r="E98" s="88" t="s">
        <v>131</v>
      </c>
      <c r="F98" s="101">
        <v>44900</v>
      </c>
      <c r="G98" s="90">
        <v>327063.21393600001</v>
      </c>
      <c r="H98" s="102">
        <v>-4.1355339999999998</v>
      </c>
      <c r="I98" s="90">
        <v>-13.525809302999999</v>
      </c>
      <c r="J98" s="91">
        <f t="shared" si="1"/>
        <v>1.4647163626925839E-3</v>
      </c>
      <c r="K98" s="91">
        <f>I98/'סכום נכסי הקרן'!$C$42</f>
        <v>-2.5275013007530103E-5</v>
      </c>
    </row>
    <row r="99" spans="2:11">
      <c r="B99" s="86" t="s">
        <v>2392</v>
      </c>
      <c r="C99" s="87" t="s">
        <v>2393</v>
      </c>
      <c r="D99" s="88" t="s">
        <v>682</v>
      </c>
      <c r="E99" s="88" t="s">
        <v>131</v>
      </c>
      <c r="F99" s="101">
        <v>44816</v>
      </c>
      <c r="G99" s="90">
        <v>364065.80600000004</v>
      </c>
      <c r="H99" s="102">
        <v>-4.705597</v>
      </c>
      <c r="I99" s="90">
        <v>-17.1314697</v>
      </c>
      <c r="J99" s="91">
        <f t="shared" si="1"/>
        <v>1.8551750527043649E-3</v>
      </c>
      <c r="K99" s="91">
        <f>I99/'סכום נכסי הקרן'!$C$42</f>
        <v>-3.2012732828457786E-5</v>
      </c>
    </row>
    <row r="100" spans="2:11">
      <c r="B100" s="86" t="s">
        <v>2394</v>
      </c>
      <c r="C100" s="87" t="s">
        <v>2395</v>
      </c>
      <c r="D100" s="88" t="s">
        <v>682</v>
      </c>
      <c r="E100" s="88" t="s">
        <v>131</v>
      </c>
      <c r="F100" s="101">
        <v>44810</v>
      </c>
      <c r="G100" s="90">
        <v>364000.56017999997</v>
      </c>
      <c r="H100" s="102">
        <v>-3.8802449999999999</v>
      </c>
      <c r="I100" s="90">
        <v>-14.124111791999999</v>
      </c>
      <c r="J100" s="91">
        <f t="shared" si="1"/>
        <v>1.5295068255659315E-3</v>
      </c>
      <c r="K100" s="91">
        <f>I100/'סכום נכסי הקרן'!$C$42</f>
        <v>-2.6393031371766434E-5</v>
      </c>
    </row>
    <row r="101" spans="2:11">
      <c r="B101" s="86" t="s">
        <v>2396</v>
      </c>
      <c r="C101" s="87" t="s">
        <v>2397</v>
      </c>
      <c r="D101" s="88" t="s">
        <v>682</v>
      </c>
      <c r="E101" s="88" t="s">
        <v>131</v>
      </c>
      <c r="F101" s="101">
        <v>44810</v>
      </c>
      <c r="G101" s="90">
        <v>455068.53989999997</v>
      </c>
      <c r="H101" s="102">
        <v>-3.8647580000000001</v>
      </c>
      <c r="I101" s="90">
        <v>-17.587300064000001</v>
      </c>
      <c r="J101" s="91">
        <f t="shared" si="1"/>
        <v>1.9045371409762166E-3</v>
      </c>
      <c r="K101" s="91">
        <f>I101/'סכום נכסי הקרן'!$C$42</f>
        <v>-3.2864520556736038E-5</v>
      </c>
    </row>
    <row r="102" spans="2:11">
      <c r="B102" s="86" t="s">
        <v>2398</v>
      </c>
      <c r="C102" s="87" t="s">
        <v>2399</v>
      </c>
      <c r="D102" s="88" t="s">
        <v>682</v>
      </c>
      <c r="E102" s="88" t="s">
        <v>131</v>
      </c>
      <c r="F102" s="101">
        <v>44816</v>
      </c>
      <c r="G102" s="90">
        <v>864965.35380499985</v>
      </c>
      <c r="H102" s="102">
        <v>-4.5402050000000003</v>
      </c>
      <c r="I102" s="90">
        <v>-39.271200663000002</v>
      </c>
      <c r="J102" s="91">
        <f t="shared" si="1"/>
        <v>4.2526971144655921E-3</v>
      </c>
      <c r="K102" s="91">
        <f>I102/'סכום נכסי הקרן'!$C$42</f>
        <v>-7.3384156566402083E-5</v>
      </c>
    </row>
    <row r="103" spans="2:11">
      <c r="B103" s="86" t="s">
        <v>2400</v>
      </c>
      <c r="C103" s="87" t="s">
        <v>2401</v>
      </c>
      <c r="D103" s="88" t="s">
        <v>682</v>
      </c>
      <c r="E103" s="88" t="s">
        <v>131</v>
      </c>
      <c r="F103" s="101">
        <v>44881</v>
      </c>
      <c r="G103" s="90">
        <v>318680.94369300001</v>
      </c>
      <c r="H103" s="102">
        <v>-3.9831859999999999</v>
      </c>
      <c r="I103" s="90">
        <v>-12.693655693</v>
      </c>
      <c r="J103" s="91">
        <f t="shared" si="1"/>
        <v>1.3746020500081401E-3</v>
      </c>
      <c r="K103" s="91">
        <f>I103/'סכום נכסי הקרן'!$C$42</f>
        <v>-2.3720008582593539E-5</v>
      </c>
    </row>
    <row r="104" spans="2:11">
      <c r="B104" s="86" t="s">
        <v>2402</v>
      </c>
      <c r="C104" s="87" t="s">
        <v>2403</v>
      </c>
      <c r="D104" s="88" t="s">
        <v>682</v>
      </c>
      <c r="E104" s="88" t="s">
        <v>131</v>
      </c>
      <c r="F104" s="101">
        <v>44810</v>
      </c>
      <c r="G104" s="90">
        <v>273537.71036099998</v>
      </c>
      <c r="H104" s="102">
        <v>-3.6762000000000001</v>
      </c>
      <c r="I104" s="90">
        <v>-10.055793617999999</v>
      </c>
      <c r="J104" s="91">
        <f t="shared" si="1"/>
        <v>1.0889467034610209E-3</v>
      </c>
      <c r="K104" s="91">
        <f>I104/'סכום נכסי הקרן'!$C$42</f>
        <v>-1.8790765772486225E-5</v>
      </c>
    </row>
    <row r="105" spans="2:11">
      <c r="B105" s="86" t="s">
        <v>2404</v>
      </c>
      <c r="C105" s="87" t="s">
        <v>2405</v>
      </c>
      <c r="D105" s="88" t="s">
        <v>682</v>
      </c>
      <c r="E105" s="88" t="s">
        <v>131</v>
      </c>
      <c r="F105" s="101">
        <v>44881</v>
      </c>
      <c r="G105" s="90">
        <v>1231432.5645679999</v>
      </c>
      <c r="H105" s="102">
        <v>-3.794492</v>
      </c>
      <c r="I105" s="90">
        <v>-46.726604426999998</v>
      </c>
      <c r="J105" s="91">
        <f t="shared" si="1"/>
        <v>5.060046356125285E-3</v>
      </c>
      <c r="K105" s="91">
        <f>I105/'סכום נכסי הקרן'!$C$42</f>
        <v>-8.731570202074278E-5</v>
      </c>
    </row>
    <row r="106" spans="2:11">
      <c r="B106" s="86" t="s">
        <v>2406</v>
      </c>
      <c r="C106" s="87" t="s">
        <v>2407</v>
      </c>
      <c r="D106" s="88" t="s">
        <v>682</v>
      </c>
      <c r="E106" s="88" t="s">
        <v>131</v>
      </c>
      <c r="F106" s="101">
        <v>44889</v>
      </c>
      <c r="G106" s="90">
        <v>1005926.7009000001</v>
      </c>
      <c r="H106" s="102">
        <v>-3.4711129999999999</v>
      </c>
      <c r="I106" s="90">
        <v>-34.916850068000002</v>
      </c>
      <c r="J106" s="91">
        <f t="shared" si="1"/>
        <v>3.7811624045993152E-3</v>
      </c>
      <c r="K106" s="91">
        <f>I106/'סכום נכסי הקרן'!$C$42</f>
        <v>-6.5247396283706012E-5</v>
      </c>
    </row>
    <row r="107" spans="2:11">
      <c r="B107" s="86" t="s">
        <v>2408</v>
      </c>
      <c r="C107" s="87" t="s">
        <v>2409</v>
      </c>
      <c r="D107" s="88" t="s">
        <v>682</v>
      </c>
      <c r="E107" s="88" t="s">
        <v>131</v>
      </c>
      <c r="F107" s="101">
        <v>44889</v>
      </c>
      <c r="G107" s="90">
        <v>476347.32371600001</v>
      </c>
      <c r="H107" s="102">
        <v>-3.4680420000000001</v>
      </c>
      <c r="I107" s="90">
        <v>-16.519927593000002</v>
      </c>
      <c r="J107" s="91">
        <f t="shared" si="1"/>
        <v>1.7889508652614943E-3</v>
      </c>
      <c r="K107" s="91">
        <f>I107/'סכום נכסי הקרן'!$C$42</f>
        <v>-3.0869974242792301E-5</v>
      </c>
    </row>
    <row r="108" spans="2:11">
      <c r="B108" s="86" t="s">
        <v>2410</v>
      </c>
      <c r="C108" s="87" t="s">
        <v>2411</v>
      </c>
      <c r="D108" s="88" t="s">
        <v>682</v>
      </c>
      <c r="E108" s="88" t="s">
        <v>131</v>
      </c>
      <c r="F108" s="101">
        <v>44889</v>
      </c>
      <c r="G108" s="90">
        <v>320086.58175900002</v>
      </c>
      <c r="H108" s="102">
        <v>-3.4649719999999999</v>
      </c>
      <c r="I108" s="90">
        <v>-11.090911731</v>
      </c>
      <c r="J108" s="91">
        <f t="shared" si="1"/>
        <v>1.2010401393114209E-3</v>
      </c>
      <c r="K108" s="91">
        <f>I108/'סכום נכסי הקרן'!$C$42</f>
        <v>-2.0725039957809999E-5</v>
      </c>
    </row>
    <row r="109" spans="2:11">
      <c r="B109" s="86" t="s">
        <v>2412</v>
      </c>
      <c r="C109" s="87" t="s">
        <v>2413</v>
      </c>
      <c r="D109" s="88" t="s">
        <v>682</v>
      </c>
      <c r="E109" s="88" t="s">
        <v>131</v>
      </c>
      <c r="F109" s="101">
        <v>44901</v>
      </c>
      <c r="G109" s="90">
        <v>731669.88998400001</v>
      </c>
      <c r="H109" s="102">
        <v>-3.4059900000000001</v>
      </c>
      <c r="I109" s="90">
        <v>-24.920606116999998</v>
      </c>
      <c r="J109" s="91">
        <f t="shared" si="1"/>
        <v>2.6986643630773949E-3</v>
      </c>
      <c r="K109" s="91">
        <f>I109/'סכום נכסי הקרן'!$C$42</f>
        <v>-4.6567908038079871E-5</v>
      </c>
    </row>
    <row r="110" spans="2:11">
      <c r="B110" s="86" t="s">
        <v>2414</v>
      </c>
      <c r="C110" s="87" t="s">
        <v>2415</v>
      </c>
      <c r="D110" s="88" t="s">
        <v>682</v>
      </c>
      <c r="E110" s="88" t="s">
        <v>131</v>
      </c>
      <c r="F110" s="101">
        <v>44692</v>
      </c>
      <c r="G110" s="90">
        <v>320162.56219500001</v>
      </c>
      <c r="H110" s="102">
        <v>-4.2822740000000001</v>
      </c>
      <c r="I110" s="90">
        <v>-13.710236968</v>
      </c>
      <c r="J110" s="91">
        <f t="shared" si="1"/>
        <v>1.4846881228000382E-3</v>
      </c>
      <c r="K110" s="91">
        <f>I110/'סכום נכסי הקרן'!$C$42</f>
        <v>-2.5619643892632816E-5</v>
      </c>
    </row>
    <row r="111" spans="2:11">
      <c r="B111" s="86" t="s">
        <v>2416</v>
      </c>
      <c r="C111" s="87" t="s">
        <v>2417</v>
      </c>
      <c r="D111" s="88" t="s">
        <v>682</v>
      </c>
      <c r="E111" s="88" t="s">
        <v>131</v>
      </c>
      <c r="F111" s="101">
        <v>44889</v>
      </c>
      <c r="G111" s="90">
        <v>366149.72108400002</v>
      </c>
      <c r="H111" s="102">
        <v>-3.3698899999999998</v>
      </c>
      <c r="I111" s="90">
        <v>-12.338842903999998</v>
      </c>
      <c r="J111" s="91">
        <f t="shared" si="1"/>
        <v>1.3361792032786934E-3</v>
      </c>
      <c r="K111" s="91">
        <f>I111/'סכום נכסי הקרן'!$C$42</f>
        <v>-2.3056987416442394E-5</v>
      </c>
    </row>
    <row r="112" spans="2:11">
      <c r="B112" s="86" t="s">
        <v>2418</v>
      </c>
      <c r="C112" s="87" t="s">
        <v>2419</v>
      </c>
      <c r="D112" s="88" t="s">
        <v>682</v>
      </c>
      <c r="E112" s="88" t="s">
        <v>131</v>
      </c>
      <c r="F112" s="101">
        <v>44692</v>
      </c>
      <c r="G112" s="90">
        <v>275266.35224400001</v>
      </c>
      <c r="H112" s="102">
        <v>-4.0908280000000001</v>
      </c>
      <c r="I112" s="90">
        <v>-11.260673076</v>
      </c>
      <c r="J112" s="91">
        <f t="shared" si="1"/>
        <v>1.219423676606971E-3</v>
      </c>
      <c r="K112" s="91">
        <f>I112/'סכום נכסי הקרן'!$C$42</f>
        <v>-2.1042264613794106E-5</v>
      </c>
    </row>
    <row r="113" spans="2:11">
      <c r="B113" s="86" t="s">
        <v>2420</v>
      </c>
      <c r="C113" s="87" t="s">
        <v>2421</v>
      </c>
      <c r="D113" s="88" t="s">
        <v>682</v>
      </c>
      <c r="E113" s="88" t="s">
        <v>131</v>
      </c>
      <c r="F113" s="101">
        <v>44889</v>
      </c>
      <c r="G113" s="90">
        <v>1146524.4273379999</v>
      </c>
      <c r="H113" s="102">
        <v>-3.1619329999999999</v>
      </c>
      <c r="I113" s="90">
        <v>-36.252335125999998</v>
      </c>
      <c r="J113" s="91">
        <f t="shared" si="1"/>
        <v>3.925782720675351E-3</v>
      </c>
      <c r="K113" s="91">
        <f>I113/'סכום נכסי הקרן'!$C$42</f>
        <v>-6.7742951370736954E-5</v>
      </c>
    </row>
    <row r="114" spans="2:11">
      <c r="B114" s="86" t="s">
        <v>2422</v>
      </c>
      <c r="C114" s="87" t="s">
        <v>2423</v>
      </c>
      <c r="D114" s="88" t="s">
        <v>682</v>
      </c>
      <c r="E114" s="88" t="s">
        <v>131</v>
      </c>
      <c r="F114" s="101">
        <v>44692</v>
      </c>
      <c r="G114" s="90">
        <v>825595.27681499999</v>
      </c>
      <c r="H114" s="102">
        <v>-4.0539649999999998</v>
      </c>
      <c r="I114" s="90">
        <v>-33.469343361999996</v>
      </c>
      <c r="J114" s="91">
        <f t="shared" si="1"/>
        <v>3.6244112106493019E-3</v>
      </c>
      <c r="K114" s="91">
        <f>I114/'סכום נכסי הקרן'!$C$42</f>
        <v>-6.2542511865845525E-5</v>
      </c>
    </row>
    <row r="115" spans="2:11">
      <c r="B115" s="86" t="s">
        <v>2424</v>
      </c>
      <c r="C115" s="87" t="s">
        <v>2425</v>
      </c>
      <c r="D115" s="88" t="s">
        <v>682</v>
      </c>
      <c r="E115" s="88" t="s">
        <v>131</v>
      </c>
      <c r="F115" s="101">
        <v>44692</v>
      </c>
      <c r="G115" s="90">
        <v>458718.31441500003</v>
      </c>
      <c r="H115" s="102">
        <v>-4.0500040000000004</v>
      </c>
      <c r="I115" s="90">
        <v>-18.578108151000002</v>
      </c>
      <c r="J115" s="91">
        <f t="shared" si="1"/>
        <v>2.0118322229048932E-3</v>
      </c>
      <c r="K115" s="91">
        <f>I115/'סכום נכסי הקרן'!$C$42</f>
        <v>-3.471599478100568E-5</v>
      </c>
    </row>
    <row r="116" spans="2:11">
      <c r="B116" s="86" t="s">
        <v>2426</v>
      </c>
      <c r="C116" s="87" t="s">
        <v>2427</v>
      </c>
      <c r="D116" s="88" t="s">
        <v>682</v>
      </c>
      <c r="E116" s="88" t="s">
        <v>131</v>
      </c>
      <c r="F116" s="101">
        <v>44726</v>
      </c>
      <c r="G116" s="90">
        <v>497106.03771</v>
      </c>
      <c r="H116" s="102">
        <v>-3.8071990000000002</v>
      </c>
      <c r="I116" s="90">
        <v>-18.925817246999998</v>
      </c>
      <c r="J116" s="91">
        <f t="shared" si="1"/>
        <v>2.0494858073196371E-3</v>
      </c>
      <c r="K116" s="91">
        <f>I116/'סכום נכסי הקרן'!$C$42</f>
        <v>-3.5365741626267441E-5</v>
      </c>
    </row>
    <row r="117" spans="2:11">
      <c r="B117" s="86" t="s">
        <v>2428</v>
      </c>
      <c r="C117" s="87" t="s">
        <v>2429</v>
      </c>
      <c r="D117" s="88" t="s">
        <v>682</v>
      </c>
      <c r="E117" s="88" t="s">
        <v>131</v>
      </c>
      <c r="F117" s="101">
        <v>44726</v>
      </c>
      <c r="G117" s="90">
        <v>183989.07748000001</v>
      </c>
      <c r="H117" s="102">
        <v>-3.7152259999999999</v>
      </c>
      <c r="I117" s="90">
        <v>-6.835609915</v>
      </c>
      <c r="J117" s="91">
        <f t="shared" si="1"/>
        <v>7.4023146912646992E-4</v>
      </c>
      <c r="K117" s="91">
        <f>I117/'סכום נכסי הקרן'!$C$42</f>
        <v>-1.2773367245219599E-5</v>
      </c>
    </row>
    <row r="118" spans="2:11">
      <c r="B118" s="86" t="s">
        <v>2430</v>
      </c>
      <c r="C118" s="87" t="s">
        <v>2431</v>
      </c>
      <c r="D118" s="88" t="s">
        <v>682</v>
      </c>
      <c r="E118" s="88" t="s">
        <v>131</v>
      </c>
      <c r="F118" s="101">
        <v>44811</v>
      </c>
      <c r="G118" s="90">
        <v>275646.16746000003</v>
      </c>
      <c r="H118" s="102">
        <v>-3.5988319999999998</v>
      </c>
      <c r="I118" s="90">
        <v>-9.9200423579999999</v>
      </c>
      <c r="J118" s="91">
        <f t="shared" si="1"/>
        <v>1.0742461345468908E-3</v>
      </c>
      <c r="K118" s="91">
        <f>I118/'סכום נכסי הקרן'!$C$42</f>
        <v>-1.8537094085607749E-5</v>
      </c>
    </row>
    <row r="119" spans="2:11">
      <c r="B119" s="86" t="s">
        <v>2432</v>
      </c>
      <c r="C119" s="87" t="s">
        <v>2433</v>
      </c>
      <c r="D119" s="88" t="s">
        <v>682</v>
      </c>
      <c r="E119" s="88" t="s">
        <v>131</v>
      </c>
      <c r="F119" s="101">
        <v>44812</v>
      </c>
      <c r="G119" s="90">
        <v>1140010.461744</v>
      </c>
      <c r="H119" s="102">
        <v>-3.5699879999999999</v>
      </c>
      <c r="I119" s="90">
        <v>-40.698238889999999</v>
      </c>
      <c r="J119" s="91">
        <f t="shared" si="1"/>
        <v>4.4072317670287558E-3</v>
      </c>
      <c r="K119" s="91">
        <f>I119/'סכום נכסי הקרן'!$C$42</f>
        <v>-7.6050792546673355E-5</v>
      </c>
    </row>
    <row r="120" spans="2:11">
      <c r="B120" s="86" t="s">
        <v>2434</v>
      </c>
      <c r="C120" s="87" t="s">
        <v>2435</v>
      </c>
      <c r="D120" s="88" t="s">
        <v>682</v>
      </c>
      <c r="E120" s="88" t="s">
        <v>131</v>
      </c>
      <c r="F120" s="101">
        <v>44812</v>
      </c>
      <c r="G120" s="90">
        <v>459681.63780000003</v>
      </c>
      <c r="H120" s="102">
        <v>-3.5699879999999999</v>
      </c>
      <c r="I120" s="90">
        <v>-16.410580197999998</v>
      </c>
      <c r="J120" s="91">
        <f t="shared" si="1"/>
        <v>1.7771095835247489E-3</v>
      </c>
      <c r="K120" s="91">
        <f>I120/'סכום נכסי הקרן'!$C$42</f>
        <v>-3.0665642156700297E-5</v>
      </c>
    </row>
    <row r="121" spans="2:11">
      <c r="B121" s="86" t="s">
        <v>2436</v>
      </c>
      <c r="C121" s="87" t="s">
        <v>2437</v>
      </c>
      <c r="D121" s="88" t="s">
        <v>682</v>
      </c>
      <c r="E121" s="88" t="s">
        <v>131</v>
      </c>
      <c r="F121" s="101">
        <v>44811</v>
      </c>
      <c r="G121" s="90">
        <v>367962.39720000001</v>
      </c>
      <c r="H121" s="102">
        <v>-3.476591</v>
      </c>
      <c r="I121" s="90">
        <v>-12.792549223</v>
      </c>
      <c r="J121" s="91">
        <f t="shared" si="1"/>
        <v>1.3853112777009557E-3</v>
      </c>
      <c r="K121" s="91">
        <f>I121/'סכום נכסי הקרן'!$C$42</f>
        <v>-2.3904806046546854E-5</v>
      </c>
    </row>
    <row r="122" spans="2:11">
      <c r="B122" s="86" t="s">
        <v>2436</v>
      </c>
      <c r="C122" s="87" t="s">
        <v>2438</v>
      </c>
      <c r="D122" s="88" t="s">
        <v>682</v>
      </c>
      <c r="E122" s="88" t="s">
        <v>131</v>
      </c>
      <c r="F122" s="101">
        <v>44811</v>
      </c>
      <c r="G122" s="90">
        <v>414464.46795000002</v>
      </c>
      <c r="H122" s="102">
        <v>-3.476591</v>
      </c>
      <c r="I122" s="90">
        <v>-14.409236237</v>
      </c>
      <c r="J122" s="91">
        <f t="shared" si="1"/>
        <v>1.5603830881717124E-3</v>
      </c>
      <c r="K122" s="91">
        <f>I122/'סכום נכסי הקרן'!$C$42</f>
        <v>-2.6925829365195296E-5</v>
      </c>
    </row>
    <row r="123" spans="2:11">
      <c r="B123" s="86" t="s">
        <v>2439</v>
      </c>
      <c r="C123" s="87" t="s">
        <v>2440</v>
      </c>
      <c r="D123" s="88" t="s">
        <v>682</v>
      </c>
      <c r="E123" s="88" t="s">
        <v>131</v>
      </c>
      <c r="F123" s="101">
        <v>44907</v>
      </c>
      <c r="G123" s="90">
        <v>230017.202055</v>
      </c>
      <c r="H123" s="102">
        <v>-2.7833130000000001</v>
      </c>
      <c r="I123" s="90">
        <v>-6.4020979690000006</v>
      </c>
      <c r="J123" s="91">
        <f t="shared" si="1"/>
        <v>6.9328625302113366E-4</v>
      </c>
      <c r="K123" s="91">
        <f>I123/'סכום נכסי הקרן'!$C$42</f>
        <v>-1.1963284844335873E-5</v>
      </c>
    </row>
    <row r="124" spans="2:11">
      <c r="B124" s="86" t="s">
        <v>2441</v>
      </c>
      <c r="C124" s="87" t="s">
        <v>2442</v>
      </c>
      <c r="D124" s="88" t="s">
        <v>682</v>
      </c>
      <c r="E124" s="88" t="s">
        <v>131</v>
      </c>
      <c r="F124" s="101">
        <v>44725</v>
      </c>
      <c r="G124" s="90">
        <v>527231.58131599997</v>
      </c>
      <c r="H124" s="102">
        <v>-3.5622989999999999</v>
      </c>
      <c r="I124" s="90">
        <v>-18.781563935999998</v>
      </c>
      <c r="J124" s="91">
        <f t="shared" si="1"/>
        <v>2.0338645472337494E-3</v>
      </c>
      <c r="K124" s="91">
        <f>I124/'סכום נכסי הקרן'!$C$42</f>
        <v>-3.5096182575845546E-5</v>
      </c>
    </row>
    <row r="125" spans="2:11">
      <c r="B125" s="86" t="s">
        <v>2443</v>
      </c>
      <c r="C125" s="87" t="s">
        <v>2444</v>
      </c>
      <c r="D125" s="88" t="s">
        <v>682</v>
      </c>
      <c r="E125" s="88" t="s">
        <v>131</v>
      </c>
      <c r="F125" s="101">
        <v>44882</v>
      </c>
      <c r="G125" s="90">
        <v>736207.00744800002</v>
      </c>
      <c r="H125" s="102">
        <v>-2.8747799999999999</v>
      </c>
      <c r="I125" s="90">
        <v>-21.164332429999998</v>
      </c>
      <c r="J125" s="91">
        <f t="shared" si="1"/>
        <v>2.2918956878100159E-3</v>
      </c>
      <c r="K125" s="91">
        <f>I125/'סכום נכסי הקרן'!$C$42</f>
        <v>-3.9548744587526816E-5</v>
      </c>
    </row>
    <row r="126" spans="2:11">
      <c r="B126" s="86" t="s">
        <v>2445</v>
      </c>
      <c r="C126" s="87" t="s">
        <v>2446</v>
      </c>
      <c r="D126" s="88" t="s">
        <v>682</v>
      </c>
      <c r="E126" s="88" t="s">
        <v>131</v>
      </c>
      <c r="F126" s="101">
        <v>44889</v>
      </c>
      <c r="G126" s="90">
        <v>460224.35519999993</v>
      </c>
      <c r="H126" s="102">
        <v>-3.345675</v>
      </c>
      <c r="I126" s="90">
        <v>-15.397611739</v>
      </c>
      <c r="J126" s="91">
        <f t="shared" si="1"/>
        <v>1.6674147443065362E-3</v>
      </c>
      <c r="K126" s="91">
        <f>I126/'סכום נכסי הקרן'!$C$42</f>
        <v>-2.87727579378045E-5</v>
      </c>
    </row>
    <row r="127" spans="2:11">
      <c r="B127" s="86" t="s">
        <v>2447</v>
      </c>
      <c r="C127" s="87" t="s">
        <v>2448</v>
      </c>
      <c r="D127" s="88" t="s">
        <v>682</v>
      </c>
      <c r="E127" s="88" t="s">
        <v>131</v>
      </c>
      <c r="F127" s="101">
        <v>44824</v>
      </c>
      <c r="G127" s="90">
        <v>460292.19487499999</v>
      </c>
      <c r="H127" s="102">
        <v>-3.245857</v>
      </c>
      <c r="I127" s="90">
        <v>-14.940426600999999</v>
      </c>
      <c r="J127" s="91">
        <f t="shared" si="1"/>
        <v>1.6179059469098478E-3</v>
      </c>
      <c r="K127" s="91">
        <f>I127/'סכום נכסי הקרן'!$C$42</f>
        <v>-2.7918438610144267E-5</v>
      </c>
    </row>
    <row r="128" spans="2:11">
      <c r="B128" s="86" t="s">
        <v>2447</v>
      </c>
      <c r="C128" s="87" t="s">
        <v>2449</v>
      </c>
      <c r="D128" s="88" t="s">
        <v>682</v>
      </c>
      <c r="E128" s="88" t="s">
        <v>131</v>
      </c>
      <c r="F128" s="101">
        <v>44824</v>
      </c>
      <c r="G128" s="90">
        <v>460855.68912499992</v>
      </c>
      <c r="H128" s="102">
        <v>-3.245857</v>
      </c>
      <c r="I128" s="90">
        <v>-14.958716818999999</v>
      </c>
      <c r="J128" s="91">
        <f t="shared" si="1"/>
        <v>1.6198866033705207E-3</v>
      </c>
      <c r="K128" s="91">
        <f>I128/'סכום נכסי הקרן'!$C$42</f>
        <v>-2.7952616638793395E-5</v>
      </c>
    </row>
    <row r="129" spans="2:11">
      <c r="B129" s="86" t="s">
        <v>2450</v>
      </c>
      <c r="C129" s="87" t="s">
        <v>2451</v>
      </c>
      <c r="D129" s="88" t="s">
        <v>682</v>
      </c>
      <c r="E129" s="88" t="s">
        <v>131</v>
      </c>
      <c r="F129" s="101">
        <v>44824</v>
      </c>
      <c r="G129" s="90">
        <v>276183.45768599998</v>
      </c>
      <c r="H129" s="102">
        <v>-3.2428140000000001</v>
      </c>
      <c r="I129" s="90">
        <v>-8.9561151989999992</v>
      </c>
      <c r="J129" s="91">
        <f t="shared" si="1"/>
        <v>9.6986200117618561E-4</v>
      </c>
      <c r="K129" s="91">
        <f>I129/'סכום נכסי הקרן'!$C$42</f>
        <v>-1.6735850926232967E-5</v>
      </c>
    </row>
    <row r="130" spans="2:11">
      <c r="B130" s="86" t="s">
        <v>2452</v>
      </c>
      <c r="C130" s="87" t="s">
        <v>2453</v>
      </c>
      <c r="D130" s="88" t="s">
        <v>682</v>
      </c>
      <c r="E130" s="88" t="s">
        <v>131</v>
      </c>
      <c r="F130" s="101">
        <v>44903</v>
      </c>
      <c r="G130" s="90">
        <v>920720.06909999996</v>
      </c>
      <c r="H130" s="102">
        <v>-2.6642939999999999</v>
      </c>
      <c r="I130" s="90">
        <v>-24.530690801000002</v>
      </c>
      <c r="J130" s="91">
        <f t="shared" si="1"/>
        <v>2.6564402468995207E-3</v>
      </c>
      <c r="K130" s="91">
        <f>I130/'סכום נכסי הקרן'!$C$42</f>
        <v>-4.5839292510316275E-5</v>
      </c>
    </row>
    <row r="131" spans="2:11">
      <c r="B131" s="86" t="s">
        <v>2454</v>
      </c>
      <c r="C131" s="87" t="s">
        <v>2455</v>
      </c>
      <c r="D131" s="88" t="s">
        <v>682</v>
      </c>
      <c r="E131" s="88" t="s">
        <v>131</v>
      </c>
      <c r="F131" s="101">
        <v>44811</v>
      </c>
      <c r="G131" s="90">
        <v>920720.06909999996</v>
      </c>
      <c r="H131" s="102">
        <v>-3.3152170000000001</v>
      </c>
      <c r="I131" s="90">
        <v>-30.523864776999996</v>
      </c>
      <c r="J131" s="91">
        <f t="shared" si="1"/>
        <v>3.3054439250131515E-3</v>
      </c>
      <c r="K131" s="91">
        <f>I131/'סכום נכסי הקרן'!$C$42</f>
        <v>-5.7038441249326911E-5</v>
      </c>
    </row>
    <row r="132" spans="2:11">
      <c r="B132" s="86" t="s">
        <v>2456</v>
      </c>
      <c r="C132" s="87" t="s">
        <v>2457</v>
      </c>
      <c r="D132" s="88" t="s">
        <v>682</v>
      </c>
      <c r="E132" s="88" t="s">
        <v>131</v>
      </c>
      <c r="F132" s="101">
        <v>44907</v>
      </c>
      <c r="G132" s="90">
        <v>92088.288432000001</v>
      </c>
      <c r="H132" s="102">
        <v>-2.69245</v>
      </c>
      <c r="I132" s="90">
        <v>-2.4794315780000002</v>
      </c>
      <c r="J132" s="91">
        <f t="shared" si="1"/>
        <v>2.6849883220428057E-4</v>
      </c>
      <c r="K132" s="91">
        <f>I132/'סכום נכסי הקרן'!$C$42</f>
        <v>-4.6331915511577797E-6</v>
      </c>
    </row>
    <row r="133" spans="2:11">
      <c r="B133" s="86" t="s">
        <v>2456</v>
      </c>
      <c r="C133" s="87" t="s">
        <v>2458</v>
      </c>
      <c r="D133" s="88" t="s">
        <v>682</v>
      </c>
      <c r="E133" s="88" t="s">
        <v>131</v>
      </c>
      <c r="F133" s="101">
        <v>44907</v>
      </c>
      <c r="G133" s="90">
        <v>341143.78814900003</v>
      </c>
      <c r="H133" s="102">
        <v>-2.69245</v>
      </c>
      <c r="I133" s="90">
        <v>-9.1851276130000006</v>
      </c>
      <c r="J133" s="91">
        <f t="shared" si="1"/>
        <v>9.9466186509051201E-4</v>
      </c>
      <c r="K133" s="91">
        <f>I133/'סכום נכסי הקרן'!$C$42</f>
        <v>-1.7163795133715775E-5</v>
      </c>
    </row>
    <row r="134" spans="2:11">
      <c r="B134" s="86" t="s">
        <v>2459</v>
      </c>
      <c r="C134" s="87" t="s">
        <v>2460</v>
      </c>
      <c r="D134" s="88" t="s">
        <v>682</v>
      </c>
      <c r="E134" s="88" t="s">
        <v>131</v>
      </c>
      <c r="F134" s="101">
        <v>44896</v>
      </c>
      <c r="G134" s="90">
        <v>485722.04145299998</v>
      </c>
      <c r="H134" s="102">
        <v>-3.3340960000000002</v>
      </c>
      <c r="I134" s="90">
        <v>-16.194441279999999</v>
      </c>
      <c r="J134" s="91">
        <f t="shared" si="1"/>
        <v>1.753703796653345E-3</v>
      </c>
      <c r="K134" s="91">
        <f>I134/'סכום נכסי הקרן'!$C$42</f>
        <v>-3.0261754016515462E-5</v>
      </c>
    </row>
    <row r="135" spans="2:11">
      <c r="B135" s="86" t="s">
        <v>2459</v>
      </c>
      <c r="C135" s="87" t="s">
        <v>2461</v>
      </c>
      <c r="D135" s="88" t="s">
        <v>682</v>
      </c>
      <c r="E135" s="88" t="s">
        <v>131</v>
      </c>
      <c r="F135" s="101">
        <v>44896</v>
      </c>
      <c r="G135" s="90">
        <v>469705.62817799998</v>
      </c>
      <c r="H135" s="102">
        <v>-3.3340960000000002</v>
      </c>
      <c r="I135" s="90">
        <v>-15.660438595</v>
      </c>
      <c r="J135" s="91">
        <f t="shared" si="1"/>
        <v>1.6958763903281804E-3</v>
      </c>
      <c r="K135" s="91">
        <f>I135/'סכום נכסי הקרן'!$C$42</f>
        <v>-2.9263889525964247E-5</v>
      </c>
    </row>
    <row r="136" spans="2:11">
      <c r="B136" s="86" t="s">
        <v>2462</v>
      </c>
      <c r="C136" s="87" t="s">
        <v>2463</v>
      </c>
      <c r="D136" s="88" t="s">
        <v>682</v>
      </c>
      <c r="E136" s="88" t="s">
        <v>131</v>
      </c>
      <c r="F136" s="101">
        <v>44896</v>
      </c>
      <c r="G136" s="90">
        <v>792052.62790800002</v>
      </c>
      <c r="H136" s="102">
        <v>-3.3340960000000002</v>
      </c>
      <c r="I136" s="90">
        <v>-26.407798435</v>
      </c>
      <c r="J136" s="91">
        <f t="shared" si="1"/>
        <v>2.8597131309438893E-3</v>
      </c>
      <c r="K136" s="91">
        <f>I136/'סכום נכסי הקרן'!$C$42</f>
        <v>-4.9346951002541288E-5</v>
      </c>
    </row>
    <row r="137" spans="2:11">
      <c r="B137" s="86" t="s">
        <v>2464</v>
      </c>
      <c r="C137" s="87" t="s">
        <v>2465</v>
      </c>
      <c r="D137" s="88" t="s">
        <v>682</v>
      </c>
      <c r="E137" s="88" t="s">
        <v>131</v>
      </c>
      <c r="F137" s="101">
        <v>44908</v>
      </c>
      <c r="G137" s="90">
        <v>552594.85667999997</v>
      </c>
      <c r="H137" s="102">
        <v>-3.5688140000000002</v>
      </c>
      <c r="I137" s="90">
        <v>-19.721084048000002</v>
      </c>
      <c r="J137" s="91">
        <f t="shared" si="1"/>
        <v>2.13560562980394E-3</v>
      </c>
      <c r="K137" s="91">
        <f>I137/'סכום נכסי הקרן'!$C$42</f>
        <v>-3.6851817489785179E-5</v>
      </c>
    </row>
    <row r="138" spans="2:11">
      <c r="B138" s="86" t="s">
        <v>2466</v>
      </c>
      <c r="C138" s="87" t="s">
        <v>2467</v>
      </c>
      <c r="D138" s="88" t="s">
        <v>682</v>
      </c>
      <c r="E138" s="88" t="s">
        <v>131</v>
      </c>
      <c r="F138" s="101">
        <v>44889</v>
      </c>
      <c r="G138" s="90">
        <v>460549.98564000003</v>
      </c>
      <c r="H138" s="102">
        <v>-3.272605</v>
      </c>
      <c r="I138" s="90">
        <v>-15.071981298999999</v>
      </c>
      <c r="J138" s="91">
        <f t="shared" si="1"/>
        <v>1.6321520681165801E-3</v>
      </c>
      <c r="K138" s="91">
        <f>I138/'סכום נכסי הקרן'!$C$42</f>
        <v>-2.8164268388508378E-5</v>
      </c>
    </row>
    <row r="139" spans="2:11">
      <c r="B139" s="86" t="s">
        <v>2468</v>
      </c>
      <c r="C139" s="87" t="s">
        <v>2469</v>
      </c>
      <c r="D139" s="88" t="s">
        <v>682</v>
      </c>
      <c r="E139" s="88" t="s">
        <v>131</v>
      </c>
      <c r="F139" s="101">
        <v>44894</v>
      </c>
      <c r="G139" s="90">
        <v>368505.11459999991</v>
      </c>
      <c r="H139" s="102">
        <v>-2.7015340000000001</v>
      </c>
      <c r="I139" s="90">
        <v>-9.9552913640000007</v>
      </c>
      <c r="J139" s="91">
        <f t="shared" si="1"/>
        <v>1.0780632662763319E-3</v>
      </c>
      <c r="K139" s="91">
        <f>I139/'סכום נכסי הקרן'!$C$42</f>
        <v>-1.8602962165305941E-5</v>
      </c>
    </row>
    <row r="140" spans="2:11">
      <c r="B140" s="86" t="s">
        <v>2470</v>
      </c>
      <c r="C140" s="87" t="s">
        <v>2471</v>
      </c>
      <c r="D140" s="88" t="s">
        <v>682</v>
      </c>
      <c r="E140" s="88" t="s">
        <v>131</v>
      </c>
      <c r="F140" s="101">
        <v>44903</v>
      </c>
      <c r="G140" s="90">
        <v>460699.23292500002</v>
      </c>
      <c r="H140" s="102">
        <v>-2.5887060000000002</v>
      </c>
      <c r="I140" s="90">
        <v>-11.926147025000002</v>
      </c>
      <c r="J140" s="91">
        <f t="shared" ref="J140:J203" si="2">IFERROR(I140/$I$11,0)</f>
        <v>1.2914881690310777E-3</v>
      </c>
      <c r="K140" s="91">
        <f>I140/'סכום נכסי הקרן'!$C$42</f>
        <v>-2.2285802973707021E-5</v>
      </c>
    </row>
    <row r="141" spans="2:11">
      <c r="B141" s="86" t="s">
        <v>2472</v>
      </c>
      <c r="C141" s="87" t="s">
        <v>2473</v>
      </c>
      <c r="D141" s="88" t="s">
        <v>682</v>
      </c>
      <c r="E141" s="88" t="s">
        <v>131</v>
      </c>
      <c r="F141" s="101">
        <v>44818</v>
      </c>
      <c r="G141" s="90">
        <v>986041.53536400001</v>
      </c>
      <c r="H141" s="102">
        <v>-3.4549530000000002</v>
      </c>
      <c r="I141" s="90">
        <v>-34.067270481000001</v>
      </c>
      <c r="J141" s="91">
        <f t="shared" si="2"/>
        <v>3.6891610245257029E-3</v>
      </c>
      <c r="K141" s="91">
        <f>I141/'סכום נכסי הקרן'!$C$42</f>
        <v>-6.3659828794669011E-5</v>
      </c>
    </row>
    <row r="142" spans="2:11">
      <c r="B142" s="86" t="s">
        <v>2474</v>
      </c>
      <c r="C142" s="87" t="s">
        <v>2475</v>
      </c>
      <c r="D142" s="88" t="s">
        <v>682</v>
      </c>
      <c r="E142" s="88" t="s">
        <v>131</v>
      </c>
      <c r="F142" s="101">
        <v>44902</v>
      </c>
      <c r="G142" s="90">
        <v>202737.51194400003</v>
      </c>
      <c r="H142" s="102">
        <v>-2.626487</v>
      </c>
      <c r="I142" s="90">
        <v>-5.3248744839999995</v>
      </c>
      <c r="J142" s="91">
        <f t="shared" si="2"/>
        <v>5.7663320628578805E-4</v>
      </c>
      <c r="K142" s="91">
        <f>I142/'סכום נכסי הקרן'!$C$42</f>
        <v>-9.9503304261959495E-6</v>
      </c>
    </row>
    <row r="143" spans="2:11">
      <c r="B143" s="86" t="s">
        <v>2474</v>
      </c>
      <c r="C143" s="87" t="s">
        <v>2476</v>
      </c>
      <c r="D143" s="88" t="s">
        <v>682</v>
      </c>
      <c r="E143" s="88" t="s">
        <v>131</v>
      </c>
      <c r="F143" s="101">
        <v>44902</v>
      </c>
      <c r="G143" s="90">
        <v>369064.91855999996</v>
      </c>
      <c r="H143" s="102">
        <v>-2.626487</v>
      </c>
      <c r="I143" s="90">
        <v>-9.6934422680000001</v>
      </c>
      <c r="J143" s="91">
        <f t="shared" si="2"/>
        <v>1.0497075023530305E-3</v>
      </c>
      <c r="K143" s="91">
        <f>I143/'סכום נכסי הקרן'!$C$42</f>
        <v>-1.8113657669053573E-5</v>
      </c>
    </row>
    <row r="144" spans="2:11">
      <c r="B144" s="86" t="s">
        <v>2477</v>
      </c>
      <c r="C144" s="87" t="s">
        <v>2478</v>
      </c>
      <c r="D144" s="88" t="s">
        <v>682</v>
      </c>
      <c r="E144" s="88" t="s">
        <v>131</v>
      </c>
      <c r="F144" s="101">
        <v>44818</v>
      </c>
      <c r="G144" s="90">
        <v>276839.44255500002</v>
      </c>
      <c r="H144" s="102">
        <v>-3.4397229999999999</v>
      </c>
      <c r="I144" s="90">
        <v>-9.5225106559999997</v>
      </c>
      <c r="J144" s="91">
        <f t="shared" si="2"/>
        <v>1.0311972362839761E-3</v>
      </c>
      <c r="K144" s="91">
        <f>I144/'סכום נכסי הקרן'!$C$42</f>
        <v>-1.7794246192821991E-5</v>
      </c>
    </row>
    <row r="145" spans="2:11">
      <c r="B145" s="86" t="s">
        <v>2477</v>
      </c>
      <c r="C145" s="87" t="s">
        <v>2479</v>
      </c>
      <c r="D145" s="88" t="s">
        <v>682</v>
      </c>
      <c r="E145" s="88" t="s">
        <v>131</v>
      </c>
      <c r="F145" s="101">
        <v>44818</v>
      </c>
      <c r="G145" s="90">
        <v>875586.33332300012</v>
      </c>
      <c r="H145" s="102">
        <v>-3.4397229999999999</v>
      </c>
      <c r="I145" s="90">
        <v>-30.117746632999996</v>
      </c>
      <c r="J145" s="91">
        <f t="shared" si="2"/>
        <v>3.2614651968367009E-3</v>
      </c>
      <c r="K145" s="91">
        <f>I145/'סכום נכסי הקרן'!$C$42</f>
        <v>-5.62795482956966E-5</v>
      </c>
    </row>
    <row r="146" spans="2:11">
      <c r="B146" s="86" t="s">
        <v>2480</v>
      </c>
      <c r="C146" s="87" t="s">
        <v>2481</v>
      </c>
      <c r="D146" s="88" t="s">
        <v>682</v>
      </c>
      <c r="E146" s="88" t="s">
        <v>131</v>
      </c>
      <c r="F146" s="101">
        <v>44894</v>
      </c>
      <c r="G146" s="90">
        <v>480149.50851999997</v>
      </c>
      <c r="H146" s="102">
        <v>-2.6410680000000002</v>
      </c>
      <c r="I146" s="90">
        <v>-12.681075451</v>
      </c>
      <c r="J146" s="91">
        <f t="shared" si="2"/>
        <v>1.3732397295812251E-3</v>
      </c>
      <c r="K146" s="91">
        <f>I146/'סכום נכסי הקרן'!$C$42</f>
        <v>-2.3696500504587636E-5</v>
      </c>
    </row>
    <row r="147" spans="2:11">
      <c r="B147" s="86" t="s">
        <v>2482</v>
      </c>
      <c r="C147" s="87" t="s">
        <v>2483</v>
      </c>
      <c r="D147" s="88" t="s">
        <v>682</v>
      </c>
      <c r="E147" s="88" t="s">
        <v>131</v>
      </c>
      <c r="F147" s="101">
        <v>44818</v>
      </c>
      <c r="G147" s="90">
        <v>582357.10270499997</v>
      </c>
      <c r="H147" s="102">
        <v>-3.4705819999999998</v>
      </c>
      <c r="I147" s="90">
        <v>-20.211180151000001</v>
      </c>
      <c r="J147" s="91">
        <f t="shared" si="2"/>
        <v>2.188678371351224E-3</v>
      </c>
      <c r="K147" s="91">
        <f>I147/'סכום נכסי הקרן'!$C$42</f>
        <v>-3.7767635915194837E-5</v>
      </c>
    </row>
    <row r="148" spans="2:11">
      <c r="B148" s="86" t="s">
        <v>2482</v>
      </c>
      <c r="C148" s="87" t="s">
        <v>2484</v>
      </c>
      <c r="D148" s="88" t="s">
        <v>682</v>
      </c>
      <c r="E148" s="88" t="s">
        <v>131</v>
      </c>
      <c r="F148" s="101">
        <v>44818</v>
      </c>
      <c r="G148" s="90">
        <v>691354.12792500004</v>
      </c>
      <c r="H148" s="102">
        <v>-3.4705819999999998</v>
      </c>
      <c r="I148" s="90">
        <v>-23.994011213</v>
      </c>
      <c r="J148" s="91">
        <f t="shared" si="2"/>
        <v>2.598322957467356E-3</v>
      </c>
      <c r="K148" s="91">
        <f>I148/'סכום נכסי הקרן'!$C$42</f>
        <v>-4.483642582310316E-5</v>
      </c>
    </row>
    <row r="149" spans="2:11">
      <c r="B149" s="86" t="s">
        <v>2485</v>
      </c>
      <c r="C149" s="87" t="s">
        <v>2486</v>
      </c>
      <c r="D149" s="88" t="s">
        <v>682</v>
      </c>
      <c r="E149" s="88" t="s">
        <v>131</v>
      </c>
      <c r="F149" s="101">
        <v>44902</v>
      </c>
      <c r="G149" s="90">
        <v>460902.75195000001</v>
      </c>
      <c r="H149" s="102">
        <v>-2.596276</v>
      </c>
      <c r="I149" s="90">
        <v>-11.966308112999998</v>
      </c>
      <c r="J149" s="91">
        <f t="shared" si="2"/>
        <v>1.2958372324711547E-3</v>
      </c>
      <c r="K149" s="91">
        <f>I149/'סכום נכסי הקרן'!$C$42</f>
        <v>-2.2360850018867664E-5</v>
      </c>
    </row>
    <row r="150" spans="2:11">
      <c r="B150" s="86" t="s">
        <v>2487</v>
      </c>
      <c r="C150" s="87" t="s">
        <v>2488</v>
      </c>
      <c r="D150" s="88" t="s">
        <v>682</v>
      </c>
      <c r="E150" s="88" t="s">
        <v>131</v>
      </c>
      <c r="F150" s="101">
        <v>44693</v>
      </c>
      <c r="G150" s="90">
        <v>276961.70345999999</v>
      </c>
      <c r="H150" s="102">
        <v>-3.453662</v>
      </c>
      <c r="I150" s="90">
        <v>-9.5653218599999992</v>
      </c>
      <c r="J150" s="91">
        <f t="shared" si="2"/>
        <v>1.0358332820540033E-3</v>
      </c>
      <c r="K150" s="91">
        <f>I150/'סכום נכסי הקרן'!$C$42</f>
        <v>-1.7874245379098261E-5</v>
      </c>
    </row>
    <row r="151" spans="2:11">
      <c r="B151" s="86" t="s">
        <v>2489</v>
      </c>
      <c r="C151" s="87" t="s">
        <v>2490</v>
      </c>
      <c r="D151" s="88" t="s">
        <v>682</v>
      </c>
      <c r="E151" s="88" t="s">
        <v>131</v>
      </c>
      <c r="F151" s="101">
        <v>44894</v>
      </c>
      <c r="G151" s="90">
        <v>1152596.07825</v>
      </c>
      <c r="H151" s="102">
        <v>-2.610862</v>
      </c>
      <c r="I151" s="90">
        <v>-30.092690401999999</v>
      </c>
      <c r="J151" s="91">
        <f t="shared" si="2"/>
        <v>3.2587518455901355E-3</v>
      </c>
      <c r="K151" s="91">
        <f>I151/'סכום נכסי הקרן'!$C$42</f>
        <v>-5.6232726952126113E-5</v>
      </c>
    </row>
    <row r="152" spans="2:11">
      <c r="B152" s="86" t="s">
        <v>2491</v>
      </c>
      <c r="C152" s="87" t="s">
        <v>2492</v>
      </c>
      <c r="D152" s="88" t="s">
        <v>682</v>
      </c>
      <c r="E152" s="88" t="s">
        <v>131</v>
      </c>
      <c r="F152" s="101">
        <v>44693</v>
      </c>
      <c r="G152" s="90">
        <v>737835.15964800003</v>
      </c>
      <c r="H152" s="102">
        <v>-3.4293119999999999</v>
      </c>
      <c r="I152" s="90">
        <v>-25.302667009</v>
      </c>
      <c r="J152" s="91">
        <f t="shared" si="2"/>
        <v>2.7400379199212879E-3</v>
      </c>
      <c r="K152" s="91">
        <f>I152/'סכום נכסי הקרן'!$C$42</f>
        <v>-4.7281846390946252E-5</v>
      </c>
    </row>
    <row r="153" spans="2:11">
      <c r="B153" s="86" t="s">
        <v>2493</v>
      </c>
      <c r="C153" s="87" t="s">
        <v>2494</v>
      </c>
      <c r="D153" s="88" t="s">
        <v>682</v>
      </c>
      <c r="E153" s="88" t="s">
        <v>131</v>
      </c>
      <c r="F153" s="101">
        <v>44693</v>
      </c>
      <c r="G153" s="90">
        <v>625628.79850799998</v>
      </c>
      <c r="H153" s="102">
        <v>-3.4232260000000001</v>
      </c>
      <c r="I153" s="90">
        <v>-21.416686279</v>
      </c>
      <c r="J153" s="91">
        <f t="shared" si="2"/>
        <v>2.3192232068913899E-3</v>
      </c>
      <c r="K153" s="91">
        <f>I153/'סכום נכסי הקרן'!$C$42</f>
        <v>-4.0020305783836206E-5</v>
      </c>
    </row>
    <row r="154" spans="2:11">
      <c r="B154" s="86" t="s">
        <v>2495</v>
      </c>
      <c r="C154" s="87" t="s">
        <v>2496</v>
      </c>
      <c r="D154" s="88" t="s">
        <v>682</v>
      </c>
      <c r="E154" s="88" t="s">
        <v>131</v>
      </c>
      <c r="F154" s="101">
        <v>44823</v>
      </c>
      <c r="G154" s="90">
        <v>461241.95032499998</v>
      </c>
      <c r="H154" s="102">
        <v>-3.0684330000000002</v>
      </c>
      <c r="I154" s="90">
        <v>-14.152898472000002</v>
      </c>
      <c r="J154" s="91">
        <f t="shared" si="2"/>
        <v>1.5326241489200503E-3</v>
      </c>
      <c r="K154" s="91">
        <f>I154/'סכום נכסי הקרן'!$C$42</f>
        <v>-2.6446823621468069E-5</v>
      </c>
    </row>
    <row r="155" spans="2:11">
      <c r="B155" s="86" t="s">
        <v>2497</v>
      </c>
      <c r="C155" s="87" t="s">
        <v>2498</v>
      </c>
      <c r="D155" s="88" t="s">
        <v>682</v>
      </c>
      <c r="E155" s="88" t="s">
        <v>131</v>
      </c>
      <c r="F155" s="101">
        <v>44823</v>
      </c>
      <c r="G155" s="90">
        <v>322916.853</v>
      </c>
      <c r="H155" s="102">
        <v>-3.0532750000000002</v>
      </c>
      <c r="I155" s="90">
        <v>-9.8595411440000014</v>
      </c>
      <c r="J155" s="91">
        <f t="shared" si="2"/>
        <v>1.0676944291277623E-3</v>
      </c>
      <c r="K155" s="91">
        <f>I155/'סכום נכסי הקרן'!$C$42</f>
        <v>-1.8424038449781053E-5</v>
      </c>
    </row>
    <row r="156" spans="2:11">
      <c r="B156" s="86" t="s">
        <v>2499</v>
      </c>
      <c r="C156" s="87" t="s">
        <v>2500</v>
      </c>
      <c r="D156" s="88" t="s">
        <v>682</v>
      </c>
      <c r="E156" s="88" t="s">
        <v>131</v>
      </c>
      <c r="F156" s="101">
        <v>44882</v>
      </c>
      <c r="G156" s="90">
        <v>369047.83200000005</v>
      </c>
      <c r="H156" s="102">
        <v>-2.611542</v>
      </c>
      <c r="I156" s="90">
        <v>-9.6378379389999989</v>
      </c>
      <c r="J156" s="91">
        <f t="shared" si="2"/>
        <v>1.0436860829541349E-3</v>
      </c>
      <c r="K156" s="91">
        <f>I156/'סכום נכסי הקרן'!$C$42</f>
        <v>-1.8009752600804658E-5</v>
      </c>
    </row>
    <row r="157" spans="2:11">
      <c r="B157" s="86" t="s">
        <v>2501</v>
      </c>
      <c r="C157" s="87" t="s">
        <v>2502</v>
      </c>
      <c r="D157" s="88" t="s">
        <v>682</v>
      </c>
      <c r="E157" s="88" t="s">
        <v>131</v>
      </c>
      <c r="F157" s="101">
        <v>44882</v>
      </c>
      <c r="G157" s="90">
        <v>553571.74800000002</v>
      </c>
      <c r="H157" s="102">
        <v>-2.611542</v>
      </c>
      <c r="I157" s="90">
        <v>-14.456756907999999</v>
      </c>
      <c r="J157" s="91">
        <f t="shared" si="2"/>
        <v>1.5655291243770574E-3</v>
      </c>
      <c r="K157" s="91">
        <f>I157/'סכום נכסי הקרן'!$C$42</f>
        <v>-2.7014628900272665E-5</v>
      </c>
    </row>
    <row r="158" spans="2:11">
      <c r="B158" s="86" t="s">
        <v>2503</v>
      </c>
      <c r="C158" s="87" t="s">
        <v>2504</v>
      </c>
      <c r="D158" s="88" t="s">
        <v>682</v>
      </c>
      <c r="E158" s="88" t="s">
        <v>131</v>
      </c>
      <c r="F158" s="101">
        <v>44823</v>
      </c>
      <c r="G158" s="90">
        <v>1200851.795871</v>
      </c>
      <c r="H158" s="102">
        <v>-2.9291550000000002</v>
      </c>
      <c r="I158" s="90">
        <v>-35.174811002000006</v>
      </c>
      <c r="J158" s="91">
        <f t="shared" si="2"/>
        <v>3.8090971175988148E-3</v>
      </c>
      <c r="K158" s="91">
        <f>I158/'סכום נכסי הקרן'!$C$42</f>
        <v>-6.572943516331957E-5</v>
      </c>
    </row>
    <row r="159" spans="2:11">
      <c r="B159" s="86" t="s">
        <v>2503</v>
      </c>
      <c r="C159" s="87" t="s">
        <v>2505</v>
      </c>
      <c r="D159" s="88" t="s">
        <v>682</v>
      </c>
      <c r="E159" s="88" t="s">
        <v>131</v>
      </c>
      <c r="F159" s="101">
        <v>44823</v>
      </c>
      <c r="G159" s="90">
        <v>184972.59853799999</v>
      </c>
      <c r="H159" s="102">
        <v>-2.9291550000000002</v>
      </c>
      <c r="I159" s="90">
        <v>-5.4181342080000006</v>
      </c>
      <c r="J159" s="91">
        <f t="shared" si="2"/>
        <v>5.8673234643059978E-4</v>
      </c>
      <c r="K159" s="91">
        <f>I159/'סכום נכסי הקרן'!$C$42</f>
        <v>-1.0124600274629779E-5</v>
      </c>
    </row>
    <row r="160" spans="2:11">
      <c r="B160" s="86" t="s">
        <v>2506</v>
      </c>
      <c r="C160" s="87" t="s">
        <v>2507</v>
      </c>
      <c r="D160" s="88" t="s">
        <v>682</v>
      </c>
      <c r="E160" s="88" t="s">
        <v>131</v>
      </c>
      <c r="F160" s="101">
        <v>44823</v>
      </c>
      <c r="G160" s="90">
        <v>554255.57192400005</v>
      </c>
      <c r="H160" s="102">
        <v>-2.9261309999999998</v>
      </c>
      <c r="I160" s="90">
        <v>-16.218246633</v>
      </c>
      <c r="J160" s="91">
        <f t="shared" si="2"/>
        <v>1.7562816897226375E-3</v>
      </c>
      <c r="K160" s="91">
        <f>I160/'סכום נכסי הקרן'!$C$42</f>
        <v>-3.0306237906036984E-5</v>
      </c>
    </row>
    <row r="161" spans="2:11">
      <c r="B161" s="86" t="s">
        <v>2508</v>
      </c>
      <c r="C161" s="87" t="s">
        <v>2509</v>
      </c>
      <c r="D161" s="88" t="s">
        <v>682</v>
      </c>
      <c r="E161" s="88" t="s">
        <v>131</v>
      </c>
      <c r="F161" s="101">
        <v>44760</v>
      </c>
      <c r="G161" s="90">
        <v>370043.00579999998</v>
      </c>
      <c r="H161" s="102">
        <v>-3.0914799999999998</v>
      </c>
      <c r="I161" s="90">
        <v>-11.439806167999999</v>
      </c>
      <c r="J161" s="91">
        <f t="shared" si="2"/>
        <v>1.2388220848703435E-3</v>
      </c>
      <c r="K161" s="91">
        <f>I161/'סכום נכסי הקרן'!$C$42</f>
        <v>-2.1377001791359875E-5</v>
      </c>
    </row>
    <row r="162" spans="2:11">
      <c r="B162" s="86" t="s">
        <v>2508</v>
      </c>
      <c r="C162" s="87" t="s">
        <v>2510</v>
      </c>
      <c r="D162" s="88" t="s">
        <v>682</v>
      </c>
      <c r="E162" s="88" t="s">
        <v>131</v>
      </c>
      <c r="F162" s="101">
        <v>44760</v>
      </c>
      <c r="G162" s="90">
        <v>461988.18674999999</v>
      </c>
      <c r="H162" s="102">
        <v>-3.0914799999999998</v>
      </c>
      <c r="I162" s="90">
        <v>-14.28227321</v>
      </c>
      <c r="J162" s="91">
        <f t="shared" si="2"/>
        <v>1.5466342012150824E-3</v>
      </c>
      <c r="K162" s="91">
        <f>I162/'סכום נכסי הקרן'!$C$42</f>
        <v>-2.6688579816054553E-5</v>
      </c>
    </row>
    <row r="163" spans="2:11">
      <c r="B163" s="86" t="s">
        <v>2511</v>
      </c>
      <c r="C163" s="87" t="s">
        <v>2512</v>
      </c>
      <c r="D163" s="88" t="s">
        <v>682</v>
      </c>
      <c r="E163" s="88" t="s">
        <v>131</v>
      </c>
      <c r="F163" s="101">
        <v>44760</v>
      </c>
      <c r="G163" s="90">
        <v>554385.82409999997</v>
      </c>
      <c r="H163" s="102">
        <v>-3.0914799999999998</v>
      </c>
      <c r="I163" s="90">
        <v>-17.138727851999999</v>
      </c>
      <c r="J163" s="91">
        <f t="shared" si="2"/>
        <v>1.8559610414580988E-3</v>
      </c>
      <c r="K163" s="91">
        <f>I163/'סכום נכסי הקרן'!$C$42</f>
        <v>-3.2026295779265461E-5</v>
      </c>
    </row>
    <row r="164" spans="2:11">
      <c r="B164" s="86" t="s">
        <v>2513</v>
      </c>
      <c r="C164" s="87" t="s">
        <v>2514</v>
      </c>
      <c r="D164" s="88" t="s">
        <v>682</v>
      </c>
      <c r="E164" s="88" t="s">
        <v>131</v>
      </c>
      <c r="F164" s="101">
        <v>44901</v>
      </c>
      <c r="G164" s="90">
        <v>600584.64277499996</v>
      </c>
      <c r="H164" s="102">
        <v>-3.2762699999999998</v>
      </c>
      <c r="I164" s="90">
        <v>-19.676775622000001</v>
      </c>
      <c r="J164" s="91">
        <f t="shared" si="2"/>
        <v>2.1308074491469819E-3</v>
      </c>
      <c r="K164" s="91">
        <f>I164/'סכום נכסי הקרן'!$C$42</f>
        <v>-3.6769020518572166E-5</v>
      </c>
    </row>
    <row r="165" spans="2:11">
      <c r="B165" s="86" t="s">
        <v>2515</v>
      </c>
      <c r="C165" s="87" t="s">
        <v>2516</v>
      </c>
      <c r="D165" s="88" t="s">
        <v>682</v>
      </c>
      <c r="E165" s="88" t="s">
        <v>131</v>
      </c>
      <c r="F165" s="101">
        <v>44823</v>
      </c>
      <c r="G165" s="90">
        <v>462123.86609999998</v>
      </c>
      <c r="H165" s="102">
        <v>-2.871737</v>
      </c>
      <c r="I165" s="90">
        <v>-13.270982697000001</v>
      </c>
      <c r="J165" s="91">
        <f t="shared" si="2"/>
        <v>1.4371210675722522E-3</v>
      </c>
      <c r="K165" s="91">
        <f>I165/'סכום נכסי הקרן'!$C$42</f>
        <v>-2.4798831092124406E-5</v>
      </c>
    </row>
    <row r="166" spans="2:11">
      <c r="B166" s="86" t="s">
        <v>2517</v>
      </c>
      <c r="C166" s="87" t="s">
        <v>2518</v>
      </c>
      <c r="D166" s="88" t="s">
        <v>682</v>
      </c>
      <c r="E166" s="88" t="s">
        <v>131</v>
      </c>
      <c r="F166" s="101">
        <v>44901</v>
      </c>
      <c r="G166" s="90">
        <v>554711.45453999995</v>
      </c>
      <c r="H166" s="102">
        <v>-3.2156440000000002</v>
      </c>
      <c r="I166" s="90">
        <v>-17.837547057999998</v>
      </c>
      <c r="J166" s="91">
        <f t="shared" si="2"/>
        <v>1.9316365077213275E-3</v>
      </c>
      <c r="K166" s="91">
        <f>I166/'סכום נכסי הקרן'!$C$42</f>
        <v>-3.3332144776977142E-5</v>
      </c>
    </row>
    <row r="167" spans="2:11">
      <c r="B167" s="86" t="s">
        <v>2519</v>
      </c>
      <c r="C167" s="87" t="s">
        <v>2520</v>
      </c>
      <c r="D167" s="88" t="s">
        <v>682</v>
      </c>
      <c r="E167" s="88" t="s">
        <v>131</v>
      </c>
      <c r="F167" s="101">
        <v>44825</v>
      </c>
      <c r="G167" s="90">
        <v>92533.316699999996</v>
      </c>
      <c r="H167" s="102">
        <v>-2.6173999999999999</v>
      </c>
      <c r="I167" s="90">
        <v>-2.4219668410000001</v>
      </c>
      <c r="J167" s="91">
        <f t="shared" si="2"/>
        <v>2.6227594833269906E-4</v>
      </c>
      <c r="K167" s="91">
        <f>I167/'סכום נכסי הקרן'!$C$42</f>
        <v>-4.5258100301993883E-6</v>
      </c>
    </row>
    <row r="168" spans="2:11">
      <c r="B168" s="86" t="s">
        <v>2521</v>
      </c>
      <c r="C168" s="87" t="s">
        <v>2522</v>
      </c>
      <c r="D168" s="88" t="s">
        <v>682</v>
      </c>
      <c r="E168" s="88" t="s">
        <v>131</v>
      </c>
      <c r="F168" s="101">
        <v>44823</v>
      </c>
      <c r="G168" s="90">
        <v>462666.58350000001</v>
      </c>
      <c r="H168" s="102">
        <v>-2.8001550000000002</v>
      </c>
      <c r="I168" s="90">
        <v>-12.955383438999998</v>
      </c>
      <c r="J168" s="91">
        <f t="shared" si="2"/>
        <v>1.4029446728818647E-3</v>
      </c>
      <c r="K168" s="91">
        <f>I168/'סכום נכסי הקרן'!$C$42</f>
        <v>-2.4209086318083589E-5</v>
      </c>
    </row>
    <row r="169" spans="2:11">
      <c r="B169" s="86" t="s">
        <v>2523</v>
      </c>
      <c r="C169" s="87" t="s">
        <v>2524</v>
      </c>
      <c r="D169" s="88" t="s">
        <v>682</v>
      </c>
      <c r="E169" s="88" t="s">
        <v>131</v>
      </c>
      <c r="F169" s="101">
        <v>44824</v>
      </c>
      <c r="G169" s="90">
        <v>786533.19195000012</v>
      </c>
      <c r="H169" s="102">
        <v>-2.869691</v>
      </c>
      <c r="I169" s="90">
        <v>-22.571069200000004</v>
      </c>
      <c r="J169" s="91">
        <f t="shared" si="2"/>
        <v>2.4442318858786454E-3</v>
      </c>
      <c r="K169" s="91">
        <f>I169/'סכום נכסי הקרן'!$C$42</f>
        <v>-4.2177444235985928E-5</v>
      </c>
    </row>
    <row r="170" spans="2:11">
      <c r="B170" s="86" t="s">
        <v>2525</v>
      </c>
      <c r="C170" s="87" t="s">
        <v>2526</v>
      </c>
      <c r="D170" s="88" t="s">
        <v>682</v>
      </c>
      <c r="E170" s="88" t="s">
        <v>131</v>
      </c>
      <c r="F170" s="101">
        <v>44895</v>
      </c>
      <c r="G170" s="90">
        <v>407468.96761599998</v>
      </c>
      <c r="H170" s="102">
        <v>-2.7748810000000002</v>
      </c>
      <c r="I170" s="90">
        <v>-11.306779339999999</v>
      </c>
      <c r="J170" s="91">
        <f t="shared" si="2"/>
        <v>1.2244165460013696E-3</v>
      </c>
      <c r="K170" s="91">
        <f>I170/'סכום נכסי הקרן'!$C$42</f>
        <v>-2.1128421116242363E-5</v>
      </c>
    </row>
    <row r="171" spans="2:11">
      <c r="B171" s="86" t="s">
        <v>2527</v>
      </c>
      <c r="C171" s="87" t="s">
        <v>2528</v>
      </c>
      <c r="D171" s="88" t="s">
        <v>682</v>
      </c>
      <c r="E171" s="88" t="s">
        <v>131</v>
      </c>
      <c r="F171" s="101">
        <v>44825</v>
      </c>
      <c r="G171" s="90">
        <v>185272.86601199998</v>
      </c>
      <c r="H171" s="102">
        <v>-2.5031729999999999</v>
      </c>
      <c r="I171" s="90">
        <v>-4.6377010710000004</v>
      </c>
      <c r="J171" s="91">
        <f t="shared" si="2"/>
        <v>5.0221886852004974E-4</v>
      </c>
      <c r="K171" s="91">
        <f>I171/'סכום נכסי הקרן'!$C$42</f>
        <v>-8.6662433477132178E-6</v>
      </c>
    </row>
    <row r="172" spans="2:11">
      <c r="B172" s="86" t="s">
        <v>2527</v>
      </c>
      <c r="C172" s="87" t="s">
        <v>2529</v>
      </c>
      <c r="D172" s="88" t="s">
        <v>682</v>
      </c>
      <c r="E172" s="88" t="s">
        <v>131</v>
      </c>
      <c r="F172" s="101">
        <v>44825</v>
      </c>
      <c r="G172" s="90">
        <v>301577.56700500002</v>
      </c>
      <c r="H172" s="102">
        <v>-2.5031729999999999</v>
      </c>
      <c r="I172" s="90">
        <v>-7.5490094089999999</v>
      </c>
      <c r="J172" s="91">
        <f t="shared" si="2"/>
        <v>8.174858417551485E-4</v>
      </c>
      <c r="K172" s="91">
        <f>I172/'סכום נכסי הקרן'!$C$42</f>
        <v>-1.4106461708292956E-5</v>
      </c>
    </row>
    <row r="173" spans="2:11">
      <c r="B173" s="86" t="s">
        <v>2527</v>
      </c>
      <c r="C173" s="87" t="s">
        <v>2530</v>
      </c>
      <c r="D173" s="88" t="s">
        <v>682</v>
      </c>
      <c r="E173" s="88" t="s">
        <v>131</v>
      </c>
      <c r="F173" s="101">
        <v>44825</v>
      </c>
      <c r="G173" s="90">
        <v>370999.35776799999</v>
      </c>
      <c r="H173" s="102">
        <v>-2.5031729999999999</v>
      </c>
      <c r="I173" s="90">
        <v>-9.2867571800000004</v>
      </c>
      <c r="J173" s="91">
        <f t="shared" si="2"/>
        <v>1.0056673795394882E-3</v>
      </c>
      <c r="K173" s="91">
        <f>I173/'סכום נכסי הקרן'!$C$42</f>
        <v>-1.7353705295121414E-5</v>
      </c>
    </row>
    <row r="174" spans="2:11">
      <c r="B174" s="86" t="s">
        <v>2531</v>
      </c>
      <c r="C174" s="87" t="s">
        <v>2532</v>
      </c>
      <c r="D174" s="88" t="s">
        <v>682</v>
      </c>
      <c r="E174" s="88" t="s">
        <v>131</v>
      </c>
      <c r="F174" s="101">
        <v>44886</v>
      </c>
      <c r="G174" s="90">
        <v>1121229.1834</v>
      </c>
      <c r="H174" s="102">
        <v>-2.1592190000000002</v>
      </c>
      <c r="I174" s="90">
        <v>-24.209790142999999</v>
      </c>
      <c r="J174" s="91">
        <f t="shared" si="2"/>
        <v>2.6216897610659546E-3</v>
      </c>
      <c r="K174" s="91">
        <f>I174/'סכום נכסי הקרן'!$C$42</f>
        <v>-4.5239641271460194E-5</v>
      </c>
    </row>
    <row r="175" spans="2:11">
      <c r="B175" s="86" t="s">
        <v>2533</v>
      </c>
      <c r="C175" s="87" t="s">
        <v>2534</v>
      </c>
      <c r="D175" s="88" t="s">
        <v>682</v>
      </c>
      <c r="E175" s="88" t="s">
        <v>131</v>
      </c>
      <c r="F175" s="101">
        <v>44895</v>
      </c>
      <c r="G175" s="90">
        <v>278006.98814999999</v>
      </c>
      <c r="H175" s="102">
        <v>-2.7056619999999998</v>
      </c>
      <c r="I175" s="90">
        <v>-7.5219302250000002</v>
      </c>
      <c r="J175" s="91">
        <f t="shared" si="2"/>
        <v>8.1455342396005465E-4</v>
      </c>
      <c r="K175" s="91">
        <f>I175/'סכום נכסי הקרן'!$C$42</f>
        <v>-1.4055860172185131E-5</v>
      </c>
    </row>
    <row r="176" spans="2:11">
      <c r="B176" s="86" t="s">
        <v>2535</v>
      </c>
      <c r="C176" s="87" t="s">
        <v>2536</v>
      </c>
      <c r="D176" s="88" t="s">
        <v>682</v>
      </c>
      <c r="E176" s="88" t="s">
        <v>131</v>
      </c>
      <c r="F176" s="101">
        <v>44895</v>
      </c>
      <c r="G176" s="90">
        <v>139173.66352500001</v>
      </c>
      <c r="H176" s="102">
        <v>-2.7056619999999998</v>
      </c>
      <c r="I176" s="90">
        <v>-3.7655693370000001</v>
      </c>
      <c r="J176" s="91">
        <f t="shared" si="2"/>
        <v>4.0777530565465239E-4</v>
      </c>
      <c r="K176" s="91">
        <f>I176/'סכום נכסי הקרן'!$C$42</f>
        <v>-7.0365337734224821E-6</v>
      </c>
    </row>
    <row r="177" spans="2:11">
      <c r="B177" s="86" t="s">
        <v>2537</v>
      </c>
      <c r="C177" s="87" t="s">
        <v>2538</v>
      </c>
      <c r="D177" s="88" t="s">
        <v>682</v>
      </c>
      <c r="E177" s="88" t="s">
        <v>131</v>
      </c>
      <c r="F177" s="101">
        <v>44825</v>
      </c>
      <c r="G177" s="90">
        <v>324919.22267400002</v>
      </c>
      <c r="H177" s="102">
        <v>-2.410177</v>
      </c>
      <c r="I177" s="90">
        <v>-7.8311279200000001</v>
      </c>
      <c r="J177" s="91">
        <f t="shared" si="2"/>
        <v>8.480365903294697E-4</v>
      </c>
      <c r="K177" s="91">
        <f>I177/'סכום נכסי הקרן'!$C$42</f>
        <v>-1.4633642661051803E-5</v>
      </c>
    </row>
    <row r="178" spans="2:11">
      <c r="B178" s="86" t="s">
        <v>2537</v>
      </c>
      <c r="C178" s="87" t="s">
        <v>2539</v>
      </c>
      <c r="D178" s="88" t="s">
        <v>682</v>
      </c>
      <c r="E178" s="88" t="s">
        <v>131</v>
      </c>
      <c r="F178" s="101">
        <v>44825</v>
      </c>
      <c r="G178" s="90">
        <v>788124.71072600002</v>
      </c>
      <c r="H178" s="102">
        <v>-2.410177</v>
      </c>
      <c r="I178" s="90">
        <v>-18.995199390000003</v>
      </c>
      <c r="J178" s="91">
        <f t="shared" si="2"/>
        <v>2.0569992327904695E-3</v>
      </c>
      <c r="K178" s="91">
        <f>I178/'סכום נכסי הקרן'!$C$42</f>
        <v>-3.5495392616277073E-5</v>
      </c>
    </row>
    <row r="179" spans="2:11">
      <c r="B179" s="86" t="s">
        <v>2540</v>
      </c>
      <c r="C179" s="87" t="s">
        <v>2541</v>
      </c>
      <c r="D179" s="88" t="s">
        <v>682</v>
      </c>
      <c r="E179" s="88" t="s">
        <v>131</v>
      </c>
      <c r="F179" s="101">
        <v>44887</v>
      </c>
      <c r="G179" s="90">
        <v>185555.07905999999</v>
      </c>
      <c r="H179" s="102">
        <v>-2.0261360000000002</v>
      </c>
      <c r="I179" s="90">
        <v>-3.7595978850000003</v>
      </c>
      <c r="J179" s="91">
        <f t="shared" si="2"/>
        <v>4.0712865425971561E-4</v>
      </c>
      <c r="K179" s="91">
        <f>I179/'סכום נכסי הקרן'!$C$42</f>
        <v>-7.0253752154691064E-6</v>
      </c>
    </row>
    <row r="180" spans="2:11">
      <c r="B180" s="86" t="s">
        <v>2540</v>
      </c>
      <c r="C180" s="87" t="s">
        <v>2542</v>
      </c>
      <c r="D180" s="88" t="s">
        <v>682</v>
      </c>
      <c r="E180" s="88" t="s">
        <v>131</v>
      </c>
      <c r="F180" s="101">
        <v>44887</v>
      </c>
      <c r="G180" s="90">
        <v>669861.28404000006</v>
      </c>
      <c r="H180" s="102">
        <v>-2.0261360000000002</v>
      </c>
      <c r="I180" s="90">
        <v>-13.572299286</v>
      </c>
      <c r="J180" s="91">
        <f t="shared" si="2"/>
        <v>1.4697507852011356E-3</v>
      </c>
      <c r="K180" s="91">
        <f>I180/'סכום נכסי הקרן'!$C$42</f>
        <v>-2.5361886546755902E-5</v>
      </c>
    </row>
    <row r="181" spans="2:11">
      <c r="B181" s="86" t="s">
        <v>2543</v>
      </c>
      <c r="C181" s="87" t="s">
        <v>2544</v>
      </c>
      <c r="D181" s="88" t="s">
        <v>682</v>
      </c>
      <c r="E181" s="88" t="s">
        <v>131</v>
      </c>
      <c r="F181" s="101">
        <v>44886</v>
      </c>
      <c r="G181" s="90">
        <v>232295.71950000001</v>
      </c>
      <c r="H181" s="102">
        <v>-2.003889</v>
      </c>
      <c r="I181" s="90">
        <v>-4.6549481120000005</v>
      </c>
      <c r="J181" s="91">
        <f t="shared" si="2"/>
        <v>5.0408655884414191E-4</v>
      </c>
      <c r="K181" s="91">
        <f>I181/'סכום נכסי הקרן'!$C$42</f>
        <v>-8.6984720429321952E-6</v>
      </c>
    </row>
    <row r="182" spans="2:11">
      <c r="B182" s="86" t="s">
        <v>2545</v>
      </c>
      <c r="C182" s="87" t="s">
        <v>2546</v>
      </c>
      <c r="D182" s="88" t="s">
        <v>682</v>
      </c>
      <c r="E182" s="88" t="s">
        <v>131</v>
      </c>
      <c r="F182" s="101">
        <v>44887</v>
      </c>
      <c r="G182" s="90">
        <v>464226.89602499997</v>
      </c>
      <c r="H182" s="102">
        <v>-2.1310150000000001</v>
      </c>
      <c r="I182" s="90">
        <v>-9.892743265</v>
      </c>
      <c r="J182" s="91">
        <f t="shared" si="2"/>
        <v>1.0712899027009413E-3</v>
      </c>
      <c r="K182" s="91">
        <f>I182/'סכום נכסי הקרן'!$C$42</f>
        <v>-1.8486081616393377E-5</v>
      </c>
    </row>
    <row r="183" spans="2:11">
      <c r="B183" s="86" t="s">
        <v>2547</v>
      </c>
      <c r="C183" s="87" t="s">
        <v>2548</v>
      </c>
      <c r="D183" s="88" t="s">
        <v>682</v>
      </c>
      <c r="E183" s="88" t="s">
        <v>131</v>
      </c>
      <c r="F183" s="101">
        <v>44888</v>
      </c>
      <c r="G183" s="90">
        <v>464294.73570000002</v>
      </c>
      <c r="H183" s="102">
        <v>-2.5793370000000002</v>
      </c>
      <c r="I183" s="90">
        <v>-11.97572426</v>
      </c>
      <c r="J183" s="91">
        <f t="shared" si="2"/>
        <v>1.2968569115362264E-3</v>
      </c>
      <c r="K183" s="91">
        <f>I183/'סכום נכסי הקרן'!$C$42</f>
        <v>-2.2378445508540362E-5</v>
      </c>
    </row>
    <row r="184" spans="2:11">
      <c r="B184" s="86" t="s">
        <v>2549</v>
      </c>
      <c r="C184" s="87" t="s">
        <v>2550</v>
      </c>
      <c r="D184" s="88" t="s">
        <v>682</v>
      </c>
      <c r="E184" s="88" t="s">
        <v>131</v>
      </c>
      <c r="F184" s="101">
        <v>44886</v>
      </c>
      <c r="G184" s="90">
        <v>586814.35459500004</v>
      </c>
      <c r="H184" s="102">
        <v>-1.91449</v>
      </c>
      <c r="I184" s="90">
        <v>-11.234503388999999</v>
      </c>
      <c r="J184" s="91">
        <f t="shared" si="2"/>
        <v>1.21658974867728E-3</v>
      </c>
      <c r="K184" s="91">
        <f>I184/'סכום נכסי הקרן'!$C$42</f>
        <v>-2.0993362609890994E-5</v>
      </c>
    </row>
    <row r="185" spans="2:11">
      <c r="B185" s="86" t="s">
        <v>2551</v>
      </c>
      <c r="C185" s="87" t="s">
        <v>2552</v>
      </c>
      <c r="D185" s="88" t="s">
        <v>682</v>
      </c>
      <c r="E185" s="88" t="s">
        <v>131</v>
      </c>
      <c r="F185" s="101">
        <v>44755</v>
      </c>
      <c r="G185" s="90">
        <v>538896.66950399999</v>
      </c>
      <c r="H185" s="102">
        <v>-2.7320180000000001</v>
      </c>
      <c r="I185" s="90">
        <v>-14.722752393</v>
      </c>
      <c r="J185" s="91">
        <f t="shared" si="2"/>
        <v>1.594333902749575E-3</v>
      </c>
      <c r="K185" s="91">
        <f>I185/'סכום נכסי הקרן'!$C$42</f>
        <v>-2.7511681549227883E-5</v>
      </c>
    </row>
    <row r="186" spans="2:11">
      <c r="B186" s="86" t="s">
        <v>2553</v>
      </c>
      <c r="C186" s="87" t="s">
        <v>2554</v>
      </c>
      <c r="D186" s="88" t="s">
        <v>682</v>
      </c>
      <c r="E186" s="88" t="s">
        <v>131</v>
      </c>
      <c r="F186" s="101">
        <v>44755</v>
      </c>
      <c r="G186" s="90">
        <v>325737.01228299999</v>
      </c>
      <c r="H186" s="102">
        <v>-2.6870319999999999</v>
      </c>
      <c r="I186" s="90">
        <v>-8.7526582160000004</v>
      </c>
      <c r="J186" s="91">
        <f t="shared" si="2"/>
        <v>9.4782954711533553E-4</v>
      </c>
      <c r="K186" s="91">
        <f>I186/'סכום נכסי הקרן'!$C$42</f>
        <v>-1.6355660892749556E-5</v>
      </c>
    </row>
    <row r="187" spans="2:11">
      <c r="B187" s="86" t="s">
        <v>2555</v>
      </c>
      <c r="C187" s="87" t="s">
        <v>2556</v>
      </c>
      <c r="D187" s="88" t="s">
        <v>682</v>
      </c>
      <c r="E187" s="88" t="s">
        <v>131</v>
      </c>
      <c r="F187" s="101">
        <v>44755</v>
      </c>
      <c r="G187" s="90">
        <v>767304.41442699998</v>
      </c>
      <c r="H187" s="102">
        <v>-2.6323539999999999</v>
      </c>
      <c r="I187" s="90">
        <v>-20.198169628999999</v>
      </c>
      <c r="J187" s="91">
        <f t="shared" si="2"/>
        <v>2.1872694556971826E-3</v>
      </c>
      <c r="K187" s="91">
        <f>I187/'סכום נכסי הקרן'!$C$42</f>
        <v>-3.7743323794166197E-5</v>
      </c>
    </row>
    <row r="188" spans="2:11">
      <c r="B188" s="86" t="s">
        <v>2557</v>
      </c>
      <c r="C188" s="87" t="s">
        <v>2558</v>
      </c>
      <c r="D188" s="88" t="s">
        <v>682</v>
      </c>
      <c r="E188" s="88" t="s">
        <v>131</v>
      </c>
      <c r="F188" s="101">
        <v>44755</v>
      </c>
      <c r="G188" s="90">
        <v>558456.20460000006</v>
      </c>
      <c r="H188" s="102">
        <v>-2.5605410000000002</v>
      </c>
      <c r="I188" s="90">
        <v>-14.299502479000001</v>
      </c>
      <c r="J188" s="91">
        <f t="shared" si="2"/>
        <v>1.5484999670007894E-3</v>
      </c>
      <c r="K188" s="91">
        <f>I188/'סכום נכסי הקרן'!$C$42</f>
        <v>-2.6720775301613313E-5</v>
      </c>
    </row>
    <row r="189" spans="2:11">
      <c r="B189" s="86" t="s">
        <v>2559</v>
      </c>
      <c r="C189" s="87" t="s">
        <v>2560</v>
      </c>
      <c r="D189" s="88" t="s">
        <v>682</v>
      </c>
      <c r="E189" s="88" t="s">
        <v>131</v>
      </c>
      <c r="F189" s="101">
        <v>44826</v>
      </c>
      <c r="G189" s="90">
        <v>932388.49320000003</v>
      </c>
      <c r="H189" s="102">
        <v>-1.9874750000000001</v>
      </c>
      <c r="I189" s="90">
        <v>-18.530986034000001</v>
      </c>
      <c r="J189" s="91">
        <f t="shared" si="2"/>
        <v>2.0067293463029504E-3</v>
      </c>
      <c r="K189" s="91">
        <f>I189/'סכום נכסי הקרן'!$C$42</f>
        <v>-3.4627940004138966E-5</v>
      </c>
    </row>
    <row r="190" spans="2:11">
      <c r="B190" s="86" t="s">
        <v>2561</v>
      </c>
      <c r="C190" s="87" t="s">
        <v>2562</v>
      </c>
      <c r="D190" s="88" t="s">
        <v>682</v>
      </c>
      <c r="E190" s="88" t="s">
        <v>131</v>
      </c>
      <c r="F190" s="101">
        <v>44887</v>
      </c>
      <c r="G190" s="90">
        <v>467768.12706000003</v>
      </c>
      <c r="H190" s="102">
        <v>-1.679003</v>
      </c>
      <c r="I190" s="90">
        <v>-7.8538398790000006</v>
      </c>
      <c r="J190" s="91">
        <f t="shared" si="2"/>
        <v>8.5049607923921844E-4</v>
      </c>
      <c r="K190" s="91">
        <f>I190/'סכום נכסי הקרן'!$C$42</f>
        <v>-1.4676083379111031E-5</v>
      </c>
    </row>
    <row r="191" spans="2:11">
      <c r="B191" s="86" t="s">
        <v>2563</v>
      </c>
      <c r="C191" s="87" t="s">
        <v>2564</v>
      </c>
      <c r="D191" s="88" t="s">
        <v>682</v>
      </c>
      <c r="E191" s="88" t="s">
        <v>131</v>
      </c>
      <c r="F191" s="101">
        <v>44852</v>
      </c>
      <c r="G191" s="90">
        <v>328615.38569999998</v>
      </c>
      <c r="H191" s="102">
        <v>-0.93711699999999998</v>
      </c>
      <c r="I191" s="90">
        <v>-3.0795108149999999</v>
      </c>
      <c r="J191" s="91">
        <f t="shared" si="2"/>
        <v>3.3348169996887578E-4</v>
      </c>
      <c r="K191" s="91">
        <f>I191/'סכום נכסי הקרן'!$C$42</f>
        <v>-5.7545300367861192E-6</v>
      </c>
    </row>
    <row r="192" spans="2:11">
      <c r="B192" s="86" t="s">
        <v>2565</v>
      </c>
      <c r="C192" s="87" t="s">
        <v>2566</v>
      </c>
      <c r="D192" s="88" t="s">
        <v>682</v>
      </c>
      <c r="E192" s="88" t="s">
        <v>131</v>
      </c>
      <c r="F192" s="101">
        <v>44852</v>
      </c>
      <c r="G192" s="90">
        <v>282129.26437799999</v>
      </c>
      <c r="H192" s="102">
        <v>-0.89629199999999998</v>
      </c>
      <c r="I192" s="90">
        <v>-2.5287019209999997</v>
      </c>
      <c r="J192" s="91">
        <f t="shared" si="2"/>
        <v>2.7383434122787509E-4</v>
      </c>
      <c r="K192" s="91">
        <f>I192/'סכום נכסי הקרן'!$C$42</f>
        <v>-4.7252606120408314E-6</v>
      </c>
    </row>
    <row r="193" spans="2:11">
      <c r="B193" s="86" t="s">
        <v>2565</v>
      </c>
      <c r="C193" s="87" t="s">
        <v>2567</v>
      </c>
      <c r="D193" s="88" t="s">
        <v>682</v>
      </c>
      <c r="E193" s="88" t="s">
        <v>131</v>
      </c>
      <c r="F193" s="101">
        <v>44852</v>
      </c>
      <c r="G193" s="90">
        <v>1002966.8804889999</v>
      </c>
      <c r="H193" s="102">
        <v>-0.89629199999999998</v>
      </c>
      <c r="I193" s="90">
        <v>-8.9895115389999987</v>
      </c>
      <c r="J193" s="91">
        <f t="shared" si="2"/>
        <v>9.734785068178254E-4</v>
      </c>
      <c r="K193" s="91">
        <f>I193/'סכום נכסי הקרן'!$C$42</f>
        <v>-1.6798257020315388E-5</v>
      </c>
    </row>
    <row r="194" spans="2:11">
      <c r="B194" s="86" t="s">
        <v>2568</v>
      </c>
      <c r="C194" s="87" t="s">
        <v>2569</v>
      </c>
      <c r="D194" s="88" t="s">
        <v>682</v>
      </c>
      <c r="E194" s="88" t="s">
        <v>131</v>
      </c>
      <c r="F194" s="101">
        <v>44852</v>
      </c>
      <c r="G194" s="90">
        <v>798388.85355300014</v>
      </c>
      <c r="H194" s="102">
        <v>-0.89629199999999998</v>
      </c>
      <c r="I194" s="90">
        <v>-7.1558951260000008</v>
      </c>
      <c r="J194" s="91">
        <f t="shared" si="2"/>
        <v>7.7491530790986128E-4</v>
      </c>
      <c r="K194" s="91">
        <f>I194/'סכום נכסי הקרן'!$C$42</f>
        <v>-1.3371868428608977E-5</v>
      </c>
    </row>
    <row r="195" spans="2:11">
      <c r="B195" s="86" t="s">
        <v>2570</v>
      </c>
      <c r="C195" s="87" t="s">
        <v>2571</v>
      </c>
      <c r="D195" s="88" t="s">
        <v>682</v>
      </c>
      <c r="E195" s="88" t="s">
        <v>131</v>
      </c>
      <c r="F195" s="101">
        <v>44860</v>
      </c>
      <c r="G195" s="90">
        <v>422713.08530600002</v>
      </c>
      <c r="H195" s="102">
        <v>-1.358646</v>
      </c>
      <c r="I195" s="90">
        <v>-5.7431745979999995</v>
      </c>
      <c r="J195" s="91">
        <f t="shared" si="2"/>
        <v>6.2193112582366588E-4</v>
      </c>
      <c r="K195" s="91">
        <f>I195/'סכום נכסי הקרן'!$C$42</f>
        <v>-1.0731987226580999E-5</v>
      </c>
    </row>
    <row r="196" spans="2:11">
      <c r="B196" s="86" t="s">
        <v>2572</v>
      </c>
      <c r="C196" s="87" t="s">
        <v>2573</v>
      </c>
      <c r="D196" s="88" t="s">
        <v>682</v>
      </c>
      <c r="E196" s="88" t="s">
        <v>131</v>
      </c>
      <c r="F196" s="101">
        <v>44865</v>
      </c>
      <c r="G196" s="90">
        <v>84957.180254999999</v>
      </c>
      <c r="H196" s="102">
        <v>-0.76047299999999995</v>
      </c>
      <c r="I196" s="90">
        <v>-0.64607621200000009</v>
      </c>
      <c r="J196" s="91">
        <f t="shared" si="2"/>
        <v>6.9963902200879862E-5</v>
      </c>
      <c r="K196" s="91">
        <f>I196/'סכום נכסי הקרן'!$C$42</f>
        <v>-1.2072907651103662E-6</v>
      </c>
    </row>
    <row r="197" spans="2:11">
      <c r="B197" s="86" t="s">
        <v>2572</v>
      </c>
      <c r="C197" s="87" t="s">
        <v>2574</v>
      </c>
      <c r="D197" s="88" t="s">
        <v>682</v>
      </c>
      <c r="E197" s="88" t="s">
        <v>131</v>
      </c>
      <c r="F197" s="101">
        <v>44865</v>
      </c>
      <c r="G197" s="90">
        <v>490326.36004</v>
      </c>
      <c r="H197" s="102">
        <v>-0.76047299999999995</v>
      </c>
      <c r="I197" s="90">
        <v>-3.7287983969999998</v>
      </c>
      <c r="J197" s="91">
        <f t="shared" si="2"/>
        <v>4.037933629639742E-4</v>
      </c>
      <c r="K197" s="91">
        <f>I197/'סכום נכסי הקרן'!$C$42</f>
        <v>-6.9678217306914807E-6</v>
      </c>
    </row>
    <row r="198" spans="2:11">
      <c r="B198" s="86" t="s">
        <v>2575</v>
      </c>
      <c r="C198" s="87" t="s">
        <v>2576</v>
      </c>
      <c r="D198" s="88" t="s">
        <v>682</v>
      </c>
      <c r="E198" s="88" t="s">
        <v>131</v>
      </c>
      <c r="F198" s="101">
        <v>44865</v>
      </c>
      <c r="G198" s="90">
        <v>1252708.4434410001</v>
      </c>
      <c r="H198" s="102">
        <v>-0.70241399999999998</v>
      </c>
      <c r="I198" s="90">
        <v>-8.7992031169999994</v>
      </c>
      <c r="J198" s="91">
        <f t="shared" si="2"/>
        <v>9.528699167203901E-4</v>
      </c>
      <c r="K198" s="91">
        <f>I198/'סכום נכסי הקרן'!$C$42</f>
        <v>-1.6442637054534436E-5</v>
      </c>
    </row>
    <row r="199" spans="2:11">
      <c r="B199" s="86" t="s">
        <v>2577</v>
      </c>
      <c r="C199" s="87" t="s">
        <v>2578</v>
      </c>
      <c r="D199" s="88" t="s">
        <v>682</v>
      </c>
      <c r="E199" s="88" t="s">
        <v>131</v>
      </c>
      <c r="F199" s="101">
        <v>44867</v>
      </c>
      <c r="G199" s="90">
        <v>755245.53384000005</v>
      </c>
      <c r="H199" s="102">
        <v>-0.33366899999999999</v>
      </c>
      <c r="I199" s="90">
        <v>-2.520017722</v>
      </c>
      <c r="J199" s="91">
        <f t="shared" si="2"/>
        <v>2.728939251620241E-4</v>
      </c>
      <c r="K199" s="91">
        <f>I199/'סכום נכסי הקרן'!$C$42</f>
        <v>-4.7090328775099086E-6</v>
      </c>
    </row>
    <row r="200" spans="2:11">
      <c r="B200" s="86" t="s">
        <v>2579</v>
      </c>
      <c r="C200" s="87" t="s">
        <v>2580</v>
      </c>
      <c r="D200" s="88" t="s">
        <v>682</v>
      </c>
      <c r="E200" s="88" t="s">
        <v>131</v>
      </c>
      <c r="F200" s="101">
        <v>44853</v>
      </c>
      <c r="G200" s="90">
        <v>510561.53928000003</v>
      </c>
      <c r="H200" s="102">
        <v>-0.34956399999999999</v>
      </c>
      <c r="I200" s="90">
        <v>-1.7847401850000002</v>
      </c>
      <c r="J200" s="91">
        <f t="shared" si="2"/>
        <v>1.9327036878633789E-4</v>
      </c>
      <c r="K200" s="91">
        <f>I200/'סכום נכסי הקרן'!$C$42</f>
        <v>-3.3350559940935674E-6</v>
      </c>
    </row>
    <row r="201" spans="2:11">
      <c r="B201" s="86" t="s">
        <v>2581</v>
      </c>
      <c r="C201" s="87" t="s">
        <v>2582</v>
      </c>
      <c r="D201" s="88" t="s">
        <v>682</v>
      </c>
      <c r="E201" s="88" t="s">
        <v>131</v>
      </c>
      <c r="F201" s="101">
        <v>44853</v>
      </c>
      <c r="G201" s="90">
        <v>425467.94939999998</v>
      </c>
      <c r="H201" s="102">
        <v>-0.34956399999999999</v>
      </c>
      <c r="I201" s="90">
        <v>-1.4872834780000004</v>
      </c>
      <c r="J201" s="91">
        <f t="shared" si="2"/>
        <v>1.6105863962652205E-4</v>
      </c>
      <c r="K201" s="91">
        <f>I201/'סכום נכסי הקרן'!$C$42</f>
        <v>-2.7792133106591248E-6</v>
      </c>
    </row>
    <row r="202" spans="2:11">
      <c r="B202" s="86" t="s">
        <v>2583</v>
      </c>
      <c r="C202" s="87" t="s">
        <v>2584</v>
      </c>
      <c r="D202" s="88" t="s">
        <v>682</v>
      </c>
      <c r="E202" s="88" t="s">
        <v>131</v>
      </c>
      <c r="F202" s="101">
        <v>44865</v>
      </c>
      <c r="G202" s="90">
        <v>236082.06899999999</v>
      </c>
      <c r="H202" s="102">
        <v>-0.31229200000000001</v>
      </c>
      <c r="I202" s="90">
        <v>-0.73726462800000014</v>
      </c>
      <c r="J202" s="91">
        <f t="shared" si="2"/>
        <v>7.9838739411071329E-5</v>
      </c>
      <c r="K202" s="91">
        <f>I202/'סכום נכסי הקרן'!$C$42</f>
        <v>-1.3776900624023124E-6</v>
      </c>
    </row>
    <row r="203" spans="2:11">
      <c r="B203" s="86" t="s">
        <v>2583</v>
      </c>
      <c r="C203" s="87" t="s">
        <v>2585</v>
      </c>
      <c r="D203" s="88" t="s">
        <v>682</v>
      </c>
      <c r="E203" s="88" t="s">
        <v>131</v>
      </c>
      <c r="F203" s="101">
        <v>44865</v>
      </c>
      <c r="G203" s="90">
        <v>189096.8664</v>
      </c>
      <c r="H203" s="102">
        <v>-0.31229200000000001</v>
      </c>
      <c r="I203" s="90">
        <v>-0.59053375600000002</v>
      </c>
      <c r="J203" s="91">
        <f t="shared" si="2"/>
        <v>6.3949183058766205E-5</v>
      </c>
      <c r="K203" s="91">
        <f>I203/'סכום נכסי הקרן'!$C$42</f>
        <v>-1.1035013158861484E-6</v>
      </c>
    </row>
    <row r="204" spans="2:11">
      <c r="B204" s="86" t="s">
        <v>2586</v>
      </c>
      <c r="C204" s="87" t="s">
        <v>2587</v>
      </c>
      <c r="D204" s="88" t="s">
        <v>682</v>
      </c>
      <c r="E204" s="88" t="s">
        <v>131</v>
      </c>
      <c r="F204" s="101">
        <v>44859</v>
      </c>
      <c r="G204" s="90">
        <v>425069.83561499999</v>
      </c>
      <c r="H204" s="102">
        <v>-3.0235999999999999E-2</v>
      </c>
      <c r="I204" s="90">
        <v>-0.128522264</v>
      </c>
      <c r="J204" s="91">
        <f t="shared" ref="J204:J267" si="3">IFERROR(I204/$I$11,0)</f>
        <v>1.3917737477589812E-5</v>
      </c>
      <c r="K204" s="91">
        <f>I204/'סכום נכסי הקרן'!$C$42</f>
        <v>-2.4016321845057566E-7</v>
      </c>
    </row>
    <row r="205" spans="2:11">
      <c r="B205" s="86" t="s">
        <v>2588</v>
      </c>
      <c r="C205" s="87" t="s">
        <v>2589</v>
      </c>
      <c r="D205" s="88" t="s">
        <v>682</v>
      </c>
      <c r="E205" s="88" t="s">
        <v>131</v>
      </c>
      <c r="F205" s="101">
        <v>44867</v>
      </c>
      <c r="G205" s="90">
        <v>378046.08649199997</v>
      </c>
      <c r="H205" s="102">
        <v>-0.33054800000000001</v>
      </c>
      <c r="I205" s="90">
        <v>-1.2496249399999999</v>
      </c>
      <c r="J205" s="91">
        <f t="shared" si="3"/>
        <v>1.3532248280631687E-4</v>
      </c>
      <c r="K205" s="91">
        <f>I205/'סכום נכסי הקרן'!$C$42</f>
        <v>-2.3351125175207583E-6</v>
      </c>
    </row>
    <row r="206" spans="2:11">
      <c r="B206" s="86" t="s">
        <v>2590</v>
      </c>
      <c r="C206" s="87" t="s">
        <v>2591</v>
      </c>
      <c r="D206" s="88" t="s">
        <v>682</v>
      </c>
      <c r="E206" s="88" t="s">
        <v>131</v>
      </c>
      <c r="F206" s="101">
        <v>44853</v>
      </c>
      <c r="G206" s="90">
        <v>472842.53474999999</v>
      </c>
      <c r="H206" s="102">
        <v>-0.19814699999999999</v>
      </c>
      <c r="I206" s="90">
        <v>-0.93692249000000016</v>
      </c>
      <c r="J206" s="91">
        <f t="shared" si="3"/>
        <v>1.0145978484062317E-4</v>
      </c>
      <c r="K206" s="91">
        <f>I206/'סכום נכסי הקרן'!$C$42</f>
        <v>-1.7507808657737881E-6</v>
      </c>
    </row>
    <row r="207" spans="2:11">
      <c r="B207" s="86" t="s">
        <v>2590</v>
      </c>
      <c r="C207" s="87" t="s">
        <v>2592</v>
      </c>
      <c r="D207" s="88" t="s">
        <v>682</v>
      </c>
      <c r="E207" s="88" t="s">
        <v>131</v>
      </c>
      <c r="F207" s="101">
        <v>44853</v>
      </c>
      <c r="G207" s="90">
        <v>568105.67189999996</v>
      </c>
      <c r="H207" s="102">
        <v>-0.19814699999999999</v>
      </c>
      <c r="I207" s="90">
        <v>-1.125683376</v>
      </c>
      <c r="J207" s="91">
        <f t="shared" si="3"/>
        <v>1.219007915239886E-4</v>
      </c>
      <c r="K207" s="91">
        <f>I207/'סכום נכסי הקרן'!$C$42</f>
        <v>-2.1035090273267325E-6</v>
      </c>
    </row>
    <row r="208" spans="2:11">
      <c r="B208" s="86" t="s">
        <v>2593</v>
      </c>
      <c r="C208" s="87" t="s">
        <v>2594</v>
      </c>
      <c r="D208" s="88" t="s">
        <v>682</v>
      </c>
      <c r="E208" s="88" t="s">
        <v>131</v>
      </c>
      <c r="F208" s="101">
        <v>44853</v>
      </c>
      <c r="G208" s="90">
        <v>520201.41186800005</v>
      </c>
      <c r="H208" s="102">
        <v>-0.18377299999999999</v>
      </c>
      <c r="I208" s="90">
        <v>-0.95599111000000003</v>
      </c>
      <c r="J208" s="91">
        <f t="shared" si="3"/>
        <v>1.0352473482640865E-4</v>
      </c>
      <c r="K208" s="91">
        <f>I208/'סכום נכסי הקרן'!$C$42</f>
        <v>-1.7864134558642567E-6</v>
      </c>
    </row>
    <row r="209" spans="2:11">
      <c r="B209" s="86" t="s">
        <v>2595</v>
      </c>
      <c r="C209" s="87" t="s">
        <v>2596</v>
      </c>
      <c r="D209" s="88" t="s">
        <v>682</v>
      </c>
      <c r="E209" s="88" t="s">
        <v>131</v>
      </c>
      <c r="F209" s="101">
        <v>44867</v>
      </c>
      <c r="G209" s="90">
        <v>378350.00823600002</v>
      </c>
      <c r="H209" s="102">
        <v>-0.24995500000000001</v>
      </c>
      <c r="I209" s="90">
        <v>-0.94570319600000008</v>
      </c>
      <c r="J209" s="91">
        <f t="shared" si="3"/>
        <v>1.0241065169569115E-4</v>
      </c>
      <c r="K209" s="91">
        <f>I209/'סכום נכסי הקרן'!$C$42</f>
        <v>-1.7671889381777123E-6</v>
      </c>
    </row>
    <row r="210" spans="2:11">
      <c r="B210" s="86" t="s">
        <v>2597</v>
      </c>
      <c r="C210" s="87" t="s">
        <v>2598</v>
      </c>
      <c r="D210" s="88" t="s">
        <v>682</v>
      </c>
      <c r="E210" s="88" t="s">
        <v>131</v>
      </c>
      <c r="F210" s="101">
        <v>44859</v>
      </c>
      <c r="G210" s="90">
        <v>236489.10704999999</v>
      </c>
      <c r="H210" s="102">
        <v>0.11323900000000001</v>
      </c>
      <c r="I210" s="90">
        <v>0.26779711700000003</v>
      </c>
      <c r="J210" s="91">
        <f t="shared" si="3"/>
        <v>-2.8999877964034344E-5</v>
      </c>
      <c r="K210" s="91">
        <f>I210/'סכום נכסי הקרן'!$C$42</f>
        <v>5.0041926985121721E-7</v>
      </c>
    </row>
    <row r="211" spans="2:11">
      <c r="B211" s="86" t="s">
        <v>2599</v>
      </c>
      <c r="C211" s="87" t="s">
        <v>2600</v>
      </c>
      <c r="D211" s="88" t="s">
        <v>682</v>
      </c>
      <c r="E211" s="88" t="s">
        <v>131</v>
      </c>
      <c r="F211" s="101">
        <v>44872</v>
      </c>
      <c r="G211" s="90">
        <v>189256.41172800001</v>
      </c>
      <c r="H211" s="102">
        <v>-0.38034800000000002</v>
      </c>
      <c r="I211" s="90">
        <v>-0.71983322299999997</v>
      </c>
      <c r="J211" s="91">
        <f t="shared" si="3"/>
        <v>7.795108422118493E-5</v>
      </c>
      <c r="K211" s="91">
        <f>I211/'סכום נכסי הקרן'!$C$42</f>
        <v>-1.345116855265878E-6</v>
      </c>
    </row>
    <row r="212" spans="2:11">
      <c r="B212" s="86" t="s">
        <v>2601</v>
      </c>
      <c r="C212" s="87" t="s">
        <v>2602</v>
      </c>
      <c r="D212" s="88" t="s">
        <v>682</v>
      </c>
      <c r="E212" s="88" t="s">
        <v>131</v>
      </c>
      <c r="F212" s="101">
        <v>44854</v>
      </c>
      <c r="G212" s="90">
        <v>473520.93150000001</v>
      </c>
      <c r="H212" s="102">
        <v>-0.16111300000000001</v>
      </c>
      <c r="I212" s="90">
        <v>-0.76290232700000016</v>
      </c>
      <c r="J212" s="91">
        <f t="shared" si="3"/>
        <v>8.2615058105639814E-5</v>
      </c>
      <c r="K212" s="91">
        <f>I212/'סכום נכסי הקרן'!$C$42</f>
        <v>-1.4255979665574019E-6</v>
      </c>
    </row>
    <row r="213" spans="2:11">
      <c r="B213" s="86" t="s">
        <v>2601</v>
      </c>
      <c r="C213" s="87" t="s">
        <v>2603</v>
      </c>
      <c r="D213" s="88" t="s">
        <v>682</v>
      </c>
      <c r="E213" s="88" t="s">
        <v>131</v>
      </c>
      <c r="F213" s="101">
        <v>44854</v>
      </c>
      <c r="G213" s="90">
        <v>568920.74459999998</v>
      </c>
      <c r="H213" s="102">
        <v>-0.16111300000000001</v>
      </c>
      <c r="I213" s="90">
        <v>-0.91660353499999991</v>
      </c>
      <c r="J213" s="91">
        <f t="shared" si="3"/>
        <v>9.9259435479294111E-5</v>
      </c>
      <c r="K213" s="91">
        <f>I213/'סכום נכסי הקרן'!$C$42</f>
        <v>-1.7128118363116828E-6</v>
      </c>
    </row>
    <row r="214" spans="2:11">
      <c r="B214" s="86" t="s">
        <v>2604</v>
      </c>
      <c r="C214" s="87" t="s">
        <v>2605</v>
      </c>
      <c r="D214" s="88" t="s">
        <v>682</v>
      </c>
      <c r="E214" s="88" t="s">
        <v>131</v>
      </c>
      <c r="F214" s="101">
        <v>44872</v>
      </c>
      <c r="G214" s="90">
        <v>160997.11671</v>
      </c>
      <c r="H214" s="102">
        <v>-0.29981400000000002</v>
      </c>
      <c r="I214" s="90">
        <v>-0.48269149900000002</v>
      </c>
      <c r="J214" s="91">
        <f t="shared" si="3"/>
        <v>5.2270893436380067E-5</v>
      </c>
      <c r="K214" s="91">
        <f>I214/'סכום נכסי הקרן'!$C$42</f>
        <v>-9.0198180696982463E-7</v>
      </c>
    </row>
    <row r="215" spans="2:11">
      <c r="B215" s="86" t="s">
        <v>2606</v>
      </c>
      <c r="C215" s="87" t="s">
        <v>2607</v>
      </c>
      <c r="D215" s="88" t="s">
        <v>682</v>
      </c>
      <c r="E215" s="88" t="s">
        <v>131</v>
      </c>
      <c r="F215" s="101">
        <v>44865</v>
      </c>
      <c r="G215" s="90">
        <v>378925.28868</v>
      </c>
      <c r="H215" s="102">
        <v>-0.28478300000000001</v>
      </c>
      <c r="I215" s="90">
        <v>-1.079113988</v>
      </c>
      <c r="J215" s="91">
        <f t="shared" si="3"/>
        <v>1.1685777020998482E-4</v>
      </c>
      <c r="K215" s="91">
        <f>I215/'סכום נכסי הקרן'!$C$42</f>
        <v>-2.0164871078921853E-6</v>
      </c>
    </row>
    <row r="216" spans="2:11">
      <c r="B216" s="86" t="s">
        <v>2606</v>
      </c>
      <c r="C216" s="87" t="s">
        <v>2608</v>
      </c>
      <c r="D216" s="88" t="s">
        <v>682</v>
      </c>
      <c r="E216" s="88" t="s">
        <v>131</v>
      </c>
      <c r="F216" s="101">
        <v>44865</v>
      </c>
      <c r="G216" s="90">
        <v>123358.98839</v>
      </c>
      <c r="H216" s="102">
        <v>-0.28478300000000001</v>
      </c>
      <c r="I216" s="90">
        <v>-0.351305162</v>
      </c>
      <c r="J216" s="91">
        <f t="shared" si="3"/>
        <v>3.804300412291337E-5</v>
      </c>
      <c r="K216" s="91">
        <f>I216/'סכום נכסי הקרן'!$C$42</f>
        <v>-6.5646663650603662E-7</v>
      </c>
    </row>
    <row r="217" spans="2:11">
      <c r="B217" s="86" t="s">
        <v>2609</v>
      </c>
      <c r="C217" s="87" t="s">
        <v>2610</v>
      </c>
      <c r="D217" s="88" t="s">
        <v>682</v>
      </c>
      <c r="E217" s="88" t="s">
        <v>131</v>
      </c>
      <c r="F217" s="101">
        <v>44872</v>
      </c>
      <c r="G217" s="90">
        <v>142295.391966</v>
      </c>
      <c r="H217" s="102">
        <v>-0.25385200000000002</v>
      </c>
      <c r="I217" s="90">
        <v>-0.36121984400000001</v>
      </c>
      <c r="J217" s="91">
        <f t="shared" si="3"/>
        <v>3.9116669781727045E-5</v>
      </c>
      <c r="K217" s="91">
        <f>I217/'סכום נכסי הקרן'!$C$42</f>
        <v>-6.7499371395492129E-7</v>
      </c>
    </row>
    <row r="218" spans="2:11">
      <c r="B218" s="86" t="s">
        <v>2609</v>
      </c>
      <c r="C218" s="87" t="s">
        <v>2611</v>
      </c>
      <c r="D218" s="88" t="s">
        <v>682</v>
      </c>
      <c r="E218" s="88" t="s">
        <v>131</v>
      </c>
      <c r="F218" s="101">
        <v>44872</v>
      </c>
      <c r="G218" s="90">
        <v>473738.01845999999</v>
      </c>
      <c r="H218" s="102">
        <v>-0.25385200000000002</v>
      </c>
      <c r="I218" s="90">
        <v>-1.2025939189999999</v>
      </c>
      <c r="J218" s="91">
        <f t="shared" si="3"/>
        <v>1.3022947103381174E-4</v>
      </c>
      <c r="K218" s="91">
        <f>I218/'סכום נכסי הקרן'!$C$42</f>
        <v>-2.2472279672581157E-6</v>
      </c>
    </row>
    <row r="219" spans="2:11">
      <c r="B219" s="86" t="s">
        <v>2612</v>
      </c>
      <c r="C219" s="87" t="s">
        <v>2613</v>
      </c>
      <c r="D219" s="88" t="s">
        <v>682</v>
      </c>
      <c r="E219" s="88" t="s">
        <v>131</v>
      </c>
      <c r="F219" s="101">
        <v>44854</v>
      </c>
      <c r="G219" s="90">
        <v>426376.42775600002</v>
      </c>
      <c r="H219" s="102">
        <v>-0.112347</v>
      </c>
      <c r="I219" s="90">
        <v>-0.47902270199999997</v>
      </c>
      <c r="J219" s="91">
        <f t="shared" si="3"/>
        <v>5.1873597653413077E-5</v>
      </c>
      <c r="K219" s="91">
        <f>I219/'סכום נכסי הקרן'!$C$42</f>
        <v>-8.9512610689157339E-7</v>
      </c>
    </row>
    <row r="220" spans="2:11">
      <c r="B220" s="86" t="s">
        <v>2614</v>
      </c>
      <c r="C220" s="87" t="s">
        <v>2615</v>
      </c>
      <c r="D220" s="88" t="s">
        <v>682</v>
      </c>
      <c r="E220" s="88" t="s">
        <v>131</v>
      </c>
      <c r="F220" s="101">
        <v>44854</v>
      </c>
      <c r="G220" s="90">
        <v>379240.06477200001</v>
      </c>
      <c r="H220" s="102">
        <v>-4.931E-2</v>
      </c>
      <c r="I220" s="90">
        <v>-0.18700228899999999</v>
      </c>
      <c r="J220" s="91">
        <f t="shared" si="3"/>
        <v>2.0250567372594532E-5</v>
      </c>
      <c r="K220" s="91">
        <f>I220/'סכום נכסי הקרן'!$C$42</f>
        <v>-3.4944195803977343E-7</v>
      </c>
    </row>
    <row r="221" spans="2:11">
      <c r="B221" s="86" t="s">
        <v>2616</v>
      </c>
      <c r="C221" s="87" t="s">
        <v>2617</v>
      </c>
      <c r="D221" s="88" t="s">
        <v>682</v>
      </c>
      <c r="E221" s="88" t="s">
        <v>131</v>
      </c>
      <c r="F221" s="101">
        <v>44859</v>
      </c>
      <c r="G221" s="90">
        <v>427096.88510399999</v>
      </c>
      <c r="H221" s="102">
        <v>-0.12973000000000001</v>
      </c>
      <c r="I221" s="90">
        <v>-0.55407237799999998</v>
      </c>
      <c r="J221" s="91">
        <f t="shared" si="3"/>
        <v>6.000076298522028E-5</v>
      </c>
      <c r="K221" s="91">
        <f>I221/'סכום נכסי הקרן'!$C$42</f>
        <v>-1.0353677364028067E-6</v>
      </c>
    </row>
    <row r="222" spans="2:11">
      <c r="B222" s="86" t="s">
        <v>2618</v>
      </c>
      <c r="C222" s="87" t="s">
        <v>2619</v>
      </c>
      <c r="D222" s="88" t="s">
        <v>682</v>
      </c>
      <c r="E222" s="88" t="s">
        <v>131</v>
      </c>
      <c r="F222" s="101">
        <v>44867</v>
      </c>
      <c r="G222" s="90">
        <v>759370.1860799999</v>
      </c>
      <c r="H222" s="102">
        <v>0.10255400000000001</v>
      </c>
      <c r="I222" s="90">
        <v>0.7787632149999999</v>
      </c>
      <c r="J222" s="91">
        <f t="shared" si="3"/>
        <v>-8.4332641257967819E-5</v>
      </c>
      <c r="K222" s="91">
        <f>I222/'סכום נכסי הקרן'!$C$42</f>
        <v>1.4552364260041173E-6</v>
      </c>
    </row>
    <row r="223" spans="2:11">
      <c r="B223" s="86" t="s">
        <v>2620</v>
      </c>
      <c r="C223" s="87" t="s">
        <v>2621</v>
      </c>
      <c r="D223" s="88" t="s">
        <v>682</v>
      </c>
      <c r="E223" s="88" t="s">
        <v>131</v>
      </c>
      <c r="F223" s="101">
        <v>44859</v>
      </c>
      <c r="G223" s="90">
        <v>142584.74277499999</v>
      </c>
      <c r="H223" s="102">
        <v>-9.8249000000000003E-2</v>
      </c>
      <c r="I223" s="90">
        <v>-0.14008790300000001</v>
      </c>
      <c r="J223" s="91">
        <f t="shared" si="3"/>
        <v>1.5170186060059341E-5</v>
      </c>
      <c r="K223" s="91">
        <f>I223/'סכום נכסי הקרן'!$C$42</f>
        <v>-2.6177535785139966E-7</v>
      </c>
    </row>
    <row r="224" spans="2:11">
      <c r="B224" s="86" t="s">
        <v>2620</v>
      </c>
      <c r="C224" s="87" t="s">
        <v>2622</v>
      </c>
      <c r="D224" s="88" t="s">
        <v>682</v>
      </c>
      <c r="E224" s="88" t="s">
        <v>131</v>
      </c>
      <c r="F224" s="101">
        <v>44859</v>
      </c>
      <c r="G224" s="90">
        <v>556339.85020400002</v>
      </c>
      <c r="H224" s="102">
        <v>-9.8249000000000003E-2</v>
      </c>
      <c r="I224" s="90">
        <v>-0.54659760000000002</v>
      </c>
      <c r="J224" s="91">
        <f t="shared" si="3"/>
        <v>5.9191315698271903E-5</v>
      </c>
      <c r="K224" s="91">
        <f>I224/'סכום נכסי הקרן'!$C$42</f>
        <v>-1.0213999872688236E-6</v>
      </c>
    </row>
    <row r="225" spans="2:11">
      <c r="B225" s="86" t="s">
        <v>2623</v>
      </c>
      <c r="C225" s="87" t="s">
        <v>2624</v>
      </c>
      <c r="D225" s="88" t="s">
        <v>682</v>
      </c>
      <c r="E225" s="88" t="s">
        <v>131</v>
      </c>
      <c r="F225" s="101">
        <v>44837</v>
      </c>
      <c r="G225" s="90">
        <v>474742.04564999999</v>
      </c>
      <c r="H225" s="102">
        <v>0.15185599999999999</v>
      </c>
      <c r="I225" s="90">
        <v>0.72092313599999991</v>
      </c>
      <c r="J225" s="91">
        <f t="shared" si="3"/>
        <v>-7.8069111421572653E-5</v>
      </c>
      <c r="K225" s="91">
        <f>I225/'סכום נכסי הקרן'!$C$42</f>
        <v>1.3471535219550915E-6</v>
      </c>
    </row>
    <row r="226" spans="2:11">
      <c r="B226" s="86" t="s">
        <v>2625</v>
      </c>
      <c r="C226" s="87" t="s">
        <v>2626</v>
      </c>
      <c r="D226" s="88" t="s">
        <v>682</v>
      </c>
      <c r="E226" s="88" t="s">
        <v>131</v>
      </c>
      <c r="F226" s="101">
        <v>44854</v>
      </c>
      <c r="G226" s="90">
        <v>569853.27</v>
      </c>
      <c r="H226" s="102">
        <v>-6.7902000000000004E-2</v>
      </c>
      <c r="I226" s="90">
        <v>-0.38694127900000003</v>
      </c>
      <c r="J226" s="91">
        <f t="shared" si="3"/>
        <v>4.1902056287810465E-5</v>
      </c>
      <c r="K226" s="91">
        <f>I226/'סכום נכסי הקרן'!$C$42</f>
        <v>-7.2305809144493564E-7</v>
      </c>
    </row>
    <row r="227" spans="2:11">
      <c r="B227" s="86" t="s">
        <v>2627</v>
      </c>
      <c r="C227" s="87" t="s">
        <v>2628</v>
      </c>
      <c r="D227" s="88" t="s">
        <v>682</v>
      </c>
      <c r="E227" s="88" t="s">
        <v>131</v>
      </c>
      <c r="F227" s="101">
        <v>44859</v>
      </c>
      <c r="G227" s="90">
        <v>712845.73696500005</v>
      </c>
      <c r="H227" s="102">
        <v>4.7343000000000003E-2</v>
      </c>
      <c r="I227" s="90">
        <v>0.33748194999999998</v>
      </c>
      <c r="J227" s="91">
        <f t="shared" si="3"/>
        <v>-3.6546081879829718E-5</v>
      </c>
      <c r="K227" s="91">
        <f>I227/'סכום נכסי הקרן'!$C$42</f>
        <v>6.3063588174089631E-7</v>
      </c>
    </row>
    <row r="228" spans="2:11">
      <c r="B228" s="86" t="s">
        <v>2629</v>
      </c>
      <c r="C228" s="87" t="s">
        <v>2630</v>
      </c>
      <c r="D228" s="88" t="s">
        <v>682</v>
      </c>
      <c r="E228" s="88" t="s">
        <v>131</v>
      </c>
      <c r="F228" s="101">
        <v>44859</v>
      </c>
      <c r="G228" s="90">
        <v>855756.79631999996</v>
      </c>
      <c r="H228" s="102">
        <v>8.7277999999999994E-2</v>
      </c>
      <c r="I228" s="90">
        <v>0.74689031799999994</v>
      </c>
      <c r="J228" s="91">
        <f t="shared" si="3"/>
        <v>-8.088110998789729E-5</v>
      </c>
      <c r="K228" s="91">
        <f>I228/'סכום נכסי הקרן'!$C$42</f>
        <v>1.3956771147484138E-6</v>
      </c>
    </row>
    <row r="229" spans="2:11">
      <c r="B229" s="86" t="s">
        <v>2631</v>
      </c>
      <c r="C229" s="87" t="s">
        <v>2632</v>
      </c>
      <c r="D229" s="88" t="s">
        <v>682</v>
      </c>
      <c r="E229" s="88" t="s">
        <v>131</v>
      </c>
      <c r="F229" s="101">
        <v>44868</v>
      </c>
      <c r="G229" s="90">
        <v>334313.91840000002</v>
      </c>
      <c r="H229" s="102">
        <v>0.58251799999999998</v>
      </c>
      <c r="I229" s="90">
        <v>1.9474386810000004</v>
      </c>
      <c r="J229" s="91">
        <f t="shared" si="3"/>
        <v>-2.1088906678349347E-4</v>
      </c>
      <c r="K229" s="91">
        <f>I229/'סכום נכסי הקרן'!$C$42</f>
        <v>3.6390826523574473E-6</v>
      </c>
    </row>
    <row r="230" spans="2:11">
      <c r="B230" s="86" t="s">
        <v>2633</v>
      </c>
      <c r="C230" s="87" t="s">
        <v>2634</v>
      </c>
      <c r="D230" s="88" t="s">
        <v>682</v>
      </c>
      <c r="E230" s="88" t="s">
        <v>131</v>
      </c>
      <c r="F230" s="101">
        <v>44868</v>
      </c>
      <c r="G230" s="90">
        <v>477591.31199999998</v>
      </c>
      <c r="H230" s="102">
        <v>0.58251799999999998</v>
      </c>
      <c r="I230" s="90">
        <v>2.782055277</v>
      </c>
      <c r="J230" s="91">
        <f t="shared" si="3"/>
        <v>-3.0127009740062941E-4</v>
      </c>
      <c r="K230" s="91">
        <f>I230/'סכום נכסי הקרן'!$C$42</f>
        <v>5.1986895378043437E-6</v>
      </c>
    </row>
    <row r="231" spans="2:11">
      <c r="B231" s="86" t="s">
        <v>2635</v>
      </c>
      <c r="C231" s="87" t="s">
        <v>2636</v>
      </c>
      <c r="D231" s="88" t="s">
        <v>682</v>
      </c>
      <c r="E231" s="88" t="s">
        <v>131</v>
      </c>
      <c r="F231" s="101">
        <v>44868</v>
      </c>
      <c r="G231" s="90">
        <v>239169.49927</v>
      </c>
      <c r="H231" s="102">
        <v>0.61639900000000003</v>
      </c>
      <c r="I231" s="90">
        <v>1.474237805</v>
      </c>
      <c r="J231" s="91">
        <f t="shared" si="3"/>
        <v>-1.5964591745386809E-4</v>
      </c>
      <c r="K231" s="91">
        <f>I231/'סכום נכסי הקרן'!$C$42</f>
        <v>2.7548355046897727E-6</v>
      </c>
    </row>
    <row r="232" spans="2:11">
      <c r="B232" s="86" t="s">
        <v>2635</v>
      </c>
      <c r="C232" s="87" t="s">
        <v>2637</v>
      </c>
      <c r="D232" s="88" t="s">
        <v>682</v>
      </c>
      <c r="E232" s="88" t="s">
        <v>131</v>
      </c>
      <c r="F232" s="101">
        <v>44868</v>
      </c>
      <c r="G232" s="90">
        <v>525529.53994199994</v>
      </c>
      <c r="H232" s="102">
        <v>0.61639900000000003</v>
      </c>
      <c r="I232" s="90">
        <v>3.2393575340000007</v>
      </c>
      <c r="J232" s="91">
        <f t="shared" si="3"/>
        <v>-3.5079157766987925E-4</v>
      </c>
      <c r="K232" s="91">
        <f>I232/'סכום נכסי הקרן'!$C$42</f>
        <v>6.0532277199657821E-6</v>
      </c>
    </row>
    <row r="233" spans="2:11">
      <c r="B233" s="86" t="s">
        <v>2638</v>
      </c>
      <c r="C233" s="87" t="s">
        <v>2639</v>
      </c>
      <c r="D233" s="88" t="s">
        <v>682</v>
      </c>
      <c r="E233" s="88" t="s">
        <v>131</v>
      </c>
      <c r="F233" s="101">
        <v>44868</v>
      </c>
      <c r="G233" s="90">
        <v>334503.86949000001</v>
      </c>
      <c r="H233" s="102">
        <v>0.63897300000000001</v>
      </c>
      <c r="I233" s="90">
        <v>2.137389771</v>
      </c>
      <c r="J233" s="91">
        <f t="shared" si="3"/>
        <v>-2.3145896122763452E-4</v>
      </c>
      <c r="K233" s="91">
        <f>I233/'סכום נכסי הקרן'!$C$42</f>
        <v>3.9940348894468506E-6</v>
      </c>
    </row>
    <row r="234" spans="2:11">
      <c r="B234" s="86" t="s">
        <v>2640</v>
      </c>
      <c r="C234" s="87" t="s">
        <v>2641</v>
      </c>
      <c r="D234" s="88" t="s">
        <v>682</v>
      </c>
      <c r="E234" s="88" t="s">
        <v>131</v>
      </c>
      <c r="F234" s="101">
        <v>44868</v>
      </c>
      <c r="G234" s="90">
        <v>669102.71452499996</v>
      </c>
      <c r="H234" s="102">
        <v>0.61880400000000002</v>
      </c>
      <c r="I234" s="90">
        <v>4.1404336210000006</v>
      </c>
      <c r="J234" s="91">
        <f t="shared" si="3"/>
        <v>-4.4836953837402521E-4</v>
      </c>
      <c r="K234" s="91">
        <f>I234/'סכום נכסי הקרן'!$C$42</f>
        <v>7.7370241797197979E-6</v>
      </c>
    </row>
    <row r="235" spans="2:11">
      <c r="B235" s="86" t="s">
        <v>2642</v>
      </c>
      <c r="C235" s="87" t="s">
        <v>2643</v>
      </c>
      <c r="D235" s="88" t="s">
        <v>682</v>
      </c>
      <c r="E235" s="88" t="s">
        <v>131</v>
      </c>
      <c r="F235" s="101">
        <v>44868</v>
      </c>
      <c r="G235" s="90">
        <v>287124.64046999998</v>
      </c>
      <c r="H235" s="102">
        <v>0.74560199999999999</v>
      </c>
      <c r="I235" s="90">
        <v>2.1408057970000001</v>
      </c>
      <c r="J235" s="91">
        <f t="shared" si="3"/>
        <v>-2.3182888431803869E-4</v>
      </c>
      <c r="K235" s="91">
        <f>I235/'סכום נכסי הקרן'!$C$42</f>
        <v>4.000418248819285E-6</v>
      </c>
    </row>
    <row r="236" spans="2:11">
      <c r="B236" s="86" t="s">
        <v>2644</v>
      </c>
      <c r="C236" s="87" t="s">
        <v>2645</v>
      </c>
      <c r="D236" s="88" t="s">
        <v>682</v>
      </c>
      <c r="E236" s="88" t="s">
        <v>131</v>
      </c>
      <c r="F236" s="101">
        <v>44781</v>
      </c>
      <c r="G236" s="90">
        <v>497393.61803999997</v>
      </c>
      <c r="H236" s="102">
        <v>6.634112</v>
      </c>
      <c r="I236" s="90">
        <v>32.997649521</v>
      </c>
      <c r="J236" s="91">
        <f t="shared" si="3"/>
        <v>-3.5733312588610735E-3</v>
      </c>
      <c r="K236" s="91">
        <f>I236/'סכום נכסי הקרן'!$C$42</f>
        <v>6.1661080840183903E-5</v>
      </c>
    </row>
    <row r="237" spans="2:11">
      <c r="B237" s="86" t="s">
        <v>2646</v>
      </c>
      <c r="C237" s="87" t="s">
        <v>2647</v>
      </c>
      <c r="D237" s="88" t="s">
        <v>682</v>
      </c>
      <c r="E237" s="88" t="s">
        <v>131</v>
      </c>
      <c r="F237" s="101">
        <v>44781</v>
      </c>
      <c r="G237" s="90">
        <v>429710.06938499992</v>
      </c>
      <c r="H237" s="102">
        <v>6.5284300000000002</v>
      </c>
      <c r="I237" s="90">
        <v>28.053320874999997</v>
      </c>
      <c r="J237" s="91">
        <f t="shared" si="3"/>
        <v>-3.0379075434964335E-3</v>
      </c>
      <c r="K237" s="91">
        <f>I237/'סכום נכסי הקרן'!$C$42</f>
        <v>5.2421857660138322E-5</v>
      </c>
    </row>
    <row r="238" spans="2:11">
      <c r="B238" s="86" t="s">
        <v>2648</v>
      </c>
      <c r="C238" s="87" t="s">
        <v>2649</v>
      </c>
      <c r="D238" s="88" t="s">
        <v>682</v>
      </c>
      <c r="E238" s="88" t="s">
        <v>131</v>
      </c>
      <c r="F238" s="101">
        <v>44781</v>
      </c>
      <c r="G238" s="90">
        <v>448808.29469099996</v>
      </c>
      <c r="H238" s="102">
        <v>6.5174519999999996</v>
      </c>
      <c r="I238" s="90">
        <v>29.250866978999998</v>
      </c>
      <c r="J238" s="91">
        <f t="shared" si="3"/>
        <v>-3.1675903842280787E-3</v>
      </c>
      <c r="K238" s="91">
        <f>I238/'סכום נכסי הקרן'!$C$42</f>
        <v>5.4659653024368663E-5</v>
      </c>
    </row>
    <row r="239" spans="2:11">
      <c r="B239" s="86" t="s">
        <v>2650</v>
      </c>
      <c r="C239" s="87" t="s">
        <v>2651</v>
      </c>
      <c r="D239" s="88" t="s">
        <v>682</v>
      </c>
      <c r="E239" s="88" t="s">
        <v>131</v>
      </c>
      <c r="F239" s="101">
        <v>44760</v>
      </c>
      <c r="G239" s="90">
        <v>477455.63264999999</v>
      </c>
      <c r="H239" s="102">
        <v>3.0561039999999999</v>
      </c>
      <c r="I239" s="90">
        <v>14.591538821</v>
      </c>
      <c r="J239" s="91">
        <f t="shared" si="3"/>
        <v>-1.5801247222406412E-3</v>
      </c>
      <c r="K239" s="91">
        <f>I239/'סכום נכסי הקרן'!$C$42</f>
        <v>2.7266489216202094E-5</v>
      </c>
    </row>
    <row r="240" spans="2:11">
      <c r="B240" s="86" t="s">
        <v>2652</v>
      </c>
      <c r="C240" s="87" t="s">
        <v>2653</v>
      </c>
      <c r="D240" s="88" t="s">
        <v>682</v>
      </c>
      <c r="E240" s="88" t="s">
        <v>131</v>
      </c>
      <c r="F240" s="101">
        <v>44909</v>
      </c>
      <c r="G240" s="90">
        <v>525844.15240499994</v>
      </c>
      <c r="H240" s="102">
        <v>2.9487950000000001</v>
      </c>
      <c r="I240" s="90">
        <v>15.506066664</v>
      </c>
      <c r="J240" s="91">
        <f t="shared" si="3"/>
        <v>-1.6791593800398572E-3</v>
      </c>
      <c r="K240" s="91">
        <f>I240/'סכום נכסי הקרן'!$C$42</f>
        <v>2.8975422309207233E-5</v>
      </c>
    </row>
    <row r="241" spans="2:11">
      <c r="B241" s="86" t="s">
        <v>2654</v>
      </c>
      <c r="C241" s="87" t="s">
        <v>2655</v>
      </c>
      <c r="D241" s="88" t="s">
        <v>682</v>
      </c>
      <c r="E241" s="88" t="s">
        <v>131</v>
      </c>
      <c r="F241" s="101">
        <v>44749</v>
      </c>
      <c r="G241" s="90">
        <v>381964.50611999998</v>
      </c>
      <c r="H241" s="102">
        <v>2.3224369999999999</v>
      </c>
      <c r="I241" s="90">
        <v>8.8708864250000001</v>
      </c>
      <c r="J241" s="91">
        <f t="shared" si="3"/>
        <v>-9.606325364503788E-4</v>
      </c>
      <c r="K241" s="91">
        <f>I241/'סכום נכסי הקרן'!$C$42</f>
        <v>1.6576588118129644E-5</v>
      </c>
    </row>
    <row r="242" spans="2:11">
      <c r="B242" s="86" t="s">
        <v>2656</v>
      </c>
      <c r="C242" s="87" t="s">
        <v>2657</v>
      </c>
      <c r="D242" s="88" t="s">
        <v>682</v>
      </c>
      <c r="E242" s="88" t="s">
        <v>131</v>
      </c>
      <c r="F242" s="101">
        <v>44746</v>
      </c>
      <c r="G242" s="90">
        <v>716183.44897499995</v>
      </c>
      <c r="H242" s="102">
        <v>1.819957</v>
      </c>
      <c r="I242" s="90">
        <v>13.034230644000001</v>
      </c>
      <c r="J242" s="91">
        <f t="shared" si="3"/>
        <v>-1.4114830744465286E-3</v>
      </c>
      <c r="K242" s="91">
        <f>I242/'סכום נכסי הקרן'!$C$42</f>
        <v>2.4356424202814851E-5</v>
      </c>
    </row>
    <row r="243" spans="2:11">
      <c r="B243" s="86" t="s">
        <v>2658</v>
      </c>
      <c r="C243" s="87" t="s">
        <v>2659</v>
      </c>
      <c r="D243" s="88" t="s">
        <v>682</v>
      </c>
      <c r="E243" s="88" t="s">
        <v>131</v>
      </c>
      <c r="F243" s="101">
        <v>44922</v>
      </c>
      <c r="G243" s="90">
        <v>497393.61803999997</v>
      </c>
      <c r="H243" s="102">
        <v>0.15354200000000001</v>
      </c>
      <c r="I243" s="90">
        <v>0.76370811199999988</v>
      </c>
      <c r="J243" s="91">
        <f t="shared" si="3"/>
        <v>-8.270231694892767E-5</v>
      </c>
      <c r="K243" s="91">
        <f>I243/'סכום נכסי הקרן'!$C$42</f>
        <v>1.4271036972608318E-6</v>
      </c>
    </row>
    <row r="244" spans="2:11">
      <c r="B244" s="86" t="s">
        <v>2660</v>
      </c>
      <c r="C244" s="87" t="s">
        <v>2661</v>
      </c>
      <c r="D244" s="88" t="s">
        <v>682</v>
      </c>
      <c r="E244" s="88" t="s">
        <v>131</v>
      </c>
      <c r="F244" s="101">
        <v>44655</v>
      </c>
      <c r="G244" s="90">
        <v>25329741.699999999</v>
      </c>
      <c r="H244" s="102">
        <v>-10.88087</v>
      </c>
      <c r="I244" s="90">
        <v>-2756.0962300000001</v>
      </c>
      <c r="J244" s="91">
        <f t="shared" si="3"/>
        <v>0.29845897977734809</v>
      </c>
      <c r="K244" s="91">
        <f>I244/'סכום נכסי הקרן'!$C$42</f>
        <v>-5.1501811464844576E-3</v>
      </c>
    </row>
    <row r="245" spans="2:11">
      <c r="B245" s="86" t="s">
        <v>2662</v>
      </c>
      <c r="C245" s="87" t="s">
        <v>2663</v>
      </c>
      <c r="D245" s="88" t="s">
        <v>682</v>
      </c>
      <c r="E245" s="88" t="s">
        <v>131</v>
      </c>
      <c r="F245" s="101">
        <v>44790</v>
      </c>
      <c r="G245" s="90">
        <v>2414100</v>
      </c>
      <c r="H245" s="102">
        <v>-9.3031559999999995</v>
      </c>
      <c r="I245" s="90">
        <v>-224.58750000000001</v>
      </c>
      <c r="J245" s="91">
        <f t="shared" si="3"/>
        <v>2.4320687859561842E-2</v>
      </c>
      <c r="K245" s="91">
        <f>I245/'סכום נכסי הקרן'!$C$42</f>
        <v>-4.1967558884403614E-4</v>
      </c>
    </row>
    <row r="246" spans="2:11">
      <c r="B246" s="86" t="s">
        <v>2294</v>
      </c>
      <c r="C246" s="87" t="s">
        <v>2664</v>
      </c>
      <c r="D246" s="88" t="s">
        <v>682</v>
      </c>
      <c r="E246" s="88" t="s">
        <v>131</v>
      </c>
      <c r="F246" s="101">
        <v>44678</v>
      </c>
      <c r="G246" s="90">
        <v>298695.92712000001</v>
      </c>
      <c r="H246" s="102">
        <v>-8.056476</v>
      </c>
      <c r="I246" s="90">
        <v>-24.064364633</v>
      </c>
      <c r="J246" s="91">
        <f t="shared" si="3"/>
        <v>2.6059415629893583E-3</v>
      </c>
      <c r="K246" s="91">
        <f>I246/'סכום נכסי הקרן'!$C$42</f>
        <v>-4.4967891790557678E-5</v>
      </c>
    </row>
    <row r="247" spans="2:11">
      <c r="B247" s="86" t="s">
        <v>2665</v>
      </c>
      <c r="C247" s="87" t="s">
        <v>2666</v>
      </c>
      <c r="D247" s="88" t="s">
        <v>682</v>
      </c>
      <c r="E247" s="88" t="s">
        <v>131</v>
      </c>
      <c r="F247" s="101">
        <v>44678</v>
      </c>
      <c r="G247" s="90">
        <v>261399.08970000001</v>
      </c>
      <c r="H247" s="102">
        <v>-8.0398770000000006</v>
      </c>
      <c r="I247" s="90">
        <v>-21.016165583999999</v>
      </c>
      <c r="J247" s="91">
        <f t="shared" si="3"/>
        <v>2.2758506291460129E-3</v>
      </c>
      <c r="K247" s="91">
        <f>I247/'סכום נכסי הקרן'!$C$42</f>
        <v>-3.9271872507191927E-5</v>
      </c>
    </row>
    <row r="248" spans="2:11">
      <c r="B248" s="86" t="s">
        <v>2667</v>
      </c>
      <c r="C248" s="87" t="s">
        <v>2668</v>
      </c>
      <c r="D248" s="88" t="s">
        <v>682</v>
      </c>
      <c r="E248" s="88" t="s">
        <v>131</v>
      </c>
      <c r="F248" s="101">
        <v>44782</v>
      </c>
      <c r="G248" s="90">
        <v>1636900</v>
      </c>
      <c r="H248" s="102">
        <v>-7.4668580000000002</v>
      </c>
      <c r="I248" s="90">
        <v>-122.22499999999999</v>
      </c>
      <c r="J248" s="91">
        <f t="shared" si="3"/>
        <v>1.3235803745243819E-2</v>
      </c>
      <c r="K248" s="91">
        <f>I248/'סכום נכסי הקרן'!$C$42</f>
        <v>-2.2839583167568237E-4</v>
      </c>
    </row>
    <row r="249" spans="2:11">
      <c r="B249" s="86" t="s">
        <v>2669</v>
      </c>
      <c r="C249" s="87" t="s">
        <v>2670</v>
      </c>
      <c r="D249" s="88" t="s">
        <v>682</v>
      </c>
      <c r="E249" s="88" t="s">
        <v>131</v>
      </c>
      <c r="F249" s="101">
        <v>44711</v>
      </c>
      <c r="G249" s="90">
        <v>818550</v>
      </c>
      <c r="H249" s="102">
        <v>-7.453729</v>
      </c>
      <c r="I249" s="90">
        <v>-61.012500000000003</v>
      </c>
      <c r="J249" s="91">
        <f t="shared" si="3"/>
        <v>6.6070728247632528E-3</v>
      </c>
      <c r="K249" s="91">
        <f>I249/'סכום נכסי הקרן'!$C$42</f>
        <v>-1.1401105076794904E-4</v>
      </c>
    </row>
    <row r="250" spans="2:11">
      <c r="B250" s="86" t="s">
        <v>2308</v>
      </c>
      <c r="C250" s="87" t="s">
        <v>2530</v>
      </c>
      <c r="D250" s="88" t="s">
        <v>682</v>
      </c>
      <c r="E250" s="88" t="s">
        <v>131</v>
      </c>
      <c r="F250" s="101">
        <v>44713</v>
      </c>
      <c r="G250" s="90">
        <v>316569.95747999998</v>
      </c>
      <c r="H250" s="102">
        <v>-6.950691</v>
      </c>
      <c r="I250" s="90">
        <v>-22.003799606000001</v>
      </c>
      <c r="J250" s="91">
        <f t="shared" si="3"/>
        <v>2.3828019900567748E-3</v>
      </c>
      <c r="K250" s="91">
        <f>I250/'סכום נכסי הקרן'!$C$42</f>
        <v>-4.1117415512680896E-5</v>
      </c>
    </row>
    <row r="251" spans="2:11">
      <c r="B251" s="86" t="s">
        <v>2312</v>
      </c>
      <c r="C251" s="87" t="s">
        <v>2580</v>
      </c>
      <c r="D251" s="88" t="s">
        <v>682</v>
      </c>
      <c r="E251" s="88" t="s">
        <v>131</v>
      </c>
      <c r="F251" s="101">
        <v>44721</v>
      </c>
      <c r="G251" s="90">
        <v>267868.12347200001</v>
      </c>
      <c r="H251" s="102">
        <v>-6.8293990000000004</v>
      </c>
      <c r="I251" s="90">
        <v>-18.293783584</v>
      </c>
      <c r="J251" s="91">
        <f t="shared" si="3"/>
        <v>1.9810425794705429E-3</v>
      </c>
      <c r="K251" s="91">
        <f>I251/'סכום נכסי הקרן'!$C$42</f>
        <v>-3.4184691480160569E-5</v>
      </c>
    </row>
    <row r="252" spans="2:11">
      <c r="B252" s="86" t="s">
        <v>2671</v>
      </c>
      <c r="C252" s="87" t="s">
        <v>2538</v>
      </c>
      <c r="D252" s="88" t="s">
        <v>682</v>
      </c>
      <c r="E252" s="88" t="s">
        <v>131</v>
      </c>
      <c r="F252" s="101">
        <v>44714</v>
      </c>
      <c r="G252" s="90">
        <v>75511.468439999997</v>
      </c>
      <c r="H252" s="102">
        <v>-6.7290910000000004</v>
      </c>
      <c r="I252" s="90">
        <v>-5.0812357749999997</v>
      </c>
      <c r="J252" s="91">
        <f t="shared" si="3"/>
        <v>5.5024945388596337E-4</v>
      </c>
      <c r="K252" s="91">
        <f>I252/'סכום נכסי הקרן'!$C$42</f>
        <v>-9.4950547823387637E-6</v>
      </c>
    </row>
    <row r="253" spans="2:11">
      <c r="B253" s="86" t="s">
        <v>2672</v>
      </c>
      <c r="C253" s="87" t="s">
        <v>2673</v>
      </c>
      <c r="D253" s="88" t="s">
        <v>682</v>
      </c>
      <c r="E253" s="88" t="s">
        <v>131</v>
      </c>
      <c r="F253" s="101">
        <v>44817</v>
      </c>
      <c r="G253" s="90">
        <v>431592.44039999996</v>
      </c>
      <c r="H253" s="102">
        <v>-5.5235450000000004</v>
      </c>
      <c r="I253" s="90">
        <v>-23.839204624000001</v>
      </c>
      <c r="J253" s="91">
        <f t="shared" si="3"/>
        <v>2.5815588778561912E-3</v>
      </c>
      <c r="K253" s="91">
        <f>I253/'סכום נכסי הקרן'!$C$42</f>
        <v>-4.4547146382370654E-5</v>
      </c>
    </row>
    <row r="254" spans="2:11">
      <c r="B254" s="86" t="s">
        <v>2674</v>
      </c>
      <c r="C254" s="87" t="s">
        <v>2675</v>
      </c>
      <c r="D254" s="88" t="s">
        <v>682</v>
      </c>
      <c r="E254" s="88" t="s">
        <v>131</v>
      </c>
      <c r="F254" s="101">
        <v>44804</v>
      </c>
      <c r="G254" s="90">
        <v>325981.93084799999</v>
      </c>
      <c r="H254" s="102">
        <v>-6.0692729999999999</v>
      </c>
      <c r="I254" s="90">
        <v>-19.784732037000001</v>
      </c>
      <c r="J254" s="91">
        <f t="shared" si="3"/>
        <v>2.1424981009938227E-3</v>
      </c>
      <c r="K254" s="91">
        <f>I254/'סכום נכסי הקרן'!$C$42</f>
        <v>-3.6970753348914975E-5</v>
      </c>
    </row>
    <row r="255" spans="2:11">
      <c r="B255" s="86" t="s">
        <v>2676</v>
      </c>
      <c r="C255" s="87" t="s">
        <v>2677</v>
      </c>
      <c r="D255" s="88" t="s">
        <v>682</v>
      </c>
      <c r="E255" s="88" t="s">
        <v>131</v>
      </c>
      <c r="F255" s="101">
        <v>44699</v>
      </c>
      <c r="G255" s="90">
        <v>1982700</v>
      </c>
      <c r="H255" s="102">
        <v>-6.4684520000000001</v>
      </c>
      <c r="I255" s="90">
        <v>-128.25</v>
      </c>
      <c r="J255" s="91">
        <f t="shared" si="3"/>
        <v>1.3888253878727918E-2</v>
      </c>
      <c r="K255" s="91">
        <f>I255/'סכום נכסי הקרן'!$C$42</f>
        <v>-2.3965445213668452E-4</v>
      </c>
    </row>
    <row r="256" spans="2:11">
      <c r="B256" s="86" t="s">
        <v>2678</v>
      </c>
      <c r="C256" s="87" t="s">
        <v>2679</v>
      </c>
      <c r="D256" s="88" t="s">
        <v>682</v>
      </c>
      <c r="E256" s="88" t="s">
        <v>131</v>
      </c>
      <c r="F256" s="101">
        <v>44707</v>
      </c>
      <c r="G256" s="90">
        <v>695415</v>
      </c>
      <c r="H256" s="102">
        <v>-6.2433940000000003</v>
      </c>
      <c r="I256" s="90">
        <v>-43.417499999999997</v>
      </c>
      <c r="J256" s="91">
        <f t="shared" si="3"/>
        <v>4.7017018540325096E-3</v>
      </c>
      <c r="K256" s="91">
        <f>I256/'סכום נכסי הקרן'!$C$42</f>
        <v>-8.1132141720424941E-5</v>
      </c>
    </row>
    <row r="257" spans="2:11">
      <c r="B257" s="86" t="s">
        <v>2379</v>
      </c>
      <c r="C257" s="87" t="s">
        <v>2680</v>
      </c>
      <c r="D257" s="88" t="s">
        <v>682</v>
      </c>
      <c r="E257" s="88" t="s">
        <v>131</v>
      </c>
      <c r="F257" s="101">
        <v>44816</v>
      </c>
      <c r="G257" s="90">
        <v>228943.61352000001</v>
      </c>
      <c r="H257" s="102">
        <v>-4.6986470000000002</v>
      </c>
      <c r="I257" s="90">
        <v>-10.757252282</v>
      </c>
      <c r="J257" s="91">
        <f t="shared" si="3"/>
        <v>1.1649079978942787E-3</v>
      </c>
      <c r="K257" s="91">
        <f>I257/'סכום נכסי הקרן'!$C$42</f>
        <v>-2.0101546995234378E-5</v>
      </c>
    </row>
    <row r="258" spans="2:11">
      <c r="B258" s="86" t="s">
        <v>2681</v>
      </c>
      <c r="C258" s="87" t="s">
        <v>2682</v>
      </c>
      <c r="D258" s="88" t="s">
        <v>682</v>
      </c>
      <c r="E258" s="88" t="s">
        <v>131</v>
      </c>
      <c r="F258" s="101">
        <v>44776</v>
      </c>
      <c r="G258" s="90">
        <v>765095</v>
      </c>
      <c r="H258" s="102">
        <v>-5.7643170000000001</v>
      </c>
      <c r="I258" s="90">
        <v>-44.102499999999999</v>
      </c>
      <c r="J258" s="91">
        <f t="shared" si="3"/>
        <v>4.7758808318643115E-3</v>
      </c>
      <c r="K258" s="91">
        <f>I258/'סכום נכסי הקרן'!$C$42</f>
        <v>-8.2412167449186186E-5</v>
      </c>
    </row>
    <row r="259" spans="2:11">
      <c r="B259" s="86" t="s">
        <v>2381</v>
      </c>
      <c r="C259" s="87" t="s">
        <v>2683</v>
      </c>
      <c r="D259" s="88" t="s">
        <v>682</v>
      </c>
      <c r="E259" s="88" t="s">
        <v>131</v>
      </c>
      <c r="F259" s="101">
        <v>44816</v>
      </c>
      <c r="G259" s="90">
        <v>213744.95150399997</v>
      </c>
      <c r="H259" s="102">
        <v>-4.6671779999999998</v>
      </c>
      <c r="I259" s="90">
        <v>-9.9758565780000001</v>
      </c>
      <c r="J259" s="91">
        <f t="shared" si="3"/>
        <v>1.080290283142627E-3</v>
      </c>
      <c r="K259" s="91">
        <f>I259/'סכום נכסי הקרן'!$C$42</f>
        <v>-1.8641391366820509E-5</v>
      </c>
    </row>
    <row r="260" spans="2:11">
      <c r="B260" s="86" t="s">
        <v>2684</v>
      </c>
      <c r="C260" s="87" t="s">
        <v>2685</v>
      </c>
      <c r="D260" s="88" t="s">
        <v>682</v>
      </c>
      <c r="E260" s="88" t="s">
        <v>131</v>
      </c>
      <c r="F260" s="101">
        <v>44805</v>
      </c>
      <c r="G260" s="90">
        <v>305349.93072</v>
      </c>
      <c r="H260" s="102">
        <v>-5.3288140000000004</v>
      </c>
      <c r="I260" s="90">
        <v>-16.271529050999998</v>
      </c>
      <c r="J260" s="91">
        <f t="shared" si="3"/>
        <v>1.762051668268107E-3</v>
      </c>
      <c r="K260" s="91">
        <f>I260/'סכום נכסי הקרן'!$C$42</f>
        <v>-3.0405804133672909E-5</v>
      </c>
    </row>
    <row r="261" spans="2:11">
      <c r="B261" s="86" t="s">
        <v>2686</v>
      </c>
      <c r="C261" s="87" t="s">
        <v>2687</v>
      </c>
      <c r="D261" s="88" t="s">
        <v>682</v>
      </c>
      <c r="E261" s="88" t="s">
        <v>131</v>
      </c>
      <c r="F261" s="101">
        <v>44805</v>
      </c>
      <c r="G261" s="90">
        <v>267237.40423799999</v>
      </c>
      <c r="H261" s="102">
        <v>-5.3066570000000004</v>
      </c>
      <c r="I261" s="90">
        <v>-14.181373073000001</v>
      </c>
      <c r="J261" s="91">
        <f t="shared" si="3"/>
        <v>1.535707677089902E-3</v>
      </c>
      <c r="K261" s="91">
        <f>I261/'סכום נכסי הקרן'!$C$42</f>
        <v>-2.6500032704528231E-5</v>
      </c>
    </row>
    <row r="262" spans="2:11">
      <c r="B262" s="86" t="s">
        <v>2688</v>
      </c>
      <c r="C262" s="87" t="s">
        <v>2689</v>
      </c>
      <c r="D262" s="88" t="s">
        <v>682</v>
      </c>
      <c r="E262" s="88" t="s">
        <v>131</v>
      </c>
      <c r="F262" s="101">
        <v>44900</v>
      </c>
      <c r="G262" s="90">
        <v>406814.07823599991</v>
      </c>
      <c r="H262" s="102">
        <v>-4.2195819999999999</v>
      </c>
      <c r="I262" s="90">
        <v>-17.165852442999999</v>
      </c>
      <c r="J262" s="91">
        <f t="shared" si="3"/>
        <v>1.858898376398954E-3</v>
      </c>
      <c r="K262" s="91">
        <f>I262/'סכום נכסי הקרן'!$C$42</f>
        <v>-3.2076982165195571E-5</v>
      </c>
    </row>
    <row r="263" spans="2:11">
      <c r="B263" s="86" t="s">
        <v>2390</v>
      </c>
      <c r="C263" s="87" t="s">
        <v>2690</v>
      </c>
      <c r="D263" s="88" t="s">
        <v>682</v>
      </c>
      <c r="E263" s="88" t="s">
        <v>131</v>
      </c>
      <c r="F263" s="101">
        <v>44900</v>
      </c>
      <c r="G263" s="90">
        <v>307277.29728</v>
      </c>
      <c r="H263" s="102">
        <v>-4.1355339999999998</v>
      </c>
      <c r="I263" s="90">
        <v>-12.707556063999998</v>
      </c>
      <c r="J263" s="91">
        <f t="shared" si="3"/>
        <v>1.3761073278362609E-3</v>
      </c>
      <c r="K263" s="91">
        <f>I263/'סכום נכסי הקרן'!$C$42</f>
        <v>-2.3745983520577955E-5</v>
      </c>
    </row>
    <row r="264" spans="2:11">
      <c r="B264" s="86" t="s">
        <v>2400</v>
      </c>
      <c r="C264" s="87" t="s">
        <v>2691</v>
      </c>
      <c r="D264" s="88" t="s">
        <v>682</v>
      </c>
      <c r="E264" s="88" t="s">
        <v>131</v>
      </c>
      <c r="F264" s="101">
        <v>44881</v>
      </c>
      <c r="G264" s="90">
        <v>130881.49743099998</v>
      </c>
      <c r="H264" s="102">
        <v>-3.9831859999999999</v>
      </c>
      <c r="I264" s="90">
        <v>-5.2132538679999998</v>
      </c>
      <c r="J264" s="91">
        <f t="shared" si="3"/>
        <v>5.6454575635902008E-4</v>
      </c>
      <c r="K264" s="91">
        <f>I264/'סכום נכסי הקרן'!$C$42</f>
        <v>-9.7417504840935006E-6</v>
      </c>
    </row>
    <row r="265" spans="2:11">
      <c r="B265" s="86" t="s">
        <v>2692</v>
      </c>
      <c r="C265" s="87" t="s">
        <v>2693</v>
      </c>
      <c r="D265" s="88" t="s">
        <v>682</v>
      </c>
      <c r="E265" s="88" t="s">
        <v>131</v>
      </c>
      <c r="F265" s="101">
        <v>44739</v>
      </c>
      <c r="G265" s="90">
        <v>1342280</v>
      </c>
      <c r="H265" s="102">
        <v>-4.8439969999999999</v>
      </c>
      <c r="I265" s="90">
        <v>-65.02</v>
      </c>
      <c r="J265" s="91">
        <f t="shared" si="3"/>
        <v>7.0410469176989407E-3</v>
      </c>
      <c r="K265" s="91">
        <f>I265/'סכום נכסי הקרן'!$C$42</f>
        <v>-1.2149966844387702E-4</v>
      </c>
    </row>
    <row r="266" spans="2:11">
      <c r="B266" s="86" t="s">
        <v>2402</v>
      </c>
      <c r="C266" s="87" t="s">
        <v>2694</v>
      </c>
      <c r="D266" s="88" t="s">
        <v>682</v>
      </c>
      <c r="E266" s="88" t="s">
        <v>131</v>
      </c>
      <c r="F266" s="101">
        <v>44810</v>
      </c>
      <c r="G266" s="90">
        <v>154193.913768</v>
      </c>
      <c r="H266" s="102">
        <v>-3.6762000000000001</v>
      </c>
      <c r="I266" s="90">
        <v>-5.6684768320000014</v>
      </c>
      <c r="J266" s="91">
        <f t="shared" si="3"/>
        <v>6.1384206899417829E-4</v>
      </c>
      <c r="K266" s="91">
        <f>I266/'סכום נכסי הקרן'!$C$42</f>
        <v>-1.0592403193937228E-5</v>
      </c>
    </row>
    <row r="267" spans="2:11">
      <c r="B267" s="86" t="s">
        <v>2695</v>
      </c>
      <c r="C267" s="87" t="s">
        <v>2696</v>
      </c>
      <c r="D267" s="88" t="s">
        <v>682</v>
      </c>
      <c r="E267" s="88" t="s">
        <v>131</v>
      </c>
      <c r="F267" s="101">
        <v>44810</v>
      </c>
      <c r="G267" s="90">
        <v>154281.10415999999</v>
      </c>
      <c r="H267" s="102">
        <v>-3.6176089999999999</v>
      </c>
      <c r="I267" s="90">
        <v>-5.5812864399999995</v>
      </c>
      <c r="J267" s="91">
        <f t="shared" si="3"/>
        <v>6.0440017971634722E-4</v>
      </c>
      <c r="K267" s="91">
        <f>I267/'סכום נכסי הקרן'!$C$42</f>
        <v>-1.0429474806987182E-5</v>
      </c>
    </row>
    <row r="268" spans="2:11">
      <c r="B268" s="86" t="s">
        <v>2697</v>
      </c>
      <c r="C268" s="87" t="s">
        <v>2698</v>
      </c>
      <c r="D268" s="88" t="s">
        <v>682</v>
      </c>
      <c r="E268" s="88" t="s">
        <v>131</v>
      </c>
      <c r="F268" s="101">
        <v>44879</v>
      </c>
      <c r="G268" s="90">
        <v>409817.78723999998</v>
      </c>
      <c r="H268" s="102">
        <v>-3.5711840000000001</v>
      </c>
      <c r="I268" s="90">
        <v>-14.635349215</v>
      </c>
      <c r="J268" s="91">
        <f t="shared" ref="J268:J331" si="4">IFERROR(I268/$I$11,0)</f>
        <v>1.5848689707739676E-3</v>
      </c>
      <c r="K268" s="91">
        <f>I268/'סכום נכסי הקרן'!$C$42</f>
        <v>-2.734835553957022E-5</v>
      </c>
    </row>
    <row r="269" spans="2:11">
      <c r="B269" s="86" t="s">
        <v>2699</v>
      </c>
      <c r="C269" s="87" t="s">
        <v>2700</v>
      </c>
      <c r="D269" s="88" t="s">
        <v>682</v>
      </c>
      <c r="E269" s="88" t="s">
        <v>131</v>
      </c>
      <c r="F269" s="101">
        <v>44879</v>
      </c>
      <c r="G269" s="90">
        <v>324934.72834999999</v>
      </c>
      <c r="H269" s="102">
        <v>-3.5158939999999999</v>
      </c>
      <c r="I269" s="90">
        <v>-11.424360908000001</v>
      </c>
      <c r="J269" s="91">
        <f t="shared" si="4"/>
        <v>1.2371495102730496E-3</v>
      </c>
      <c r="K269" s="91">
        <f>I269/'סכום נכסי הקרן'!$C$42</f>
        <v>-2.1348139995465856E-5</v>
      </c>
    </row>
    <row r="270" spans="2:11">
      <c r="B270" s="86" t="s">
        <v>2701</v>
      </c>
      <c r="C270" s="87" t="s">
        <v>2702</v>
      </c>
      <c r="D270" s="88" t="s">
        <v>682</v>
      </c>
      <c r="E270" s="88" t="s">
        <v>131</v>
      </c>
      <c r="F270" s="101">
        <v>44879</v>
      </c>
      <c r="G270" s="90">
        <v>271035.92249999999</v>
      </c>
      <c r="H270" s="102">
        <v>-3.4177460000000002</v>
      </c>
      <c r="I270" s="90">
        <v>-9.2633185450000006</v>
      </c>
      <c r="J270" s="91">
        <f t="shared" si="4"/>
        <v>1.0031291985379222E-3</v>
      </c>
      <c r="K270" s="91">
        <f>I270/'סכום נכסי הקרן'!$C$42</f>
        <v>-1.7309906673446899E-5</v>
      </c>
    </row>
    <row r="271" spans="2:11">
      <c r="B271" s="86" t="s">
        <v>2703</v>
      </c>
      <c r="C271" s="87" t="s">
        <v>2704</v>
      </c>
      <c r="D271" s="88" t="s">
        <v>682</v>
      </c>
      <c r="E271" s="88" t="s">
        <v>131</v>
      </c>
      <c r="F271" s="101">
        <v>44740</v>
      </c>
      <c r="G271" s="90">
        <v>676920</v>
      </c>
      <c r="H271" s="102">
        <v>-3.9487679999999998</v>
      </c>
      <c r="I271" s="90">
        <v>-26.73</v>
      </c>
      <c r="J271" s="91">
        <f t="shared" si="4"/>
        <v>2.8946044926190821E-3</v>
      </c>
      <c r="K271" s="91">
        <f>I271/'סכום נכסי הקרן'!$C$42</f>
        <v>-4.9949033182172144E-5</v>
      </c>
    </row>
    <row r="272" spans="2:11">
      <c r="B272" s="86" t="s">
        <v>2705</v>
      </c>
      <c r="C272" s="87" t="s">
        <v>2592</v>
      </c>
      <c r="D272" s="88" t="s">
        <v>682</v>
      </c>
      <c r="E272" s="88" t="s">
        <v>131</v>
      </c>
      <c r="F272" s="101">
        <v>44725</v>
      </c>
      <c r="G272" s="90">
        <v>466587.91036799998</v>
      </c>
      <c r="H272" s="102">
        <v>-3.6173009999999999</v>
      </c>
      <c r="I272" s="90">
        <v>-16.877887014999999</v>
      </c>
      <c r="J272" s="91">
        <f t="shared" si="4"/>
        <v>1.8277144623844467E-3</v>
      </c>
      <c r="K272" s="91">
        <f>I272/'סכום נכסי הקרן'!$C$42</f>
        <v>-3.1538875366898137E-5</v>
      </c>
    </row>
    <row r="273" spans="2:11">
      <c r="B273" s="86" t="s">
        <v>2436</v>
      </c>
      <c r="C273" s="87" t="s">
        <v>2706</v>
      </c>
      <c r="D273" s="88" t="s">
        <v>682</v>
      </c>
      <c r="E273" s="88" t="s">
        <v>131</v>
      </c>
      <c r="F273" s="101">
        <v>44811</v>
      </c>
      <c r="G273" s="90">
        <v>233349.02280000001</v>
      </c>
      <c r="H273" s="102">
        <v>-3.476591</v>
      </c>
      <c r="I273" s="90">
        <v>-8.1125921650000006</v>
      </c>
      <c r="J273" s="91">
        <f t="shared" si="4"/>
        <v>8.7851648812552804E-4</v>
      </c>
      <c r="K273" s="91">
        <f>I273/'סכום נכסי הקרן'!$C$42</f>
        <v>-1.5159601019192471E-5</v>
      </c>
    </row>
    <row r="274" spans="2:11">
      <c r="B274" s="86" t="s">
        <v>2441</v>
      </c>
      <c r="C274" s="87" t="s">
        <v>2582</v>
      </c>
      <c r="D274" s="88" t="s">
        <v>682</v>
      </c>
      <c r="E274" s="88" t="s">
        <v>131</v>
      </c>
      <c r="F274" s="101">
        <v>44725</v>
      </c>
      <c r="G274" s="90">
        <v>155611.90487999999</v>
      </c>
      <c r="H274" s="102">
        <v>-3.5622989999999999</v>
      </c>
      <c r="I274" s="90">
        <v>-5.5433609140000009</v>
      </c>
      <c r="J274" s="91">
        <f t="shared" si="4"/>
        <v>6.0029320635515985E-4</v>
      </c>
      <c r="K274" s="91">
        <f>I274/'סכום נכסי הקרן'!$C$42</f>
        <v>-1.035860524632032E-5</v>
      </c>
    </row>
    <row r="275" spans="2:11">
      <c r="B275" s="86" t="s">
        <v>2707</v>
      </c>
      <c r="C275" s="87" t="s">
        <v>2708</v>
      </c>
      <c r="D275" s="88" t="s">
        <v>682</v>
      </c>
      <c r="E275" s="88" t="s">
        <v>131</v>
      </c>
      <c r="F275" s="101">
        <v>44728</v>
      </c>
      <c r="G275" s="90">
        <v>1526400</v>
      </c>
      <c r="H275" s="102">
        <v>-3.7219929999999999</v>
      </c>
      <c r="I275" s="90">
        <v>-56.8125</v>
      </c>
      <c r="J275" s="91">
        <f t="shared" si="4"/>
        <v>6.1522528146996476E-3</v>
      </c>
      <c r="K275" s="91">
        <f>I275/'סכום נכסי הקרן'!$C$42</f>
        <v>-1.0616271783247867E-4</v>
      </c>
    </row>
    <row r="276" spans="2:11">
      <c r="B276" s="86" t="s">
        <v>2459</v>
      </c>
      <c r="C276" s="87" t="s">
        <v>2709</v>
      </c>
      <c r="D276" s="88" t="s">
        <v>682</v>
      </c>
      <c r="E276" s="88" t="s">
        <v>131</v>
      </c>
      <c r="F276" s="101">
        <v>44896</v>
      </c>
      <c r="G276" s="90">
        <v>308913.70491299999</v>
      </c>
      <c r="H276" s="102">
        <v>-3.3340960000000002</v>
      </c>
      <c r="I276" s="90">
        <v>-10.299480812000001</v>
      </c>
      <c r="J276" s="91">
        <f t="shared" si="4"/>
        <v>1.1153357063247E-3</v>
      </c>
      <c r="K276" s="91">
        <f>I276/'סכום נכסי הקרן'!$C$42</f>
        <v>-1.924613201787255E-5</v>
      </c>
    </row>
    <row r="277" spans="2:11">
      <c r="B277" s="86" t="s">
        <v>2462</v>
      </c>
      <c r="C277" s="87" t="s">
        <v>2710</v>
      </c>
      <c r="D277" s="88" t="s">
        <v>682</v>
      </c>
      <c r="E277" s="88" t="s">
        <v>131</v>
      </c>
      <c r="F277" s="101">
        <v>44896</v>
      </c>
      <c r="G277" s="90">
        <v>233624.36087999999</v>
      </c>
      <c r="H277" s="102">
        <v>-3.3340960000000002</v>
      </c>
      <c r="I277" s="90">
        <v>-7.7892614870000001</v>
      </c>
      <c r="J277" s="91">
        <f t="shared" si="4"/>
        <v>8.4350285426318709E-4</v>
      </c>
      <c r="K277" s="91">
        <f>I277/'סכום נכסי הקרן'!$C$42</f>
        <v>-1.4555408921765002E-5</v>
      </c>
    </row>
    <row r="278" spans="2:11">
      <c r="B278" s="86" t="s">
        <v>2472</v>
      </c>
      <c r="C278" s="87" t="s">
        <v>2711</v>
      </c>
      <c r="D278" s="88" t="s">
        <v>682</v>
      </c>
      <c r="E278" s="88" t="s">
        <v>131</v>
      </c>
      <c r="F278" s="101">
        <v>44818</v>
      </c>
      <c r="G278" s="90">
        <v>389603.38319999998</v>
      </c>
      <c r="H278" s="102">
        <v>-3.4549530000000002</v>
      </c>
      <c r="I278" s="90">
        <v>-13.460613330999999</v>
      </c>
      <c r="J278" s="91">
        <f t="shared" si="4"/>
        <v>1.4576562596827873E-3</v>
      </c>
      <c r="K278" s="91">
        <f>I278/'סכום נכסי הקרן'!$C$42</f>
        <v>-2.5153184508885432E-5</v>
      </c>
    </row>
    <row r="279" spans="2:11">
      <c r="B279" s="86" t="s">
        <v>2712</v>
      </c>
      <c r="C279" s="87" t="s">
        <v>2713</v>
      </c>
      <c r="D279" s="88" t="s">
        <v>682</v>
      </c>
      <c r="E279" s="88" t="s">
        <v>131</v>
      </c>
      <c r="F279" s="101">
        <v>44882</v>
      </c>
      <c r="G279" s="90">
        <v>350715.32112599997</v>
      </c>
      <c r="H279" s="102">
        <v>-2.7112319999999999</v>
      </c>
      <c r="I279" s="90">
        <v>-9.508705968000001</v>
      </c>
      <c r="J279" s="91">
        <f t="shared" si="4"/>
        <v>1.029702320013718E-3</v>
      </c>
      <c r="K279" s="91">
        <f>I279/'סכום נכסי הקרן'!$C$42</f>
        <v>-1.7768450052942399E-5</v>
      </c>
    </row>
    <row r="280" spans="2:11">
      <c r="B280" s="86" t="s">
        <v>2714</v>
      </c>
      <c r="C280" s="87" t="s">
        <v>2715</v>
      </c>
      <c r="D280" s="88" t="s">
        <v>682</v>
      </c>
      <c r="E280" s="88" t="s">
        <v>131</v>
      </c>
      <c r="F280" s="101">
        <v>44812</v>
      </c>
      <c r="G280" s="90">
        <v>1189650</v>
      </c>
      <c r="H280" s="102">
        <v>-3.5083850000000001</v>
      </c>
      <c r="I280" s="90">
        <v>-41.737499999999997</v>
      </c>
      <c r="J280" s="91">
        <f t="shared" si="4"/>
        <v>4.5197738500070677E-3</v>
      </c>
      <c r="K280" s="91">
        <f>I280/'סכום נכסי הקרן'!$C$42</f>
        <v>-7.7992808546236794E-5</v>
      </c>
    </row>
    <row r="281" spans="2:11">
      <c r="B281" s="86" t="s">
        <v>2716</v>
      </c>
      <c r="C281" s="87" t="s">
        <v>2717</v>
      </c>
      <c r="D281" s="88" t="s">
        <v>682</v>
      </c>
      <c r="E281" s="88" t="s">
        <v>131</v>
      </c>
      <c r="F281" s="101">
        <v>44760</v>
      </c>
      <c r="G281" s="90">
        <v>156208.47072000001</v>
      </c>
      <c r="H281" s="102">
        <v>-3.121766</v>
      </c>
      <c r="I281" s="90">
        <v>-4.8764622559999999</v>
      </c>
      <c r="J281" s="91">
        <f t="shared" si="4"/>
        <v>5.2807443151159687E-4</v>
      </c>
      <c r="K281" s="91">
        <f>I281/'סכום נכסי הקרן'!$C$42</f>
        <v>-9.112404602938796E-6</v>
      </c>
    </row>
    <row r="282" spans="2:11">
      <c r="B282" s="86" t="s">
        <v>2503</v>
      </c>
      <c r="C282" s="87" t="s">
        <v>2718</v>
      </c>
      <c r="D282" s="88" t="s">
        <v>682</v>
      </c>
      <c r="E282" s="88" t="s">
        <v>131</v>
      </c>
      <c r="F282" s="101">
        <v>44823</v>
      </c>
      <c r="G282" s="90">
        <v>156213.05968800001</v>
      </c>
      <c r="H282" s="102">
        <v>-2.9291550000000002</v>
      </c>
      <c r="I282" s="90">
        <v>-4.5757227240000002</v>
      </c>
      <c r="J282" s="91">
        <f t="shared" si="4"/>
        <v>4.9550720366141505E-4</v>
      </c>
      <c r="K282" s="91">
        <f>I282/'סכום נכסי הקרן'!$C$42</f>
        <v>-8.550427466273666E-6</v>
      </c>
    </row>
    <row r="283" spans="2:11">
      <c r="B283" s="86" t="s">
        <v>2719</v>
      </c>
      <c r="C283" s="87" t="s">
        <v>2720</v>
      </c>
      <c r="D283" s="88" t="s">
        <v>682</v>
      </c>
      <c r="E283" s="88" t="s">
        <v>131</v>
      </c>
      <c r="F283" s="101">
        <v>44819</v>
      </c>
      <c r="G283" s="90">
        <v>4425460</v>
      </c>
      <c r="H283" s="102">
        <v>-3.083548</v>
      </c>
      <c r="I283" s="90">
        <v>-136.46120000000002</v>
      </c>
      <c r="J283" s="91">
        <f t="shared" si="4"/>
        <v>1.4777448656497985E-2</v>
      </c>
      <c r="K283" s="91">
        <f>I283/'סכום נכסי הקרן'!$C$42</f>
        <v>-2.5499831675566894E-4</v>
      </c>
    </row>
    <row r="284" spans="2:11">
      <c r="B284" s="86" t="s">
        <v>2508</v>
      </c>
      <c r="C284" s="87" t="s">
        <v>2721</v>
      </c>
      <c r="D284" s="88" t="s">
        <v>682</v>
      </c>
      <c r="E284" s="88" t="s">
        <v>131</v>
      </c>
      <c r="F284" s="101">
        <v>44760</v>
      </c>
      <c r="G284" s="90">
        <v>273445.13069999998</v>
      </c>
      <c r="H284" s="102">
        <v>-3.0914799999999998</v>
      </c>
      <c r="I284" s="90">
        <v>-8.4535020079999992</v>
      </c>
      <c r="J284" s="91">
        <f t="shared" si="4"/>
        <v>9.1543377817887117E-4</v>
      </c>
      <c r="K284" s="91">
        <f>I284/'סכום נכסי הקרן'!$C$42</f>
        <v>-1.5796642435583643E-5</v>
      </c>
    </row>
    <row r="285" spans="2:11">
      <c r="B285" s="86" t="s">
        <v>2722</v>
      </c>
      <c r="C285" s="87" t="s">
        <v>2723</v>
      </c>
      <c r="D285" s="88" t="s">
        <v>682</v>
      </c>
      <c r="E285" s="88" t="s">
        <v>131</v>
      </c>
      <c r="F285" s="101">
        <v>44741</v>
      </c>
      <c r="G285" s="90">
        <v>2045700</v>
      </c>
      <c r="H285" s="102">
        <v>-3.1896170000000001</v>
      </c>
      <c r="I285" s="90">
        <v>-65.25</v>
      </c>
      <c r="J285" s="91">
        <f t="shared" si="4"/>
        <v>7.0659537277738532E-3</v>
      </c>
      <c r="K285" s="91">
        <f>I285/'סכום נכסי הקרן'!$C$42</f>
        <v>-1.2192945810462897E-4</v>
      </c>
    </row>
    <row r="286" spans="2:11">
      <c r="B286" s="86" t="s">
        <v>2724</v>
      </c>
      <c r="C286" s="87" t="s">
        <v>2725</v>
      </c>
      <c r="D286" s="88" t="s">
        <v>682</v>
      </c>
      <c r="E286" s="88" t="s">
        <v>131</v>
      </c>
      <c r="F286" s="101">
        <v>44763</v>
      </c>
      <c r="G286" s="90">
        <v>1194445</v>
      </c>
      <c r="H286" s="102">
        <v>-3.0928589999999998</v>
      </c>
      <c r="I286" s="90">
        <v>-36.942500000000003</v>
      </c>
      <c r="J286" s="91">
        <f t="shared" si="4"/>
        <v>4.0005210051844535E-3</v>
      </c>
      <c r="K286" s="91">
        <f>I286/'סכום נכסי הקרן'!$C$42</f>
        <v>-6.9032628444908132E-5</v>
      </c>
    </row>
    <row r="287" spans="2:11">
      <c r="B287" s="86" t="s">
        <v>2726</v>
      </c>
      <c r="C287" s="87" t="s">
        <v>2727</v>
      </c>
      <c r="D287" s="88" t="s">
        <v>682</v>
      </c>
      <c r="E287" s="88" t="s">
        <v>131</v>
      </c>
      <c r="F287" s="101">
        <v>44879</v>
      </c>
      <c r="G287" s="90">
        <v>2526878</v>
      </c>
      <c r="H287" s="102">
        <v>-3.0324770000000001</v>
      </c>
      <c r="I287" s="90">
        <v>-76.626999999999995</v>
      </c>
      <c r="J287" s="91">
        <f t="shared" si="4"/>
        <v>8.2979745026532867E-3</v>
      </c>
      <c r="K287" s="91">
        <f>I287/'סכום נכסי הקרן'!$C$42</f>
        <v>-1.4318909710625904E-4</v>
      </c>
    </row>
    <row r="288" spans="2:11">
      <c r="B288" s="86" t="s">
        <v>2728</v>
      </c>
      <c r="C288" s="87" t="s">
        <v>2729</v>
      </c>
      <c r="D288" s="88" t="s">
        <v>682</v>
      </c>
      <c r="E288" s="88" t="s">
        <v>131</v>
      </c>
      <c r="F288" s="101">
        <v>44895</v>
      </c>
      <c r="G288" s="90">
        <v>391783.14299999998</v>
      </c>
      <c r="H288" s="102">
        <v>-2.7056619999999998</v>
      </c>
      <c r="I288" s="90">
        <v>-10.600328735</v>
      </c>
      <c r="J288" s="91">
        <f t="shared" si="4"/>
        <v>1.1479146718881461E-3</v>
      </c>
      <c r="K288" s="91">
        <f>I288/'סכום נכסי הקרן'!$C$42</f>
        <v>-1.9808311699455588E-5</v>
      </c>
    </row>
    <row r="289" spans="2:11">
      <c r="B289" s="86" t="s">
        <v>2730</v>
      </c>
      <c r="C289" s="87" t="s">
        <v>2731</v>
      </c>
      <c r="D289" s="88" t="s">
        <v>682</v>
      </c>
      <c r="E289" s="88" t="s">
        <v>131</v>
      </c>
      <c r="F289" s="101">
        <v>44825</v>
      </c>
      <c r="G289" s="90">
        <v>321450.32494800002</v>
      </c>
      <c r="H289" s="102">
        <v>-2.4071799999999999</v>
      </c>
      <c r="I289" s="90">
        <v>-7.7378872100000002</v>
      </c>
      <c r="J289" s="91">
        <f t="shared" si="4"/>
        <v>8.379395092198179E-4</v>
      </c>
      <c r="K289" s="91">
        <f>I289/'סכום נכסי הקרן'!$C$42</f>
        <v>-1.4459408343142365E-5</v>
      </c>
    </row>
    <row r="290" spans="2:11">
      <c r="B290" s="86" t="s">
        <v>2543</v>
      </c>
      <c r="C290" s="87" t="s">
        <v>2732</v>
      </c>
      <c r="D290" s="88" t="s">
        <v>682</v>
      </c>
      <c r="E290" s="88" t="s">
        <v>131</v>
      </c>
      <c r="F290" s="101">
        <v>44886</v>
      </c>
      <c r="G290" s="90">
        <v>274649.73479999998</v>
      </c>
      <c r="H290" s="102">
        <v>-2.003889</v>
      </c>
      <c r="I290" s="90">
        <v>-5.5036755190000006</v>
      </c>
      <c r="J290" s="91">
        <f t="shared" si="4"/>
        <v>5.9599565593771266E-4</v>
      </c>
      <c r="K290" s="91">
        <f>I290/'סכום נכסי הקרן'!$C$42</f>
        <v>-1.0284447105216593E-5</v>
      </c>
    </row>
    <row r="291" spans="2:11">
      <c r="B291" s="86" t="s">
        <v>2733</v>
      </c>
      <c r="C291" s="87" t="s">
        <v>2734</v>
      </c>
      <c r="D291" s="88" t="s">
        <v>682</v>
      </c>
      <c r="E291" s="88" t="s">
        <v>131</v>
      </c>
      <c r="F291" s="101">
        <v>44910</v>
      </c>
      <c r="G291" s="90">
        <v>786876</v>
      </c>
      <c r="H291" s="102">
        <v>-2.8367239999999998</v>
      </c>
      <c r="I291" s="90">
        <v>-22.3215</v>
      </c>
      <c r="J291" s="91">
        <f t="shared" si="4"/>
        <v>2.4172059177701771E-3</v>
      </c>
      <c r="K291" s="91">
        <f>I291/'סכום נכסי הקרן'!$C$42</f>
        <v>-4.1711086575976634E-5</v>
      </c>
    </row>
    <row r="292" spans="2:11">
      <c r="B292" s="86" t="s">
        <v>2549</v>
      </c>
      <c r="C292" s="87" t="s">
        <v>2735</v>
      </c>
      <c r="D292" s="88" t="s">
        <v>682</v>
      </c>
      <c r="E292" s="88" t="s">
        <v>131</v>
      </c>
      <c r="F292" s="101">
        <v>44886</v>
      </c>
      <c r="G292" s="90">
        <v>78540.187319999997</v>
      </c>
      <c r="H292" s="102">
        <v>-1.91449</v>
      </c>
      <c r="I292" s="90">
        <v>-1.5036441999999997</v>
      </c>
      <c r="J292" s="91">
        <f t="shared" si="4"/>
        <v>1.6283035004192384E-4</v>
      </c>
      <c r="K292" s="91">
        <f>I292/'סכום נכסי הקרן'!$C$42</f>
        <v>-2.8097857852592842E-6</v>
      </c>
    </row>
    <row r="293" spans="2:11">
      <c r="B293" s="86" t="s">
        <v>2551</v>
      </c>
      <c r="C293" s="87" t="s">
        <v>2736</v>
      </c>
      <c r="D293" s="88" t="s">
        <v>682</v>
      </c>
      <c r="E293" s="88" t="s">
        <v>131</v>
      </c>
      <c r="F293" s="101">
        <v>44755</v>
      </c>
      <c r="G293" s="90">
        <v>235689.39648</v>
      </c>
      <c r="H293" s="102">
        <v>-2.7320180000000001</v>
      </c>
      <c r="I293" s="90">
        <v>-6.4390760259999995</v>
      </c>
      <c r="J293" s="91">
        <f t="shared" si="4"/>
        <v>6.9729062451086505E-4</v>
      </c>
      <c r="K293" s="91">
        <f>I293/'סכום נכסי הקרן'!$C$42</f>
        <v>-1.2032383916393682E-5</v>
      </c>
    </row>
    <row r="294" spans="2:11">
      <c r="B294" s="86" t="s">
        <v>2553</v>
      </c>
      <c r="C294" s="87" t="s">
        <v>2737</v>
      </c>
      <c r="D294" s="88" t="s">
        <v>682</v>
      </c>
      <c r="E294" s="88" t="s">
        <v>131</v>
      </c>
      <c r="F294" s="101">
        <v>44755</v>
      </c>
      <c r="G294" s="90">
        <v>39298.774709999998</v>
      </c>
      <c r="H294" s="102">
        <v>-2.6870319999999999</v>
      </c>
      <c r="I294" s="90">
        <v>-1.055970708</v>
      </c>
      <c r="J294" s="91">
        <f t="shared" si="4"/>
        <v>1.1435157334272176E-4</v>
      </c>
      <c r="K294" s="91">
        <f>I294/'סכום נכסי הקרן'!$C$42</f>
        <v>-1.9732404015448488E-6</v>
      </c>
    </row>
    <row r="295" spans="2:11">
      <c r="B295" s="86" t="s">
        <v>2738</v>
      </c>
      <c r="C295" s="87" t="s">
        <v>2739</v>
      </c>
      <c r="D295" s="88" t="s">
        <v>682</v>
      </c>
      <c r="E295" s="88" t="s">
        <v>131</v>
      </c>
      <c r="F295" s="101">
        <v>44902</v>
      </c>
      <c r="G295" s="90">
        <v>1921920</v>
      </c>
      <c r="H295" s="102">
        <v>-2.513112</v>
      </c>
      <c r="I295" s="90">
        <v>-48.3</v>
      </c>
      <c r="J295" s="91">
        <f t="shared" si="4"/>
        <v>5.2304301157314499E-3</v>
      </c>
      <c r="K295" s="91">
        <f>I295/'סכום נכסי הקרן'!$C$42</f>
        <v>-9.0255828757909246E-5</v>
      </c>
    </row>
    <row r="296" spans="2:11">
      <c r="B296" s="86" t="s">
        <v>2740</v>
      </c>
      <c r="C296" s="87" t="s">
        <v>2741</v>
      </c>
      <c r="D296" s="88" t="s">
        <v>682</v>
      </c>
      <c r="E296" s="88" t="s">
        <v>131</v>
      </c>
      <c r="F296" s="101">
        <v>44746</v>
      </c>
      <c r="G296" s="90">
        <v>690680</v>
      </c>
      <c r="H296" s="102">
        <v>-1.8778600000000001</v>
      </c>
      <c r="I296" s="90">
        <v>-12.97</v>
      </c>
      <c r="J296" s="91">
        <f t="shared" si="4"/>
        <v>1.4045275072678449E-3</v>
      </c>
      <c r="K296" s="91">
        <f>I296/'סכום נכסי הקרן'!$C$42</f>
        <v>-2.4236399565012072E-5</v>
      </c>
    </row>
    <row r="297" spans="2:11">
      <c r="B297" s="86" t="s">
        <v>2572</v>
      </c>
      <c r="C297" s="87" t="s">
        <v>2742</v>
      </c>
      <c r="D297" s="88" t="s">
        <v>682</v>
      </c>
      <c r="E297" s="88" t="s">
        <v>131</v>
      </c>
      <c r="F297" s="101">
        <v>44865</v>
      </c>
      <c r="G297" s="90">
        <v>238786.94988000003</v>
      </c>
      <c r="H297" s="102">
        <v>-0.76047299999999995</v>
      </c>
      <c r="I297" s="90">
        <v>-1.8159097049999999</v>
      </c>
      <c r="J297" s="91">
        <f t="shared" si="4"/>
        <v>1.966457310244516E-4</v>
      </c>
      <c r="K297" s="91">
        <f>I297/'סכום נכסי הקרן'!$C$42</f>
        <v>-3.3933009394266152E-6</v>
      </c>
    </row>
    <row r="298" spans="2:11">
      <c r="B298" s="86" t="s">
        <v>2743</v>
      </c>
      <c r="C298" s="87" t="s">
        <v>2744</v>
      </c>
      <c r="D298" s="88" t="s">
        <v>682</v>
      </c>
      <c r="E298" s="88" t="s">
        <v>131</v>
      </c>
      <c r="F298" s="101">
        <v>44865</v>
      </c>
      <c r="G298" s="90">
        <v>342626.34723199991</v>
      </c>
      <c r="H298" s="102">
        <v>-0.65311699999999995</v>
      </c>
      <c r="I298" s="90">
        <v>-2.2377515059999999</v>
      </c>
      <c r="J298" s="91">
        <f t="shared" si="4"/>
        <v>2.4232718154256326E-4</v>
      </c>
      <c r="K298" s="91">
        <f>I298/'סכום נכסי הקרן'!$C$42</f>
        <v>-4.1815759156995763E-6</v>
      </c>
    </row>
    <row r="299" spans="2:11">
      <c r="B299" s="86" t="s">
        <v>2581</v>
      </c>
      <c r="C299" s="87" t="s">
        <v>2745</v>
      </c>
      <c r="D299" s="88" t="s">
        <v>682</v>
      </c>
      <c r="E299" s="88" t="s">
        <v>131</v>
      </c>
      <c r="F299" s="101">
        <v>44853</v>
      </c>
      <c r="G299" s="90">
        <v>383270.60736000002</v>
      </c>
      <c r="H299" s="102">
        <v>-0.34956399999999999</v>
      </c>
      <c r="I299" s="90">
        <v>-1.3397766959999999</v>
      </c>
      <c r="J299" s="91">
        <f t="shared" si="4"/>
        <v>1.4508505960897678E-4</v>
      </c>
      <c r="K299" s="91">
        <f>I299/'סכום נכסי הקרן'!$C$42</f>
        <v>-2.5035746593791605E-6</v>
      </c>
    </row>
    <row r="300" spans="2:11">
      <c r="B300" s="86" t="s">
        <v>2746</v>
      </c>
      <c r="C300" s="87" t="s">
        <v>2747</v>
      </c>
      <c r="D300" s="88" t="s">
        <v>682</v>
      </c>
      <c r="E300" s="88" t="s">
        <v>131</v>
      </c>
      <c r="F300" s="101">
        <v>44867</v>
      </c>
      <c r="G300" s="90">
        <v>199631.58042000004</v>
      </c>
      <c r="H300" s="102">
        <v>-0.408387</v>
      </c>
      <c r="I300" s="90">
        <v>-0.81526843699999996</v>
      </c>
      <c r="J300" s="91">
        <f t="shared" si="4"/>
        <v>8.8285809219256896E-5</v>
      </c>
      <c r="K300" s="91">
        <f>I300/'סכום נכסי הקרן'!$C$42</f>
        <v>-1.5234519346087025E-6</v>
      </c>
    </row>
    <row r="301" spans="2:11">
      <c r="B301" s="86" t="s">
        <v>2588</v>
      </c>
      <c r="C301" s="87" t="s">
        <v>2748</v>
      </c>
      <c r="D301" s="88" t="s">
        <v>682</v>
      </c>
      <c r="E301" s="88" t="s">
        <v>131</v>
      </c>
      <c r="F301" s="101">
        <v>44867</v>
      </c>
      <c r="G301" s="90">
        <v>159829.16647200001</v>
      </c>
      <c r="H301" s="102">
        <v>-0.33054800000000001</v>
      </c>
      <c r="I301" s="90">
        <v>-0.52831260499999999</v>
      </c>
      <c r="J301" s="91">
        <f t="shared" si="4"/>
        <v>5.721122483876881E-5</v>
      </c>
      <c r="K301" s="91">
        <f>I301/'סכום נכסי הקרן'!$C$42</f>
        <v>-9.8723171858229716E-7</v>
      </c>
    </row>
    <row r="302" spans="2:11">
      <c r="B302" s="86" t="s">
        <v>2597</v>
      </c>
      <c r="C302" s="87" t="s">
        <v>2749</v>
      </c>
      <c r="D302" s="88" t="s">
        <v>682</v>
      </c>
      <c r="E302" s="88" t="s">
        <v>131</v>
      </c>
      <c r="F302" s="101">
        <v>44859</v>
      </c>
      <c r="G302" s="90">
        <v>79985.712239999993</v>
      </c>
      <c r="H302" s="102">
        <v>0.11323900000000001</v>
      </c>
      <c r="I302" s="90">
        <v>9.0574755999999992E-2</v>
      </c>
      <c r="J302" s="91">
        <f t="shared" si="4"/>
        <v>-9.8083836751020244E-6</v>
      </c>
      <c r="K302" s="91">
        <f>I302/'סכום נכסי הקרן'!$C$42</f>
        <v>1.6925258110404582E-7</v>
      </c>
    </row>
    <row r="303" spans="2:11">
      <c r="B303" s="86" t="s">
        <v>2606</v>
      </c>
      <c r="C303" s="87" t="s">
        <v>2750</v>
      </c>
      <c r="D303" s="88" t="s">
        <v>682</v>
      </c>
      <c r="E303" s="88" t="s">
        <v>131</v>
      </c>
      <c r="F303" s="101">
        <v>44865</v>
      </c>
      <c r="G303" s="90">
        <v>120150.65466</v>
      </c>
      <c r="H303" s="102">
        <v>-0.28478300000000001</v>
      </c>
      <c r="I303" s="90">
        <v>-0.34216839099999996</v>
      </c>
      <c r="J303" s="91">
        <f t="shared" si="4"/>
        <v>3.7053578818587447E-5</v>
      </c>
      <c r="K303" s="91">
        <f>I303/'סכום נכסי הקרן'!$C$42</f>
        <v>-6.3939320299100079E-7</v>
      </c>
    </row>
    <row r="304" spans="2:11">
      <c r="B304" s="86" t="s">
        <v>2616</v>
      </c>
      <c r="C304" s="87" t="s">
        <v>2751</v>
      </c>
      <c r="D304" s="88" t="s">
        <v>682</v>
      </c>
      <c r="E304" s="88" t="s">
        <v>131</v>
      </c>
      <c r="F304" s="101">
        <v>44859</v>
      </c>
      <c r="G304" s="90">
        <v>321007.48953600001</v>
      </c>
      <c r="H304" s="102">
        <v>-0.12973000000000001</v>
      </c>
      <c r="I304" s="90">
        <v>-0.41644269700000008</v>
      </c>
      <c r="J304" s="91">
        <f t="shared" si="4"/>
        <v>4.5096778962012992E-5</v>
      </c>
      <c r="K304" s="91">
        <f>I304/'סכום נכסי הקרן'!$C$42</f>
        <v>-7.781859368098116E-7</v>
      </c>
    </row>
    <row r="305" spans="2:11">
      <c r="B305" s="86" t="s">
        <v>2752</v>
      </c>
      <c r="C305" s="87" t="s">
        <v>2753</v>
      </c>
      <c r="D305" s="88" t="s">
        <v>682</v>
      </c>
      <c r="E305" s="88" t="s">
        <v>131</v>
      </c>
      <c r="F305" s="101">
        <v>44854</v>
      </c>
      <c r="G305" s="90">
        <v>241106.67320399999</v>
      </c>
      <c r="H305" s="102">
        <v>-5.2209999999999999E-2</v>
      </c>
      <c r="I305" s="90">
        <v>-0.125882299</v>
      </c>
      <c r="J305" s="91">
        <f t="shared" si="4"/>
        <v>1.3631854404288012E-5</v>
      </c>
      <c r="K305" s="91">
        <f>I305/'סכום נכסי הקרן'!$C$42</f>
        <v>-2.3523004600819735E-7</v>
      </c>
    </row>
    <row r="306" spans="2:11">
      <c r="B306" s="86" t="s">
        <v>2754</v>
      </c>
      <c r="C306" s="87" t="s">
        <v>2755</v>
      </c>
      <c r="D306" s="88" t="s">
        <v>682</v>
      </c>
      <c r="E306" s="88" t="s">
        <v>131</v>
      </c>
      <c r="F306" s="101">
        <v>44865</v>
      </c>
      <c r="G306" s="90">
        <v>1227450</v>
      </c>
      <c r="H306" s="102">
        <v>-0.32078699999999999</v>
      </c>
      <c r="I306" s="90">
        <v>-3.9375</v>
      </c>
      <c r="J306" s="91">
        <f t="shared" si="4"/>
        <v>4.2639375943462907E-4</v>
      </c>
      <c r="K306" s="91">
        <f>I306/'סכום נכסי הקרן'!$C$42</f>
        <v>-7.3578121270034717E-6</v>
      </c>
    </row>
    <row r="307" spans="2:11">
      <c r="B307" s="86" t="s">
        <v>2640</v>
      </c>
      <c r="C307" s="87" t="s">
        <v>2756</v>
      </c>
      <c r="D307" s="88" t="s">
        <v>682</v>
      </c>
      <c r="E307" s="88" t="s">
        <v>131</v>
      </c>
      <c r="F307" s="101">
        <v>44868</v>
      </c>
      <c r="G307" s="90">
        <v>323292.79560000001</v>
      </c>
      <c r="H307" s="102">
        <v>0.61880400000000002</v>
      </c>
      <c r="I307" s="90">
        <v>2.0005483929999999</v>
      </c>
      <c r="J307" s="91">
        <f t="shared" si="4"/>
        <v>-2.1664034291356843E-4</v>
      </c>
      <c r="K307" s="91">
        <f>I307/'סכום נכסי הקרן'!$C$42</f>
        <v>3.738326152805767E-6</v>
      </c>
    </row>
    <row r="308" spans="2:11">
      <c r="B308" s="86" t="s">
        <v>2757</v>
      </c>
      <c r="C308" s="87" t="s">
        <v>2758</v>
      </c>
      <c r="D308" s="88" t="s">
        <v>682</v>
      </c>
      <c r="E308" s="88" t="s">
        <v>131</v>
      </c>
      <c r="F308" s="101">
        <v>44676</v>
      </c>
      <c r="G308" s="90">
        <v>1231650</v>
      </c>
      <c r="H308" s="102">
        <v>7.776357</v>
      </c>
      <c r="I308" s="90">
        <v>95.777500000000003</v>
      </c>
      <c r="J308" s="91">
        <f t="shared" si="4"/>
        <v>-1.0371791312825444E-2</v>
      </c>
      <c r="K308" s="91">
        <f>I308/'סכום נכסי הקרן'!$C$42</f>
        <v>1.7897469231595558E-4</v>
      </c>
    </row>
    <row r="309" spans="2:11">
      <c r="B309" s="86" t="s">
        <v>2759</v>
      </c>
      <c r="C309" s="87" t="s">
        <v>2760</v>
      </c>
      <c r="D309" s="88" t="s">
        <v>682</v>
      </c>
      <c r="E309" s="88" t="s">
        <v>131</v>
      </c>
      <c r="F309" s="101">
        <v>44795</v>
      </c>
      <c r="G309" s="90">
        <v>2639250</v>
      </c>
      <c r="H309" s="102">
        <v>7.4438760000000004</v>
      </c>
      <c r="I309" s="90">
        <v>196.46250000000001</v>
      </c>
      <c r="J309" s="91">
        <f t="shared" si="4"/>
        <v>-2.1275018149314491E-2</v>
      </c>
      <c r="K309" s="91">
        <f>I309/'סכום נכסי הקרן'!$C$42</f>
        <v>3.6711978793686848E-4</v>
      </c>
    </row>
    <row r="310" spans="2:11">
      <c r="B310" s="86" t="s">
        <v>2761</v>
      </c>
      <c r="C310" s="87" t="s">
        <v>2762</v>
      </c>
      <c r="D310" s="88" t="s">
        <v>682</v>
      </c>
      <c r="E310" s="88" t="s">
        <v>131</v>
      </c>
      <c r="F310" s="101">
        <v>44796</v>
      </c>
      <c r="G310" s="90">
        <v>774180</v>
      </c>
      <c r="H310" s="102">
        <v>7.4381930000000001</v>
      </c>
      <c r="I310" s="90">
        <v>57.585000000000001</v>
      </c>
      <c r="J310" s="91">
        <f t="shared" si="4"/>
        <v>-6.2359072094077756E-3</v>
      </c>
      <c r="K310" s="91">
        <f>I310/'סכום נכסי הקרן'!$C$42</f>
        <v>1.0760625049739554E-4</v>
      </c>
    </row>
    <row r="311" spans="2:11">
      <c r="B311" s="86" t="s">
        <v>2763</v>
      </c>
      <c r="C311" s="87" t="s">
        <v>2764</v>
      </c>
      <c r="D311" s="88" t="s">
        <v>682</v>
      </c>
      <c r="E311" s="88" t="s">
        <v>131</v>
      </c>
      <c r="F311" s="101">
        <v>44797</v>
      </c>
      <c r="G311" s="90">
        <v>774180</v>
      </c>
      <c r="H311" s="102">
        <v>7.3671499999999996</v>
      </c>
      <c r="I311" s="90">
        <v>57.034999999999997</v>
      </c>
      <c r="J311" s="91">
        <f t="shared" si="4"/>
        <v>-6.1763474461851596E-3</v>
      </c>
      <c r="K311" s="91">
        <f>I311/'סכום נכסי הקרן'!$C$42</f>
        <v>1.065784926129887E-4</v>
      </c>
    </row>
    <row r="312" spans="2:11">
      <c r="B312" s="86" t="s">
        <v>2765</v>
      </c>
      <c r="C312" s="87" t="s">
        <v>2766</v>
      </c>
      <c r="D312" s="88" t="s">
        <v>682</v>
      </c>
      <c r="E312" s="88" t="s">
        <v>131</v>
      </c>
      <c r="F312" s="101">
        <v>44802</v>
      </c>
      <c r="G312" s="90">
        <v>527850</v>
      </c>
      <c r="H312" s="102">
        <v>6.1622620000000001</v>
      </c>
      <c r="I312" s="90">
        <v>32.527500000000003</v>
      </c>
      <c r="J312" s="91">
        <f t="shared" si="4"/>
        <v>-3.5224185422247363E-3</v>
      </c>
      <c r="K312" s="91">
        <f>I312/'סכום נכסי הקרן'!$C$42</f>
        <v>6.0782535609169641E-5</v>
      </c>
    </row>
    <row r="313" spans="2:11">
      <c r="B313" s="86" t="s">
        <v>2767</v>
      </c>
      <c r="C313" s="87" t="s">
        <v>2768</v>
      </c>
      <c r="D313" s="88" t="s">
        <v>682</v>
      </c>
      <c r="E313" s="88" t="s">
        <v>131</v>
      </c>
      <c r="F313" s="101">
        <v>44804</v>
      </c>
      <c r="G313" s="90">
        <v>1055700</v>
      </c>
      <c r="H313" s="102">
        <v>5.9320830000000004</v>
      </c>
      <c r="I313" s="90">
        <v>62.625</v>
      </c>
      <c r="J313" s="91">
        <f t="shared" si="4"/>
        <v>-6.7816912214841004E-3</v>
      </c>
      <c r="K313" s="91">
        <f>I313/'סכום נכסי הקרן'!$C$42</f>
        <v>1.1702425001995999E-4</v>
      </c>
    </row>
    <row r="314" spans="2:11">
      <c r="B314" s="86" t="s">
        <v>2769</v>
      </c>
      <c r="C314" s="87" t="s">
        <v>2770</v>
      </c>
      <c r="D314" s="88" t="s">
        <v>682</v>
      </c>
      <c r="E314" s="88" t="s">
        <v>131</v>
      </c>
      <c r="F314" s="101">
        <v>44804</v>
      </c>
      <c r="G314" s="90">
        <v>1055700</v>
      </c>
      <c r="H314" s="102">
        <v>5.9093489999999997</v>
      </c>
      <c r="I314" s="90">
        <v>62.384999999999998</v>
      </c>
      <c r="J314" s="91">
        <f t="shared" si="4"/>
        <v>-6.7557015066233225E-3</v>
      </c>
      <c r="K314" s="91">
        <f>I314/'סכום נכסי הקרן'!$C$42</f>
        <v>1.1657577385221881E-4</v>
      </c>
    </row>
    <row r="315" spans="2:11">
      <c r="B315" s="86" t="s">
        <v>2771</v>
      </c>
      <c r="C315" s="87" t="s">
        <v>2772</v>
      </c>
      <c r="D315" s="88" t="s">
        <v>682</v>
      </c>
      <c r="E315" s="88" t="s">
        <v>131</v>
      </c>
      <c r="F315" s="101">
        <v>44691</v>
      </c>
      <c r="G315" s="90">
        <v>1935450</v>
      </c>
      <c r="H315" s="102">
        <v>3.2750780000000002</v>
      </c>
      <c r="I315" s="90">
        <v>63.387500000000003</v>
      </c>
      <c r="J315" s="91">
        <f t="shared" si="4"/>
        <v>-6.8642627114063621E-3</v>
      </c>
      <c r="K315" s="91">
        <f>I315/'סכום נכסי הקרן'!$C$42</f>
        <v>1.1844909617788765E-4</v>
      </c>
    </row>
    <row r="316" spans="2:11">
      <c r="B316" s="86" t="s">
        <v>2773</v>
      </c>
      <c r="C316" s="87" t="s">
        <v>2774</v>
      </c>
      <c r="D316" s="88" t="s">
        <v>682</v>
      </c>
      <c r="E316" s="88" t="s">
        <v>131</v>
      </c>
      <c r="F316" s="101">
        <v>44726</v>
      </c>
      <c r="G316" s="90">
        <v>1759500</v>
      </c>
      <c r="H316" s="102">
        <v>3.2040350000000002</v>
      </c>
      <c r="I316" s="90">
        <v>56.375</v>
      </c>
      <c r="J316" s="91">
        <f t="shared" si="4"/>
        <v>-6.1048757303180223E-3</v>
      </c>
      <c r="K316" s="91">
        <f>I316/'סכום נכסי הקרן'!$C$42</f>
        <v>1.053451831517005E-4</v>
      </c>
    </row>
    <row r="317" spans="2:11">
      <c r="B317" s="86" t="s">
        <v>2775</v>
      </c>
      <c r="C317" s="87" t="s">
        <v>2776</v>
      </c>
      <c r="D317" s="88" t="s">
        <v>682</v>
      </c>
      <c r="E317" s="88" t="s">
        <v>131</v>
      </c>
      <c r="F317" s="101">
        <v>44732</v>
      </c>
      <c r="G317" s="90">
        <v>2005830</v>
      </c>
      <c r="H317" s="102">
        <v>2.9113380000000002</v>
      </c>
      <c r="I317" s="90">
        <v>58.396500000000003</v>
      </c>
      <c r="J317" s="91">
        <f t="shared" si="4"/>
        <v>-6.3237849327807787E-3</v>
      </c>
      <c r="K317" s="91">
        <f>I317/'סכום נכסי הקרן'!$C$42</f>
        <v>1.0912266053957035E-4</v>
      </c>
    </row>
    <row r="318" spans="2:11">
      <c r="B318" s="86" t="s">
        <v>2777</v>
      </c>
      <c r="C318" s="87" t="s">
        <v>2778</v>
      </c>
      <c r="D318" s="88" t="s">
        <v>682</v>
      </c>
      <c r="E318" s="88" t="s">
        <v>131</v>
      </c>
      <c r="F318" s="101">
        <v>44725</v>
      </c>
      <c r="G318" s="90">
        <v>2111400</v>
      </c>
      <c r="H318" s="102">
        <v>2.7578860000000001</v>
      </c>
      <c r="I318" s="90">
        <v>58.23</v>
      </c>
      <c r="J318" s="91">
        <f t="shared" si="4"/>
        <v>-6.3057545680961138E-3</v>
      </c>
      <c r="K318" s="91">
        <f>I318/'סכום נכסי הקרן'!$C$42</f>
        <v>1.0881153019819992E-4</v>
      </c>
    </row>
    <row r="319" spans="2:11">
      <c r="B319" s="86" t="s">
        <v>2779</v>
      </c>
      <c r="C319" s="87" t="s">
        <v>2780</v>
      </c>
      <c r="D319" s="88" t="s">
        <v>682</v>
      </c>
      <c r="E319" s="88" t="s">
        <v>131</v>
      </c>
      <c r="F319" s="101">
        <v>44902</v>
      </c>
      <c r="G319" s="90">
        <v>1935450</v>
      </c>
      <c r="H319" s="102">
        <v>2.3316279999999998</v>
      </c>
      <c r="I319" s="90">
        <v>45.127499999999998</v>
      </c>
      <c r="J319" s="91">
        <f t="shared" si="4"/>
        <v>-4.8868785724155489E-3</v>
      </c>
      <c r="K319" s="91">
        <f>I319/'סכום נכסי הקרן'!$C$42</f>
        <v>8.4327534415580739E-5</v>
      </c>
    </row>
    <row r="320" spans="2:11">
      <c r="B320" s="86" t="s">
        <v>2781</v>
      </c>
      <c r="C320" s="87" t="s">
        <v>2782</v>
      </c>
      <c r="D320" s="88" t="s">
        <v>682</v>
      </c>
      <c r="E320" s="88" t="s">
        <v>131</v>
      </c>
      <c r="F320" s="101">
        <v>44882</v>
      </c>
      <c r="G320" s="90">
        <v>1407600</v>
      </c>
      <c r="H320" s="102">
        <v>1.8400110000000001</v>
      </c>
      <c r="I320" s="90">
        <v>25.9</v>
      </c>
      <c r="J320" s="91">
        <f t="shared" si="4"/>
        <v>-2.8047233953922266E-3</v>
      </c>
      <c r="K320" s="91">
        <f>I320/'סכום נכסי הקרן'!$C$42</f>
        <v>4.8398053102067278E-5</v>
      </c>
    </row>
    <row r="321" spans="2:11">
      <c r="B321" s="86" t="s">
        <v>2783</v>
      </c>
      <c r="C321" s="87" t="s">
        <v>2784</v>
      </c>
      <c r="D321" s="88" t="s">
        <v>682</v>
      </c>
      <c r="E321" s="88" t="s">
        <v>131</v>
      </c>
      <c r="F321" s="101">
        <v>44915</v>
      </c>
      <c r="G321" s="90">
        <v>1583550</v>
      </c>
      <c r="H321" s="102">
        <v>1.4478549999999999</v>
      </c>
      <c r="I321" s="90">
        <v>22.927499999999998</v>
      </c>
      <c r="J321" s="91">
        <f t="shared" si="4"/>
        <v>-2.4828299477936398E-3</v>
      </c>
      <c r="K321" s="91">
        <f>I321/'סכום נכסי הקרן'!$C$42</f>
        <v>4.2843488899523069E-5</v>
      </c>
    </row>
    <row r="322" spans="2:11">
      <c r="B322" s="86" t="s">
        <v>2785</v>
      </c>
      <c r="C322" s="87" t="s">
        <v>2786</v>
      </c>
      <c r="D322" s="88" t="s">
        <v>682</v>
      </c>
      <c r="E322" s="88" t="s">
        <v>131</v>
      </c>
      <c r="F322" s="101">
        <v>44746</v>
      </c>
      <c r="G322" s="90">
        <v>914940</v>
      </c>
      <c r="H322" s="102">
        <v>1.4421710000000001</v>
      </c>
      <c r="I322" s="90">
        <v>13.195</v>
      </c>
      <c r="J322" s="91">
        <f t="shared" si="4"/>
        <v>-1.4288928649498238E-3</v>
      </c>
      <c r="K322" s="91">
        <f>I322/'סכום נכסי הקרן'!$C$42</f>
        <v>2.4656845972269412E-5</v>
      </c>
    </row>
    <row r="323" spans="2:11">
      <c r="B323" s="86" t="s">
        <v>2787</v>
      </c>
      <c r="C323" s="87" t="s">
        <v>2788</v>
      </c>
      <c r="D323" s="88" t="s">
        <v>682</v>
      </c>
      <c r="E323" s="88" t="s">
        <v>131</v>
      </c>
      <c r="F323" s="101">
        <v>44916</v>
      </c>
      <c r="G323" s="90">
        <v>1583550</v>
      </c>
      <c r="H323" s="102">
        <v>1.197783</v>
      </c>
      <c r="I323" s="90">
        <v>18.967500000000001</v>
      </c>
      <c r="J323" s="91">
        <f t="shared" si="4"/>
        <v>-2.0539996525908133E-3</v>
      </c>
      <c r="K323" s="91">
        <f>I323/'סכום נכסי הקרן'!$C$42</f>
        <v>3.5443632131793869E-5</v>
      </c>
    </row>
    <row r="324" spans="2:11">
      <c r="B324" s="86" t="s">
        <v>2789</v>
      </c>
      <c r="C324" s="87" t="s">
        <v>2790</v>
      </c>
      <c r="D324" s="88" t="s">
        <v>682</v>
      </c>
      <c r="E324" s="88" t="s">
        <v>131</v>
      </c>
      <c r="F324" s="101">
        <v>44833</v>
      </c>
      <c r="G324" s="90">
        <v>2287350</v>
      </c>
      <c r="H324" s="102">
        <v>-4.6887999999999999E-2</v>
      </c>
      <c r="I324" s="90">
        <v>-1.0725</v>
      </c>
      <c r="J324" s="91">
        <f t="shared" si="4"/>
        <v>1.1614153828409896E-4</v>
      </c>
      <c r="K324" s="91">
        <f>I324/'סכום נכסי הקרן'!$C$42</f>
        <v>-2.0041278745933268E-6</v>
      </c>
    </row>
    <row r="325" spans="2:11">
      <c r="B325" s="86" t="s">
        <v>2791</v>
      </c>
      <c r="C325" s="87" t="s">
        <v>2792</v>
      </c>
      <c r="D325" s="88" t="s">
        <v>682</v>
      </c>
      <c r="E325" s="88" t="s">
        <v>131</v>
      </c>
      <c r="F325" s="101">
        <v>44846</v>
      </c>
      <c r="G325" s="90">
        <v>879750</v>
      </c>
      <c r="H325" s="102">
        <v>-0.737425</v>
      </c>
      <c r="I325" s="90">
        <v>-6.4874999999999998</v>
      </c>
      <c r="J325" s="91">
        <f t="shared" si="4"/>
        <v>7.0253447983038885E-4</v>
      </c>
      <c r="K325" s="91">
        <f>I325/'סכום נכסי הקרן'!$C$42</f>
        <v>-1.2122871409253339E-5</v>
      </c>
    </row>
    <row r="326" spans="2:11">
      <c r="B326" s="86" t="s">
        <v>2793</v>
      </c>
      <c r="C326" s="87" t="s">
        <v>2794</v>
      </c>
      <c r="D326" s="88" t="s">
        <v>682</v>
      </c>
      <c r="E326" s="88" t="s">
        <v>131</v>
      </c>
      <c r="F326" s="101">
        <v>44845</v>
      </c>
      <c r="G326" s="90">
        <v>1055700</v>
      </c>
      <c r="H326" s="102">
        <v>-1.013072</v>
      </c>
      <c r="I326" s="90">
        <v>-10.695</v>
      </c>
      <c r="J326" s="91">
        <f t="shared" si="4"/>
        <v>1.1581666684833925E-3</v>
      </c>
      <c r="K326" s="91">
        <f>I326/'סכום נכסי הקרן'!$C$42</f>
        <v>-1.998521922496562E-5</v>
      </c>
    </row>
    <row r="327" spans="2:11">
      <c r="B327" s="92"/>
      <c r="C327" s="87"/>
      <c r="D327" s="87"/>
      <c r="E327" s="87"/>
      <c r="F327" s="87"/>
      <c r="G327" s="90"/>
      <c r="H327" s="102"/>
      <c r="I327" s="87"/>
      <c r="J327" s="91"/>
      <c r="K327" s="87"/>
    </row>
    <row r="328" spans="2:11">
      <c r="B328" s="85" t="s">
        <v>194</v>
      </c>
      <c r="C328" s="80"/>
      <c r="D328" s="81"/>
      <c r="E328" s="81"/>
      <c r="F328" s="99"/>
      <c r="G328" s="83"/>
      <c r="H328" s="100"/>
      <c r="I328" s="83">
        <v>-244.07588620699991</v>
      </c>
      <c r="J328" s="84">
        <f t="shared" si="4"/>
        <v>2.643109452879782E-2</v>
      </c>
      <c r="K328" s="84">
        <f>I328/'סכום נכסי הקרן'!$C$42</f>
        <v>-4.5609257535059899E-4</v>
      </c>
    </row>
    <row r="329" spans="2:11">
      <c r="B329" s="86" t="s">
        <v>2795</v>
      </c>
      <c r="C329" s="87" t="s">
        <v>2796</v>
      </c>
      <c r="D329" s="88" t="s">
        <v>682</v>
      </c>
      <c r="E329" s="88" t="s">
        <v>135</v>
      </c>
      <c r="F329" s="101">
        <v>44917</v>
      </c>
      <c r="G329" s="90">
        <v>259560.023724</v>
      </c>
      <c r="H329" s="102">
        <v>0.88697400000000004</v>
      </c>
      <c r="I329" s="90">
        <v>2.3022307099999999</v>
      </c>
      <c r="J329" s="91">
        <f t="shared" si="4"/>
        <v>-2.4930966540260451E-4</v>
      </c>
      <c r="K329" s="91">
        <f>I329/'סכום נכסי הקרן'!$C$42</f>
        <v>4.3020650253200797E-6</v>
      </c>
    </row>
    <row r="330" spans="2:11">
      <c r="B330" s="86" t="s">
        <v>2797</v>
      </c>
      <c r="C330" s="87" t="s">
        <v>2798</v>
      </c>
      <c r="D330" s="88" t="s">
        <v>682</v>
      </c>
      <c r="E330" s="88" t="s">
        <v>135</v>
      </c>
      <c r="F330" s="101">
        <v>44922</v>
      </c>
      <c r="G330" s="90">
        <v>168253.296378</v>
      </c>
      <c r="H330" s="102">
        <v>0.80015099999999995</v>
      </c>
      <c r="I330" s="90">
        <v>1.3462801139999998</v>
      </c>
      <c r="J330" s="91">
        <f t="shared" si="4"/>
        <v>-1.4578931785664531E-4</v>
      </c>
      <c r="K330" s="91">
        <f>I330/'סכום נכסי הקרן'!$C$42</f>
        <v>2.5157272759702388E-6</v>
      </c>
    </row>
    <row r="331" spans="2:11">
      <c r="B331" s="86" t="s">
        <v>2799</v>
      </c>
      <c r="C331" s="87" t="s">
        <v>2800</v>
      </c>
      <c r="D331" s="88" t="s">
        <v>682</v>
      </c>
      <c r="E331" s="88" t="s">
        <v>135</v>
      </c>
      <c r="F331" s="101">
        <v>44889</v>
      </c>
      <c r="G331" s="90">
        <v>344429.66248099995</v>
      </c>
      <c r="H331" s="102">
        <v>0.62356100000000003</v>
      </c>
      <c r="I331" s="90">
        <v>2.1477279400000002</v>
      </c>
      <c r="J331" s="91">
        <f t="shared" si="4"/>
        <v>-2.325784864963534E-4</v>
      </c>
      <c r="K331" s="91">
        <f>I331/'סכום נכסי הקרן'!$C$42</f>
        <v>4.0133533161742694E-6</v>
      </c>
    </row>
    <row r="332" spans="2:11">
      <c r="B332" s="86" t="s">
        <v>2801</v>
      </c>
      <c r="C332" s="87" t="s">
        <v>2802</v>
      </c>
      <c r="D332" s="88" t="s">
        <v>682</v>
      </c>
      <c r="E332" s="88" t="s">
        <v>135</v>
      </c>
      <c r="F332" s="101">
        <v>44910</v>
      </c>
      <c r="G332" s="90">
        <v>129780.011862</v>
      </c>
      <c r="H332" s="102">
        <v>0.31452799999999997</v>
      </c>
      <c r="I332" s="90">
        <v>0.40819439100000005</v>
      </c>
      <c r="J332" s="91">
        <f t="shared" ref="J332:J395" si="5">IFERROR(I332/$I$11,0)</f>
        <v>-4.4203565957744493E-5</v>
      </c>
      <c r="K332" s="91">
        <f>I332/'סכום נכסי הקרן'!$C$42</f>
        <v>7.6277273403799293E-7</v>
      </c>
    </row>
    <row r="333" spans="2:11">
      <c r="B333" s="86" t="s">
        <v>2803</v>
      </c>
      <c r="C333" s="87" t="s">
        <v>2804</v>
      </c>
      <c r="D333" s="88" t="s">
        <v>682</v>
      </c>
      <c r="E333" s="88" t="s">
        <v>135</v>
      </c>
      <c r="F333" s="101">
        <v>44909</v>
      </c>
      <c r="G333" s="90">
        <v>129780.011862</v>
      </c>
      <c r="H333" s="102">
        <v>-1.170301</v>
      </c>
      <c r="I333" s="90">
        <v>-1.518816543</v>
      </c>
      <c r="J333" s="91">
        <f t="shared" si="5"/>
        <v>1.6447337032667351E-4</v>
      </c>
      <c r="K333" s="91">
        <f>I333/'סכום נכסי הקרן'!$C$42</f>
        <v>-2.8381375946105119E-6</v>
      </c>
    </row>
    <row r="334" spans="2:11">
      <c r="B334" s="86" t="s">
        <v>2805</v>
      </c>
      <c r="C334" s="87" t="s">
        <v>2806</v>
      </c>
      <c r="D334" s="88" t="s">
        <v>682</v>
      </c>
      <c r="E334" s="88" t="s">
        <v>131</v>
      </c>
      <c r="F334" s="101">
        <v>44753</v>
      </c>
      <c r="G334" s="90">
        <v>237560.043752</v>
      </c>
      <c r="H334" s="102">
        <v>-4.2522460000000004</v>
      </c>
      <c r="I334" s="90">
        <v>-10.101638204999999</v>
      </c>
      <c r="J334" s="91">
        <f t="shared" si="5"/>
        <v>1.0939112357278547E-3</v>
      </c>
      <c r="K334" s="91">
        <f>I334/'סכום נכסי הקרן'!$C$42</f>
        <v>-1.8876433292025543E-5</v>
      </c>
    </row>
    <row r="335" spans="2:11">
      <c r="B335" s="86" t="s">
        <v>2807</v>
      </c>
      <c r="C335" s="87" t="s">
        <v>2808</v>
      </c>
      <c r="D335" s="88" t="s">
        <v>682</v>
      </c>
      <c r="E335" s="88" t="s">
        <v>131</v>
      </c>
      <c r="F335" s="101">
        <v>44889</v>
      </c>
      <c r="G335" s="90">
        <v>173334.060103</v>
      </c>
      <c r="H335" s="102">
        <v>-1.634639</v>
      </c>
      <c r="I335" s="90">
        <v>-2.8333864389999999</v>
      </c>
      <c r="J335" s="91">
        <f t="shared" si="5"/>
        <v>3.0682877350001429E-4</v>
      </c>
      <c r="K335" s="91">
        <f>I335/'סכום נכסי הקרן'!$C$42</f>
        <v>-5.2946095495520968E-6</v>
      </c>
    </row>
    <row r="336" spans="2:11">
      <c r="B336" s="86" t="s">
        <v>2809</v>
      </c>
      <c r="C336" s="87" t="s">
        <v>2810</v>
      </c>
      <c r="D336" s="88" t="s">
        <v>682</v>
      </c>
      <c r="E336" s="88" t="s">
        <v>131</v>
      </c>
      <c r="F336" s="101">
        <v>44907</v>
      </c>
      <c r="G336" s="90">
        <v>70461.000042</v>
      </c>
      <c r="H336" s="102">
        <v>0.81554499999999996</v>
      </c>
      <c r="I336" s="90">
        <v>0.57464095999999998</v>
      </c>
      <c r="J336" s="91">
        <f t="shared" si="5"/>
        <v>-6.2228144573847442E-5</v>
      </c>
      <c r="K336" s="91">
        <f>I336/'סכום נכסי הקרן'!$C$42</f>
        <v>1.0738032315329313E-6</v>
      </c>
    </row>
    <row r="337" spans="2:11">
      <c r="B337" s="86" t="s">
        <v>2811</v>
      </c>
      <c r="C337" s="87" t="s">
        <v>2812</v>
      </c>
      <c r="D337" s="88" t="s">
        <v>682</v>
      </c>
      <c r="E337" s="88" t="s">
        <v>131</v>
      </c>
      <c r="F337" s="101">
        <v>44852</v>
      </c>
      <c r="G337" s="90">
        <v>327622.511895</v>
      </c>
      <c r="H337" s="102">
        <v>1.2457130000000001</v>
      </c>
      <c r="I337" s="90">
        <v>4.0812353639999994</v>
      </c>
      <c r="J337" s="91">
        <f t="shared" si="5"/>
        <v>-4.4195893079200418E-4</v>
      </c>
      <c r="K337" s="91">
        <f>I337/'סכום נכסי הקרן'!$C$42</f>
        <v>7.6264033154018094E-6</v>
      </c>
    </row>
    <row r="338" spans="2:11">
      <c r="B338" s="86" t="s">
        <v>2813</v>
      </c>
      <c r="C338" s="87" t="s">
        <v>2814</v>
      </c>
      <c r="D338" s="88" t="s">
        <v>682</v>
      </c>
      <c r="E338" s="88" t="s">
        <v>131</v>
      </c>
      <c r="F338" s="101">
        <v>44858</v>
      </c>
      <c r="G338" s="90">
        <v>179696.68840700001</v>
      </c>
      <c r="H338" s="102">
        <v>1.2529110000000001</v>
      </c>
      <c r="I338" s="90">
        <v>2.2514387929999997</v>
      </c>
      <c r="J338" s="91">
        <f t="shared" si="5"/>
        <v>-2.4380938440234502E-4</v>
      </c>
      <c r="K338" s="91">
        <f>I338/'סכום נכסי הקרן'!$C$42</f>
        <v>4.2071526741184654E-6</v>
      </c>
    </row>
    <row r="339" spans="2:11">
      <c r="B339" s="86" t="s">
        <v>2815</v>
      </c>
      <c r="C339" s="87" t="s">
        <v>2816</v>
      </c>
      <c r="D339" s="88" t="s">
        <v>682</v>
      </c>
      <c r="E339" s="88" t="s">
        <v>133</v>
      </c>
      <c r="F339" s="101">
        <v>44896</v>
      </c>
      <c r="G339" s="90">
        <v>152761.38016500001</v>
      </c>
      <c r="H339" s="102">
        <v>1.851761</v>
      </c>
      <c r="I339" s="90">
        <v>2.8287762170000001</v>
      </c>
      <c r="J339" s="91">
        <f t="shared" si="5"/>
        <v>-3.0632953035324395E-4</v>
      </c>
      <c r="K339" s="91">
        <f>I339/'סכום נכסי הקרן'!$C$42</f>
        <v>5.2859946549896142E-6</v>
      </c>
    </row>
    <row r="340" spans="2:11">
      <c r="B340" s="86" t="s">
        <v>2817</v>
      </c>
      <c r="C340" s="87" t="s">
        <v>2818</v>
      </c>
      <c r="D340" s="88" t="s">
        <v>682</v>
      </c>
      <c r="E340" s="88" t="s">
        <v>133</v>
      </c>
      <c r="F340" s="101">
        <v>44922</v>
      </c>
      <c r="G340" s="90">
        <v>152761.38016500001</v>
      </c>
      <c r="H340" s="102">
        <v>3.882E-2</v>
      </c>
      <c r="I340" s="90">
        <v>5.9301997999999995E-2</v>
      </c>
      <c r="J340" s="91">
        <f t="shared" si="5"/>
        <v>-6.4218417445599624E-6</v>
      </c>
      <c r="K340" s="91">
        <f>I340/'סכום נכסי הקרן'!$C$42</f>
        <v>1.1081472001014238E-7</v>
      </c>
    </row>
    <row r="341" spans="2:11">
      <c r="B341" s="86" t="s">
        <v>2819</v>
      </c>
      <c r="C341" s="87" t="s">
        <v>2820</v>
      </c>
      <c r="D341" s="88" t="s">
        <v>682</v>
      </c>
      <c r="E341" s="88" t="s">
        <v>133</v>
      </c>
      <c r="F341" s="101">
        <v>44910</v>
      </c>
      <c r="G341" s="90">
        <v>509204.60054999997</v>
      </c>
      <c r="H341" s="102">
        <v>-0.66090300000000002</v>
      </c>
      <c r="I341" s="90">
        <v>-3.3653474509999999</v>
      </c>
      <c r="J341" s="91">
        <f t="shared" si="5"/>
        <v>3.6443508607889171E-4</v>
      </c>
      <c r="K341" s="91">
        <f>I341/'סכום נכסי הקרן'!$C$42</f>
        <v>-6.2886588664248947E-6</v>
      </c>
    </row>
    <row r="342" spans="2:11">
      <c r="B342" s="86" t="s">
        <v>2821</v>
      </c>
      <c r="C342" s="87" t="s">
        <v>2822</v>
      </c>
      <c r="D342" s="88" t="s">
        <v>682</v>
      </c>
      <c r="E342" s="88" t="s">
        <v>134</v>
      </c>
      <c r="F342" s="101">
        <v>44896</v>
      </c>
      <c r="G342" s="90">
        <v>344972.88813600002</v>
      </c>
      <c r="H342" s="102">
        <v>-1.2577590000000001</v>
      </c>
      <c r="I342" s="90">
        <v>-4.3389286840000008</v>
      </c>
      <c r="J342" s="91">
        <f t="shared" si="5"/>
        <v>4.6986466374336709E-4</v>
      </c>
      <c r="K342" s="91">
        <f>I342/'סכום נכסי הקרן'!$C$42</f>
        <v>-8.1079421179272174E-6</v>
      </c>
    </row>
    <row r="343" spans="2:11">
      <c r="B343" s="86" t="s">
        <v>2823</v>
      </c>
      <c r="C343" s="87" t="s">
        <v>2824</v>
      </c>
      <c r="D343" s="88" t="s">
        <v>682</v>
      </c>
      <c r="E343" s="88" t="s">
        <v>131</v>
      </c>
      <c r="F343" s="101">
        <v>44917</v>
      </c>
      <c r="G343" s="90">
        <v>940827.74876999995</v>
      </c>
      <c r="H343" s="102">
        <v>-1.7715000000000002E-2</v>
      </c>
      <c r="I343" s="90">
        <v>-0.16666411800000003</v>
      </c>
      <c r="J343" s="91">
        <f t="shared" si="5"/>
        <v>1.8048137101428989E-5</v>
      </c>
      <c r="K343" s="91">
        <f>I343/'סכום נכסי הקרן'!$C$42</f>
        <v>-3.1143702058583819E-7</v>
      </c>
    </row>
    <row r="344" spans="2:11">
      <c r="B344" s="86" t="s">
        <v>2825</v>
      </c>
      <c r="C344" s="87" t="s">
        <v>2826</v>
      </c>
      <c r="D344" s="88" t="s">
        <v>682</v>
      </c>
      <c r="E344" s="88" t="s">
        <v>131</v>
      </c>
      <c r="F344" s="101">
        <v>44917</v>
      </c>
      <c r="G344" s="90">
        <v>673053.69719700003</v>
      </c>
      <c r="H344" s="102">
        <v>3.7190000000000001E-2</v>
      </c>
      <c r="I344" s="90">
        <v>0.25030788599999998</v>
      </c>
      <c r="J344" s="91">
        <f t="shared" si="5"/>
        <v>-2.7105960768933218E-5</v>
      </c>
      <c r="K344" s="91">
        <f>I344/'סכום נכסי הקרן'!$C$42</f>
        <v>4.6773800611946727E-7</v>
      </c>
    </row>
    <row r="345" spans="2:11">
      <c r="B345" s="86" t="s">
        <v>2827</v>
      </c>
      <c r="C345" s="87" t="s">
        <v>2828</v>
      </c>
      <c r="D345" s="88" t="s">
        <v>682</v>
      </c>
      <c r="E345" s="88" t="s">
        <v>131</v>
      </c>
      <c r="F345" s="101">
        <v>44922</v>
      </c>
      <c r="G345" s="90">
        <v>506599.55703000003</v>
      </c>
      <c r="H345" s="102">
        <v>0.61936400000000003</v>
      </c>
      <c r="I345" s="90">
        <v>3.137693675</v>
      </c>
      <c r="J345" s="91">
        <f t="shared" si="5"/>
        <v>-3.3978234972381133E-4</v>
      </c>
      <c r="K345" s="91">
        <f>I345/'סכום נכסי הקרן'!$C$42</f>
        <v>5.8632534787903726E-6</v>
      </c>
    </row>
    <row r="346" spans="2:11">
      <c r="B346" s="86" t="s">
        <v>2829</v>
      </c>
      <c r="C346" s="87" t="s">
        <v>2830</v>
      </c>
      <c r="D346" s="88" t="s">
        <v>682</v>
      </c>
      <c r="E346" s="88" t="s">
        <v>131</v>
      </c>
      <c r="F346" s="101">
        <v>44917</v>
      </c>
      <c r="G346" s="90">
        <v>506592.31989299995</v>
      </c>
      <c r="H346" s="102">
        <v>0.29716500000000001</v>
      </c>
      <c r="I346" s="90">
        <v>1.505416361</v>
      </c>
      <c r="J346" s="91">
        <f t="shared" si="5"/>
        <v>-1.6302225820474635E-4</v>
      </c>
      <c r="K346" s="91">
        <f>I346/'סכום נכסי הקרן'!$C$42</f>
        <v>2.8130973351505364E-6</v>
      </c>
    </row>
    <row r="347" spans="2:11">
      <c r="B347" s="86" t="s">
        <v>2831</v>
      </c>
      <c r="C347" s="87" t="s">
        <v>2832</v>
      </c>
      <c r="D347" s="88" t="s">
        <v>682</v>
      </c>
      <c r="E347" s="88" t="s">
        <v>131</v>
      </c>
      <c r="F347" s="101">
        <v>44922</v>
      </c>
      <c r="G347" s="90">
        <v>425326.51380900003</v>
      </c>
      <c r="H347" s="102">
        <v>0.94197399999999998</v>
      </c>
      <c r="I347" s="90">
        <v>4.0064661639999999</v>
      </c>
      <c r="J347" s="91">
        <f t="shared" si="5"/>
        <v>-4.338621383404691E-4</v>
      </c>
      <c r="K347" s="91">
        <f>I347/'סכום נכסי הקרן'!$C$42</f>
        <v>7.4866857975640078E-6</v>
      </c>
    </row>
    <row r="348" spans="2:11">
      <c r="B348" s="86" t="s">
        <v>2833</v>
      </c>
      <c r="C348" s="87" t="s">
        <v>2834</v>
      </c>
      <c r="D348" s="88" t="s">
        <v>682</v>
      </c>
      <c r="E348" s="88" t="s">
        <v>131</v>
      </c>
      <c r="F348" s="101">
        <v>44909</v>
      </c>
      <c r="G348" s="90">
        <v>361856.82644999993</v>
      </c>
      <c r="H348" s="102">
        <v>1.9069119999999999</v>
      </c>
      <c r="I348" s="90">
        <v>6.9002903450000002</v>
      </c>
      <c r="J348" s="91">
        <f t="shared" si="5"/>
        <v>-7.4723574384635524E-4</v>
      </c>
      <c r="K348" s="91">
        <f>I348/'סכום נכסי הקרן'!$C$42</f>
        <v>1.2894232375945643E-5</v>
      </c>
    </row>
    <row r="349" spans="2:11">
      <c r="B349" s="86" t="s">
        <v>2835</v>
      </c>
      <c r="C349" s="87" t="s">
        <v>2836</v>
      </c>
      <c r="D349" s="88" t="s">
        <v>682</v>
      </c>
      <c r="E349" s="88" t="s">
        <v>131</v>
      </c>
      <c r="F349" s="101">
        <v>44910</v>
      </c>
      <c r="G349" s="90">
        <v>416931.435436</v>
      </c>
      <c r="H349" s="102">
        <v>3.2096640000000001</v>
      </c>
      <c r="I349" s="90">
        <v>13.382096621999999</v>
      </c>
      <c r="J349" s="91">
        <f t="shared" si="5"/>
        <v>-1.4491536476881346E-3</v>
      </c>
      <c r="K349" s="91">
        <f>I349/'סכום נכסי הקרן'!$C$42</f>
        <v>2.5006464205735565E-5</v>
      </c>
    </row>
    <row r="350" spans="2:11">
      <c r="B350" s="86" t="s">
        <v>2837</v>
      </c>
      <c r="C350" s="87" t="s">
        <v>2838</v>
      </c>
      <c r="D350" s="88" t="s">
        <v>682</v>
      </c>
      <c r="E350" s="88" t="s">
        <v>135</v>
      </c>
      <c r="F350" s="101">
        <v>44860</v>
      </c>
      <c r="G350" s="90">
        <v>21532.629765000005</v>
      </c>
      <c r="H350" s="102">
        <v>-4.8083340000000003</v>
      </c>
      <c r="I350" s="90">
        <v>-1.035360762</v>
      </c>
      <c r="J350" s="91">
        <f t="shared" si="5"/>
        <v>1.1211971242673835E-4</v>
      </c>
      <c r="K350" s="91">
        <f>I350/'סכום נכסי הקרן'!$C$42</f>
        <v>-1.9347276115472144E-6</v>
      </c>
    </row>
    <row r="351" spans="2:11">
      <c r="B351" s="86" t="s">
        <v>2839</v>
      </c>
      <c r="C351" s="87" t="s">
        <v>2840</v>
      </c>
      <c r="D351" s="88" t="s">
        <v>682</v>
      </c>
      <c r="E351" s="88" t="s">
        <v>135</v>
      </c>
      <c r="F351" s="101">
        <v>44763</v>
      </c>
      <c r="G351" s="90">
        <v>1544185.701936</v>
      </c>
      <c r="H351" s="102">
        <v>0.96040099999999995</v>
      </c>
      <c r="I351" s="90">
        <v>14.830368559</v>
      </c>
      <c r="J351" s="91">
        <f t="shared" si="5"/>
        <v>-1.605987708869367E-3</v>
      </c>
      <c r="K351" s="91">
        <f>I351/'סכום נכסי הקרן'!$C$42</f>
        <v>2.7712778573039036E-5</v>
      </c>
    </row>
    <row r="352" spans="2:11">
      <c r="B352" s="86" t="s">
        <v>2841</v>
      </c>
      <c r="C352" s="87" t="s">
        <v>2842</v>
      </c>
      <c r="D352" s="88" t="s">
        <v>682</v>
      </c>
      <c r="E352" s="88" t="s">
        <v>131</v>
      </c>
      <c r="F352" s="101">
        <v>44768</v>
      </c>
      <c r="G352" s="90">
        <v>519635.16099300003</v>
      </c>
      <c r="H352" s="102">
        <v>5.0507939999999998</v>
      </c>
      <c r="I352" s="90">
        <v>26.245701990000001</v>
      </c>
      <c r="J352" s="91">
        <f t="shared" si="5"/>
        <v>-2.8421596293376574E-3</v>
      </c>
      <c r="K352" s="91">
        <f>I352/'סכום נכסי הקרן'!$C$42</f>
        <v>4.9044049367299345E-5</v>
      </c>
    </row>
    <row r="353" spans="2:11">
      <c r="B353" s="86" t="s">
        <v>2843</v>
      </c>
      <c r="C353" s="87" t="s">
        <v>2844</v>
      </c>
      <c r="D353" s="88" t="s">
        <v>682</v>
      </c>
      <c r="E353" s="88" t="s">
        <v>131</v>
      </c>
      <c r="F353" s="101">
        <v>44768</v>
      </c>
      <c r="G353" s="90">
        <v>222382.68871399999</v>
      </c>
      <c r="H353" s="102">
        <v>4.9150239999999998</v>
      </c>
      <c r="I353" s="90">
        <v>10.930162852999999</v>
      </c>
      <c r="J353" s="91">
        <f t="shared" si="5"/>
        <v>-1.1836325663805462E-3</v>
      </c>
      <c r="K353" s="91">
        <f>I353/'סכום נכסי הקרן'!$C$42</f>
        <v>2.0424656454584447E-5</v>
      </c>
    </row>
    <row r="354" spans="2:11">
      <c r="B354" s="86" t="s">
        <v>2845</v>
      </c>
      <c r="C354" s="87" t="s">
        <v>2846</v>
      </c>
      <c r="D354" s="88" t="s">
        <v>682</v>
      </c>
      <c r="E354" s="88" t="s">
        <v>131</v>
      </c>
      <c r="F354" s="101">
        <v>44749</v>
      </c>
      <c r="G354" s="90">
        <v>73474.494359999997</v>
      </c>
      <c r="H354" s="102">
        <v>4.0701510000000001</v>
      </c>
      <c r="I354" s="90">
        <v>2.9905232070000003</v>
      </c>
      <c r="J354" s="91">
        <f t="shared" si="5"/>
        <v>-3.2384518931028155E-4</v>
      </c>
      <c r="K354" s="91">
        <f>I354/'סכום נכסי הקרן'!$C$42</f>
        <v>5.5882432809015662E-6</v>
      </c>
    </row>
    <row r="355" spans="2:11">
      <c r="B355" s="86" t="s">
        <v>2847</v>
      </c>
      <c r="C355" s="87" t="s">
        <v>2848</v>
      </c>
      <c r="D355" s="88" t="s">
        <v>682</v>
      </c>
      <c r="E355" s="88" t="s">
        <v>131</v>
      </c>
      <c r="F355" s="101">
        <v>44749</v>
      </c>
      <c r="G355" s="90">
        <v>73434.941739999995</v>
      </c>
      <c r="H355" s="102">
        <v>4.0185000000000004</v>
      </c>
      <c r="I355" s="90">
        <v>2.9509830420000003</v>
      </c>
      <c r="J355" s="91">
        <f t="shared" si="5"/>
        <v>-3.1956336591903951E-4</v>
      </c>
      <c r="K355" s="91">
        <f>I355/'סכום נכסי הקרן'!$C$42</f>
        <v>5.5143565239388437E-6</v>
      </c>
    </row>
    <row r="356" spans="2:11">
      <c r="B356" s="86" t="s">
        <v>2849</v>
      </c>
      <c r="C356" s="87" t="s">
        <v>2850</v>
      </c>
      <c r="D356" s="88" t="s">
        <v>682</v>
      </c>
      <c r="E356" s="88" t="s">
        <v>131</v>
      </c>
      <c r="F356" s="101">
        <v>44749</v>
      </c>
      <c r="G356" s="90">
        <v>2576092.7598140002</v>
      </c>
      <c r="H356" s="102">
        <v>3.9991669999999999</v>
      </c>
      <c r="I356" s="90">
        <v>103.022261812</v>
      </c>
      <c r="J356" s="91">
        <f t="shared" si="5"/>
        <v>-1.1156330036692648E-2</v>
      </c>
      <c r="K356" s="91">
        <f>I356/'סכום נכסי הקרן'!$C$42</f>
        <v>1.9251262153946927E-4</v>
      </c>
    </row>
    <row r="357" spans="2:11">
      <c r="B357" s="86" t="s">
        <v>2851</v>
      </c>
      <c r="C357" s="87" t="s">
        <v>2852</v>
      </c>
      <c r="D357" s="88" t="s">
        <v>682</v>
      </c>
      <c r="E357" s="88" t="s">
        <v>131</v>
      </c>
      <c r="F357" s="101">
        <v>44749</v>
      </c>
      <c r="G357" s="90">
        <v>220250.624331</v>
      </c>
      <c r="H357" s="102">
        <v>3.994888</v>
      </c>
      <c r="I357" s="90">
        <v>8.7987650889999998</v>
      </c>
      <c r="J357" s="91">
        <f t="shared" si="5"/>
        <v>-9.5282248245863585E-4</v>
      </c>
      <c r="K357" s="91">
        <f>I357/'סכום נכסי הקרן'!$C$42</f>
        <v>1.644181853320609E-5</v>
      </c>
    </row>
    <row r="358" spans="2:11">
      <c r="B358" s="86" t="s">
        <v>2853</v>
      </c>
      <c r="C358" s="87" t="s">
        <v>2854</v>
      </c>
      <c r="D358" s="88" t="s">
        <v>682</v>
      </c>
      <c r="E358" s="88" t="s">
        <v>131</v>
      </c>
      <c r="F358" s="101">
        <v>44804</v>
      </c>
      <c r="G358" s="90">
        <v>175890.70650100001</v>
      </c>
      <c r="H358" s="102">
        <v>3.2850470000000001</v>
      </c>
      <c r="I358" s="90">
        <v>5.7780924929999999</v>
      </c>
      <c r="J358" s="91">
        <f t="shared" si="5"/>
        <v>-6.2571240138445156E-4</v>
      </c>
      <c r="K358" s="91">
        <f>I358/'סכום נכסי הקרן'!$C$42</f>
        <v>1.0797236575477619E-5</v>
      </c>
    </row>
    <row r="359" spans="2:11">
      <c r="B359" s="86" t="s">
        <v>2855</v>
      </c>
      <c r="C359" s="87" t="s">
        <v>2856</v>
      </c>
      <c r="D359" s="88" t="s">
        <v>682</v>
      </c>
      <c r="E359" s="88" t="s">
        <v>131</v>
      </c>
      <c r="F359" s="101">
        <v>44909</v>
      </c>
      <c r="G359" s="90">
        <v>140961.91689399999</v>
      </c>
      <c r="H359" s="102">
        <v>-2.947E-3</v>
      </c>
      <c r="I359" s="90">
        <v>-4.1535520000000005E-3</v>
      </c>
      <c r="J359" s="91">
        <f t="shared" si="5"/>
        <v>4.4979013391421527E-7</v>
      </c>
      <c r="K359" s="91">
        <f>I359/'סכום נכסי הקרן'!$C$42</f>
        <v>-7.761537847806864E-9</v>
      </c>
    </row>
    <row r="360" spans="2:11">
      <c r="B360" s="86" t="s">
        <v>2857</v>
      </c>
      <c r="C360" s="87" t="s">
        <v>2858</v>
      </c>
      <c r="D360" s="88" t="s">
        <v>682</v>
      </c>
      <c r="E360" s="88" t="s">
        <v>133</v>
      </c>
      <c r="F360" s="101">
        <v>44832</v>
      </c>
      <c r="G360" s="90">
        <v>93440.779267999998</v>
      </c>
      <c r="H360" s="102">
        <v>-10.748732</v>
      </c>
      <c r="I360" s="90">
        <v>-10.043698834999999</v>
      </c>
      <c r="J360" s="91">
        <f t="shared" si="5"/>
        <v>1.0876369536215501E-3</v>
      </c>
      <c r="K360" s="91">
        <f>I360/'סכום נכסי הקרן'!$C$42</f>
        <v>-1.8768164847779972E-5</v>
      </c>
    </row>
    <row r="361" spans="2:11">
      <c r="B361" s="86" t="s">
        <v>2859</v>
      </c>
      <c r="C361" s="87" t="s">
        <v>2860</v>
      </c>
      <c r="D361" s="88" t="s">
        <v>682</v>
      </c>
      <c r="E361" s="88" t="s">
        <v>133</v>
      </c>
      <c r="F361" s="101">
        <v>44845</v>
      </c>
      <c r="G361" s="90">
        <v>159899.891374</v>
      </c>
      <c r="H361" s="102">
        <v>-9.1412250000000004</v>
      </c>
      <c r="I361" s="90">
        <v>-14.616808476000001</v>
      </c>
      <c r="J361" s="91">
        <f t="shared" si="5"/>
        <v>1.582861185274309E-3</v>
      </c>
      <c r="K361" s="91">
        <f>I361/'סכום נכסי הקרן'!$C$42</f>
        <v>-2.7313709374679353E-5</v>
      </c>
    </row>
    <row r="362" spans="2:11">
      <c r="B362" s="86" t="s">
        <v>2861</v>
      </c>
      <c r="C362" s="87" t="s">
        <v>2862</v>
      </c>
      <c r="D362" s="88" t="s">
        <v>682</v>
      </c>
      <c r="E362" s="88" t="s">
        <v>133</v>
      </c>
      <c r="F362" s="101">
        <v>44837</v>
      </c>
      <c r="G362" s="90">
        <v>326314.02984999999</v>
      </c>
      <c r="H362" s="102">
        <v>-8.3659789999999994</v>
      </c>
      <c r="I362" s="90">
        <v>-27.299364322000002</v>
      </c>
      <c r="J362" s="91">
        <f t="shared" si="5"/>
        <v>2.9562612275385817E-3</v>
      </c>
      <c r="K362" s="91">
        <f>I362/'סכום נכסי הקרן'!$C$42</f>
        <v>-5.1012976220418419E-5</v>
      </c>
    </row>
    <row r="363" spans="2:11">
      <c r="B363" s="86" t="s">
        <v>2863</v>
      </c>
      <c r="C363" s="87" t="s">
        <v>2864</v>
      </c>
      <c r="D363" s="88" t="s">
        <v>682</v>
      </c>
      <c r="E363" s="88" t="s">
        <v>133</v>
      </c>
      <c r="F363" s="101">
        <v>44854</v>
      </c>
      <c r="G363" s="90">
        <v>225332.74126699998</v>
      </c>
      <c r="H363" s="102">
        <v>-8.2455890000000007</v>
      </c>
      <c r="I363" s="90">
        <v>-18.580010999999999</v>
      </c>
      <c r="J363" s="91">
        <f t="shared" si="5"/>
        <v>2.0120382833337808E-3</v>
      </c>
      <c r="K363" s="91">
        <f>I363/'סכום נכסי הקרן'!$C$42</f>
        <v>-3.4719550541119465E-5</v>
      </c>
    </row>
    <row r="364" spans="2:11">
      <c r="B364" s="86" t="s">
        <v>2865</v>
      </c>
      <c r="C364" s="87" t="s">
        <v>2866</v>
      </c>
      <c r="D364" s="88" t="s">
        <v>682</v>
      </c>
      <c r="E364" s="88" t="s">
        <v>133</v>
      </c>
      <c r="F364" s="101">
        <v>44825</v>
      </c>
      <c r="G364" s="90">
        <v>354769.301722</v>
      </c>
      <c r="H364" s="102">
        <v>-6.69991</v>
      </c>
      <c r="I364" s="90">
        <v>-23.769223119999999</v>
      </c>
      <c r="J364" s="91">
        <f t="shared" si="5"/>
        <v>2.5739805472958228E-3</v>
      </c>
      <c r="K364" s="91">
        <f>I364/'סכום נכסי הקרן'!$C$42</f>
        <v>-4.4416375396009474E-5</v>
      </c>
    </row>
    <row r="365" spans="2:11">
      <c r="B365" s="86" t="s">
        <v>2867</v>
      </c>
      <c r="C365" s="87" t="s">
        <v>2868</v>
      </c>
      <c r="D365" s="88" t="s">
        <v>682</v>
      </c>
      <c r="E365" s="88" t="s">
        <v>133</v>
      </c>
      <c r="F365" s="101">
        <v>44811</v>
      </c>
      <c r="G365" s="90">
        <v>287862.77548100002</v>
      </c>
      <c r="H365" s="102">
        <v>-6.9852280000000002</v>
      </c>
      <c r="I365" s="90">
        <v>-20.107871330999998</v>
      </c>
      <c r="J365" s="91">
        <f t="shared" si="5"/>
        <v>2.1774910097912097E-3</v>
      </c>
      <c r="K365" s="91">
        <f>I365/'סכום נכסי הקרן'!$C$42</f>
        <v>-3.7574587816497073E-5</v>
      </c>
    </row>
    <row r="366" spans="2:11">
      <c r="B366" s="86" t="s">
        <v>2869</v>
      </c>
      <c r="C366" s="87" t="s">
        <v>2870</v>
      </c>
      <c r="D366" s="88" t="s">
        <v>682</v>
      </c>
      <c r="E366" s="88" t="s">
        <v>133</v>
      </c>
      <c r="F366" s="101">
        <v>44811</v>
      </c>
      <c r="G366" s="90">
        <v>758378.11305499997</v>
      </c>
      <c r="H366" s="102">
        <v>-6.9373389999999997</v>
      </c>
      <c r="I366" s="90">
        <v>-52.611256849</v>
      </c>
      <c r="J366" s="91">
        <f t="shared" si="5"/>
        <v>5.6972981832192982E-3</v>
      </c>
      <c r="K366" s="91">
        <f>I366/'סכום נכסי הקרן'!$C$42</f>
        <v>-9.8312061882023286E-5</v>
      </c>
    </row>
    <row r="367" spans="2:11">
      <c r="B367" s="86" t="s">
        <v>2871</v>
      </c>
      <c r="C367" s="87" t="s">
        <v>2872</v>
      </c>
      <c r="D367" s="88" t="s">
        <v>682</v>
      </c>
      <c r="E367" s="88" t="s">
        <v>133</v>
      </c>
      <c r="F367" s="101">
        <v>44804</v>
      </c>
      <c r="G367" s="90">
        <v>511644.79813700001</v>
      </c>
      <c r="H367" s="102">
        <v>-5.8362429999999996</v>
      </c>
      <c r="I367" s="90">
        <v>-29.860832899000002</v>
      </c>
      <c r="J367" s="91">
        <f t="shared" si="5"/>
        <v>3.2336438856263782E-3</v>
      </c>
      <c r="K367" s="91">
        <f>I367/'סכום נכסי הקרן'!$C$42</f>
        <v>-5.5799466267094974E-5</v>
      </c>
    </row>
    <row r="368" spans="2:11">
      <c r="B368" s="86" t="s">
        <v>2873</v>
      </c>
      <c r="C368" s="87" t="s">
        <v>2874</v>
      </c>
      <c r="D368" s="88" t="s">
        <v>682</v>
      </c>
      <c r="E368" s="88" t="s">
        <v>133</v>
      </c>
      <c r="F368" s="101">
        <v>44860</v>
      </c>
      <c r="G368" s="90">
        <v>173191.74578900001</v>
      </c>
      <c r="H368" s="102">
        <v>-5.7143620000000004</v>
      </c>
      <c r="I368" s="90">
        <v>-9.8968037409999994</v>
      </c>
      <c r="J368" s="91">
        <f t="shared" si="5"/>
        <v>1.0717296135902706E-3</v>
      </c>
      <c r="K368" s="91">
        <f>I368/'סכום נכסי הקרן'!$C$42</f>
        <v>-1.8493669227708728E-5</v>
      </c>
    </row>
    <row r="369" spans="2:11">
      <c r="B369" s="86" t="s">
        <v>2875</v>
      </c>
      <c r="C369" s="87" t="s">
        <v>2876</v>
      </c>
      <c r="D369" s="88" t="s">
        <v>682</v>
      </c>
      <c r="E369" s="88" t="s">
        <v>133</v>
      </c>
      <c r="F369" s="101">
        <v>44861</v>
      </c>
      <c r="G369" s="90">
        <v>175175.60688499999</v>
      </c>
      <c r="H369" s="102">
        <v>-5.3425859999999998</v>
      </c>
      <c r="I369" s="90">
        <v>-9.3589072460000011</v>
      </c>
      <c r="J369" s="91">
        <f t="shared" si="5"/>
        <v>1.013480544716681E-3</v>
      </c>
      <c r="K369" s="91">
        <f>I369/'סכום נכסי הקרן'!$C$42</f>
        <v>-1.7488528566379548E-5</v>
      </c>
    </row>
    <row r="370" spans="2:11">
      <c r="B370" s="86" t="s">
        <v>2877</v>
      </c>
      <c r="C370" s="87" t="s">
        <v>2878</v>
      </c>
      <c r="D370" s="88" t="s">
        <v>682</v>
      </c>
      <c r="E370" s="88" t="s">
        <v>133</v>
      </c>
      <c r="F370" s="101">
        <v>44755</v>
      </c>
      <c r="G370" s="90">
        <v>289074.60086000001</v>
      </c>
      <c r="H370" s="102">
        <v>-4.4255389999999997</v>
      </c>
      <c r="I370" s="90">
        <v>-12.793108521000001</v>
      </c>
      <c r="J370" s="91">
        <f t="shared" si="5"/>
        <v>1.3853718443490482E-3</v>
      </c>
      <c r="K370" s="91">
        <f>I370/'סכום נכסי הקרן'!$C$42</f>
        <v>-2.3905851179145463E-5</v>
      </c>
    </row>
    <row r="371" spans="2:11">
      <c r="B371" s="86" t="s">
        <v>2879</v>
      </c>
      <c r="C371" s="87" t="s">
        <v>2880</v>
      </c>
      <c r="D371" s="88" t="s">
        <v>682</v>
      </c>
      <c r="E371" s="88" t="s">
        <v>133</v>
      </c>
      <c r="F371" s="101">
        <v>44753</v>
      </c>
      <c r="G371" s="90">
        <v>393129.32863399998</v>
      </c>
      <c r="H371" s="102">
        <v>-4.3108890000000004</v>
      </c>
      <c r="I371" s="90">
        <v>-16.947369414000001</v>
      </c>
      <c r="J371" s="91">
        <f t="shared" si="5"/>
        <v>1.8352387446255E-3</v>
      </c>
      <c r="K371" s="91">
        <f>I371/'סכום נכסי הקרן'!$C$42</f>
        <v>-3.1668713700352238E-5</v>
      </c>
    </row>
    <row r="372" spans="2:11">
      <c r="B372" s="86" t="s">
        <v>2881</v>
      </c>
      <c r="C372" s="87" t="s">
        <v>2882</v>
      </c>
      <c r="D372" s="88" t="s">
        <v>682</v>
      </c>
      <c r="E372" s="88" t="s">
        <v>133</v>
      </c>
      <c r="F372" s="101">
        <v>44769</v>
      </c>
      <c r="G372" s="90">
        <v>1102873.2379999999</v>
      </c>
      <c r="H372" s="102">
        <v>-3.8153990000000002</v>
      </c>
      <c r="I372" s="90">
        <v>-42.079014231000002</v>
      </c>
      <c r="J372" s="91">
        <f t="shared" si="5"/>
        <v>4.5567565895261834E-3</v>
      </c>
      <c r="K372" s="91">
        <f>I372/'סכום נכסי הקרן'!$C$42</f>
        <v>-7.8630979352686605E-5</v>
      </c>
    </row>
    <row r="373" spans="2:11">
      <c r="B373" s="86" t="s">
        <v>2883</v>
      </c>
      <c r="C373" s="87" t="s">
        <v>2884</v>
      </c>
      <c r="D373" s="88" t="s">
        <v>682</v>
      </c>
      <c r="E373" s="88" t="s">
        <v>133</v>
      </c>
      <c r="F373" s="101">
        <v>44763</v>
      </c>
      <c r="G373" s="90">
        <v>237245.79404099996</v>
      </c>
      <c r="H373" s="102">
        <v>-3.4954079999999998</v>
      </c>
      <c r="I373" s="90">
        <v>-8.2927085480000002</v>
      </c>
      <c r="J373" s="91">
        <f t="shared" si="5"/>
        <v>8.9802137744188042E-4</v>
      </c>
      <c r="K373" s="91">
        <f>I373/'סכום נכסי הקרן'!$C$42</f>
        <v>-1.5496175624172637E-5</v>
      </c>
    </row>
    <row r="374" spans="2:11">
      <c r="B374" s="86" t="s">
        <v>2885</v>
      </c>
      <c r="C374" s="87" t="s">
        <v>2886</v>
      </c>
      <c r="D374" s="88" t="s">
        <v>682</v>
      </c>
      <c r="E374" s="88" t="s">
        <v>133</v>
      </c>
      <c r="F374" s="101">
        <v>44769</v>
      </c>
      <c r="G374" s="90">
        <v>1218151.313386</v>
      </c>
      <c r="H374" s="102">
        <v>-3.765266</v>
      </c>
      <c r="I374" s="90">
        <v>-45.866637039000004</v>
      </c>
      <c r="J374" s="91">
        <f t="shared" si="5"/>
        <v>4.966920076109921E-3</v>
      </c>
      <c r="K374" s="91">
        <f>I374/'סכום נכסי הקרן'!$C$42</f>
        <v>-8.570872336010688E-5</v>
      </c>
    </row>
    <row r="375" spans="2:11">
      <c r="B375" s="86" t="s">
        <v>2887</v>
      </c>
      <c r="C375" s="87" t="s">
        <v>2888</v>
      </c>
      <c r="D375" s="88" t="s">
        <v>682</v>
      </c>
      <c r="E375" s="88" t="s">
        <v>133</v>
      </c>
      <c r="F375" s="101">
        <v>44777</v>
      </c>
      <c r="G375" s="90">
        <v>128806.070754</v>
      </c>
      <c r="H375" s="102">
        <v>-3.4096000000000002</v>
      </c>
      <c r="I375" s="90">
        <v>-4.3917723439999996</v>
      </c>
      <c r="J375" s="91">
        <f t="shared" si="5"/>
        <v>4.755871289750331E-4</v>
      </c>
      <c r="K375" s="91">
        <f>I375/'סכום נכסי הקרן'!$C$42</f>
        <v>-8.2066884601197872E-6</v>
      </c>
    </row>
    <row r="376" spans="2:11">
      <c r="B376" s="86" t="s">
        <v>2889</v>
      </c>
      <c r="C376" s="87" t="s">
        <v>2890</v>
      </c>
      <c r="D376" s="88" t="s">
        <v>682</v>
      </c>
      <c r="E376" s="88" t="s">
        <v>133</v>
      </c>
      <c r="F376" s="101">
        <v>44784</v>
      </c>
      <c r="G376" s="90">
        <v>501901.361042</v>
      </c>
      <c r="H376" s="102">
        <v>-2.1307990000000001</v>
      </c>
      <c r="I376" s="90">
        <v>-10.694511538999997</v>
      </c>
      <c r="J376" s="91">
        <f t="shared" si="5"/>
        <v>1.1581137728079313E-3</v>
      </c>
      <c r="K376" s="91">
        <f>I376/'סכום נכסי הקרן'!$C$42</f>
        <v>-1.9984306461976571E-5</v>
      </c>
    </row>
    <row r="377" spans="2:11">
      <c r="B377" s="86" t="s">
        <v>2891</v>
      </c>
      <c r="C377" s="87" t="s">
        <v>2892</v>
      </c>
      <c r="D377" s="88" t="s">
        <v>682</v>
      </c>
      <c r="E377" s="88" t="s">
        <v>133</v>
      </c>
      <c r="F377" s="101">
        <v>44880</v>
      </c>
      <c r="G377" s="90">
        <v>553378.24007599999</v>
      </c>
      <c r="H377" s="102">
        <v>-2.1192959999999998</v>
      </c>
      <c r="I377" s="90">
        <v>-11.727723791000001</v>
      </c>
      <c r="J377" s="91">
        <f t="shared" si="5"/>
        <v>1.270000822058522E-3</v>
      </c>
      <c r="K377" s="91">
        <f>I377/'סכום נכסי הקרן'!$C$42</f>
        <v>-2.1915019258810651E-5</v>
      </c>
    </row>
    <row r="378" spans="2:11">
      <c r="B378" s="86" t="s">
        <v>2893</v>
      </c>
      <c r="C378" s="87" t="s">
        <v>2894</v>
      </c>
      <c r="D378" s="88" t="s">
        <v>682</v>
      </c>
      <c r="E378" s="88" t="s">
        <v>133</v>
      </c>
      <c r="F378" s="101">
        <v>44880</v>
      </c>
      <c r="G378" s="90">
        <v>201333.49117600001</v>
      </c>
      <c r="H378" s="102">
        <v>-2.0660180000000001</v>
      </c>
      <c r="I378" s="90">
        <v>-4.1595866059999995</v>
      </c>
      <c r="J378" s="91">
        <f t="shared" si="5"/>
        <v>4.5044362428603657E-4</v>
      </c>
      <c r="K378" s="91">
        <f>I378/'סכום נכסי הקרן'!$C$42</f>
        <v>-7.7728144185264783E-6</v>
      </c>
    </row>
    <row r="379" spans="2:11">
      <c r="B379" s="86" t="s">
        <v>2895</v>
      </c>
      <c r="C379" s="87" t="s">
        <v>2896</v>
      </c>
      <c r="D379" s="88" t="s">
        <v>682</v>
      </c>
      <c r="E379" s="88" t="s">
        <v>133</v>
      </c>
      <c r="F379" s="101">
        <v>44880</v>
      </c>
      <c r="G379" s="90">
        <v>1097631.825556</v>
      </c>
      <c r="H379" s="102">
        <v>-2.032143</v>
      </c>
      <c r="I379" s="90">
        <v>-22.305448297999998</v>
      </c>
      <c r="J379" s="91">
        <f t="shared" si="5"/>
        <v>2.4154676712784678E-3</v>
      </c>
      <c r="K379" s="91">
        <f>I379/'סכום נכסי הקרן'!$C$42</f>
        <v>-4.1681091551815455E-5</v>
      </c>
    </row>
    <row r="380" spans="2:11">
      <c r="B380" s="86" t="s">
        <v>2895</v>
      </c>
      <c r="C380" s="87" t="s">
        <v>2897</v>
      </c>
      <c r="D380" s="88" t="s">
        <v>682</v>
      </c>
      <c r="E380" s="88" t="s">
        <v>133</v>
      </c>
      <c r="F380" s="101">
        <v>44880</v>
      </c>
      <c r="G380" s="90">
        <v>16129.188015</v>
      </c>
      <c r="H380" s="102">
        <v>-2.032143</v>
      </c>
      <c r="I380" s="90">
        <v>-0.32776815399999998</v>
      </c>
      <c r="J380" s="91">
        <f t="shared" si="5"/>
        <v>3.5494170262097386E-5</v>
      </c>
      <c r="K380" s="91">
        <f>I380/'סכום נכסי הקרן'!$C$42</f>
        <v>-6.124841900563153E-7</v>
      </c>
    </row>
    <row r="381" spans="2:11">
      <c r="B381" s="86" t="s">
        <v>2898</v>
      </c>
      <c r="C381" s="87" t="s">
        <v>2899</v>
      </c>
      <c r="D381" s="88" t="s">
        <v>682</v>
      </c>
      <c r="E381" s="88" t="s">
        <v>133</v>
      </c>
      <c r="F381" s="101">
        <v>44903</v>
      </c>
      <c r="G381" s="90">
        <v>364834.16194999998</v>
      </c>
      <c r="H381" s="102">
        <v>-1.160765</v>
      </c>
      <c r="I381" s="90">
        <v>-4.2348663130000004</v>
      </c>
      <c r="J381" s="91">
        <f t="shared" si="5"/>
        <v>4.5859569978492359E-4</v>
      </c>
      <c r="K381" s="91">
        <f>I381/'סכום נכסי הקרן'!$C$42</f>
        <v>-7.9134858956266366E-6</v>
      </c>
    </row>
    <row r="382" spans="2:11">
      <c r="B382" s="86" t="s">
        <v>2900</v>
      </c>
      <c r="C382" s="87" t="s">
        <v>2901</v>
      </c>
      <c r="D382" s="88" t="s">
        <v>682</v>
      </c>
      <c r="E382" s="88" t="s">
        <v>133</v>
      </c>
      <c r="F382" s="101">
        <v>44728</v>
      </c>
      <c r="G382" s="90">
        <v>254257.06077700001</v>
      </c>
      <c r="H382" s="102">
        <v>-0.59475699999999998</v>
      </c>
      <c r="I382" s="90">
        <v>-1.5122127569999999</v>
      </c>
      <c r="J382" s="91">
        <f t="shared" si="5"/>
        <v>1.637582431802502E-4</v>
      </c>
      <c r="K382" s="91">
        <f>I382/'סכום נכסי הקרן'!$C$42</f>
        <v>-2.8257974252860837E-6</v>
      </c>
    </row>
    <row r="383" spans="2:11">
      <c r="B383" s="86" t="s">
        <v>2902</v>
      </c>
      <c r="C383" s="87" t="s">
        <v>2903</v>
      </c>
      <c r="D383" s="88" t="s">
        <v>682</v>
      </c>
      <c r="E383" s="88" t="s">
        <v>133</v>
      </c>
      <c r="F383" s="101">
        <v>44907</v>
      </c>
      <c r="G383" s="90">
        <v>315826.39697399997</v>
      </c>
      <c r="H383" s="102">
        <v>-0.70161799999999996</v>
      </c>
      <c r="I383" s="90">
        <v>-2.2158953079999999</v>
      </c>
      <c r="J383" s="91">
        <f t="shared" si="5"/>
        <v>2.3996036340106038E-4</v>
      </c>
      <c r="K383" s="91">
        <f>I383/'סכום נכסי הקרן'!$C$42</f>
        <v>-4.1407343160311094E-6</v>
      </c>
    </row>
    <row r="384" spans="2:11">
      <c r="B384" s="86" t="s">
        <v>2904</v>
      </c>
      <c r="C384" s="87" t="s">
        <v>2905</v>
      </c>
      <c r="D384" s="88" t="s">
        <v>682</v>
      </c>
      <c r="E384" s="88" t="s">
        <v>133</v>
      </c>
      <c r="F384" s="101">
        <v>44900</v>
      </c>
      <c r="G384" s="90">
        <v>204016.79183100001</v>
      </c>
      <c r="H384" s="102">
        <v>-0.63571900000000003</v>
      </c>
      <c r="I384" s="90">
        <v>-1.296972692</v>
      </c>
      <c r="J384" s="91">
        <f t="shared" si="5"/>
        <v>1.4044979353039524E-4</v>
      </c>
      <c r="K384" s="91">
        <f>I384/'סכום נכסי הקרן'!$C$42</f>
        <v>-2.4235889273879209E-6</v>
      </c>
    </row>
    <row r="385" spans="2:11">
      <c r="B385" s="86" t="s">
        <v>2906</v>
      </c>
      <c r="C385" s="87" t="s">
        <v>2907</v>
      </c>
      <c r="D385" s="88" t="s">
        <v>682</v>
      </c>
      <c r="E385" s="88" t="s">
        <v>133</v>
      </c>
      <c r="F385" s="101">
        <v>44907</v>
      </c>
      <c r="G385" s="90">
        <v>990768.94724100013</v>
      </c>
      <c r="H385" s="102">
        <v>-0.74277899999999997</v>
      </c>
      <c r="I385" s="90">
        <v>-7.3592261810000004</v>
      </c>
      <c r="J385" s="91">
        <f t="shared" si="5"/>
        <v>7.96934125167324E-4</v>
      </c>
      <c r="K385" s="91">
        <f>I385/'סכום נכסי הקרן'!$C$42</f>
        <v>-1.3751823146647176E-5</v>
      </c>
    </row>
    <row r="386" spans="2:11">
      <c r="B386" s="86" t="s">
        <v>2908</v>
      </c>
      <c r="C386" s="87" t="s">
        <v>2909</v>
      </c>
      <c r="D386" s="88" t="s">
        <v>682</v>
      </c>
      <c r="E386" s="88" t="s">
        <v>133</v>
      </c>
      <c r="F386" s="101">
        <v>44907</v>
      </c>
      <c r="G386" s="90">
        <v>255469.79808400001</v>
      </c>
      <c r="H386" s="102">
        <v>-0.69664999999999999</v>
      </c>
      <c r="I386" s="90">
        <v>-1.7797311619999998</v>
      </c>
      <c r="J386" s="91">
        <f t="shared" si="5"/>
        <v>1.927279392884167E-4</v>
      </c>
      <c r="K386" s="91">
        <f>I386/'סכום נכסי הקרן'!$C$42</f>
        <v>-3.3256958797637029E-6</v>
      </c>
    </row>
    <row r="387" spans="2:11">
      <c r="B387" s="86" t="s">
        <v>2910</v>
      </c>
      <c r="C387" s="87" t="s">
        <v>2911</v>
      </c>
      <c r="D387" s="88" t="s">
        <v>682</v>
      </c>
      <c r="E387" s="88" t="s">
        <v>133</v>
      </c>
      <c r="F387" s="101">
        <v>44732</v>
      </c>
      <c r="G387" s="90">
        <v>432456.546959</v>
      </c>
      <c r="H387" s="102">
        <v>7.1401999999999993E-2</v>
      </c>
      <c r="I387" s="90">
        <v>0.30878240200000001</v>
      </c>
      <c r="J387" s="91">
        <f t="shared" si="5"/>
        <v>-3.3438194091691409E-5</v>
      </c>
      <c r="K387" s="91">
        <f>I387/'סכום נכסי הקרן'!$C$42</f>
        <v>5.7700645131196472E-7</v>
      </c>
    </row>
    <row r="388" spans="2:11">
      <c r="B388" s="86" t="s">
        <v>2912</v>
      </c>
      <c r="C388" s="87" t="s">
        <v>2913</v>
      </c>
      <c r="D388" s="88" t="s">
        <v>682</v>
      </c>
      <c r="E388" s="88" t="s">
        <v>133</v>
      </c>
      <c r="F388" s="101">
        <v>44732</v>
      </c>
      <c r="G388" s="90">
        <v>460988.66533599998</v>
      </c>
      <c r="H388" s="102">
        <v>0.13101699999999999</v>
      </c>
      <c r="I388" s="90">
        <v>0.60397296300000003</v>
      </c>
      <c r="J388" s="91">
        <f t="shared" si="5"/>
        <v>-6.5404521216620224E-5</v>
      </c>
      <c r="K388" s="91">
        <f>I388/'סכום נכסי הקרן'!$C$42</f>
        <v>1.1286144994396493E-6</v>
      </c>
    </row>
    <row r="389" spans="2:11">
      <c r="B389" s="86" t="s">
        <v>2914</v>
      </c>
      <c r="C389" s="87" t="s">
        <v>2915</v>
      </c>
      <c r="D389" s="88" t="s">
        <v>682</v>
      </c>
      <c r="E389" s="88" t="s">
        <v>133</v>
      </c>
      <c r="F389" s="101">
        <v>44732</v>
      </c>
      <c r="G389" s="90">
        <v>256111.97591000001</v>
      </c>
      <c r="H389" s="102">
        <v>0.13381000000000001</v>
      </c>
      <c r="I389" s="90">
        <v>0.34270237600000003</v>
      </c>
      <c r="J389" s="91">
        <f t="shared" si="5"/>
        <v>-3.7111404309795507E-5</v>
      </c>
      <c r="K389" s="91">
        <f>I389/'סכום נכסי הקרן'!$C$42</f>
        <v>6.403910344344645E-7</v>
      </c>
    </row>
    <row r="390" spans="2:11">
      <c r="B390" s="86" t="s">
        <v>2916</v>
      </c>
      <c r="C390" s="87" t="s">
        <v>2917</v>
      </c>
      <c r="D390" s="88" t="s">
        <v>682</v>
      </c>
      <c r="E390" s="88" t="s">
        <v>133</v>
      </c>
      <c r="F390" s="101">
        <v>44909</v>
      </c>
      <c r="G390" s="90">
        <v>830174.07144800003</v>
      </c>
      <c r="H390" s="102">
        <v>0.03</v>
      </c>
      <c r="I390" s="90">
        <v>0.24904913400000001</v>
      </c>
      <c r="J390" s="91">
        <f t="shared" si="5"/>
        <v>-2.6969649912431417E-5</v>
      </c>
      <c r="K390" s="91">
        <f>I390/'סכום נכסי הקרן'!$C$42</f>
        <v>4.6538583831489848E-7</v>
      </c>
    </row>
    <row r="391" spans="2:11">
      <c r="B391" s="86" t="s">
        <v>2918</v>
      </c>
      <c r="C391" s="87" t="s">
        <v>2919</v>
      </c>
      <c r="D391" s="88" t="s">
        <v>682</v>
      </c>
      <c r="E391" s="88" t="s">
        <v>133</v>
      </c>
      <c r="F391" s="101">
        <v>44732</v>
      </c>
      <c r="G391" s="90">
        <v>205028.99777300001</v>
      </c>
      <c r="H391" s="102">
        <v>5.3280000000000001E-2</v>
      </c>
      <c r="I391" s="90">
        <v>0.10923916199999999</v>
      </c>
      <c r="J391" s="91">
        <f t="shared" si="5"/>
        <v>-1.1829561133376118E-5</v>
      </c>
      <c r="K391" s="91">
        <f>I391/'סכום נכסי הקרן'!$C$42</f>
        <v>2.0412983642090076E-7</v>
      </c>
    </row>
    <row r="392" spans="2:11">
      <c r="B392" s="86" t="s">
        <v>2920</v>
      </c>
      <c r="C392" s="87" t="s">
        <v>2921</v>
      </c>
      <c r="D392" s="88" t="s">
        <v>682</v>
      </c>
      <c r="E392" s="88" t="s">
        <v>133</v>
      </c>
      <c r="F392" s="101">
        <v>44732</v>
      </c>
      <c r="G392" s="90">
        <v>307560.685062</v>
      </c>
      <c r="H392" s="102">
        <v>5.8866000000000002E-2</v>
      </c>
      <c r="I392" s="90">
        <v>0.18104715999999998</v>
      </c>
      <c r="J392" s="91">
        <f t="shared" si="5"/>
        <v>-1.9605683603139755E-5</v>
      </c>
      <c r="K392" s="91">
        <f>I392/'סכום נכסי הקרן'!$C$42</f>
        <v>3.3831390207175564E-7</v>
      </c>
    </row>
    <row r="393" spans="2:11">
      <c r="B393" s="86" t="s">
        <v>2922</v>
      </c>
      <c r="C393" s="87" t="s">
        <v>2923</v>
      </c>
      <c r="D393" s="88" t="s">
        <v>682</v>
      </c>
      <c r="E393" s="88" t="s">
        <v>133</v>
      </c>
      <c r="F393" s="101">
        <v>44910</v>
      </c>
      <c r="G393" s="90">
        <v>451841.09286999999</v>
      </c>
      <c r="H393" s="102">
        <v>-0.20318600000000001</v>
      </c>
      <c r="I393" s="90">
        <v>-0.91807858200000003</v>
      </c>
      <c r="J393" s="91">
        <f t="shared" si="5"/>
        <v>9.9419169024861806E-5</v>
      </c>
      <c r="K393" s="91">
        <f>I393/'סכום נכסי הקרן'!$C$42</f>
        <v>-1.715568183919175E-6</v>
      </c>
    </row>
    <row r="394" spans="2:11">
      <c r="B394" s="86" t="s">
        <v>2924</v>
      </c>
      <c r="C394" s="87" t="s">
        <v>2925</v>
      </c>
      <c r="D394" s="88" t="s">
        <v>682</v>
      </c>
      <c r="E394" s="88" t="s">
        <v>133</v>
      </c>
      <c r="F394" s="101">
        <v>44732</v>
      </c>
      <c r="G394" s="90">
        <v>739479.46420299995</v>
      </c>
      <c r="H394" s="102">
        <v>0.23913200000000001</v>
      </c>
      <c r="I394" s="90">
        <v>1.7683332549999999</v>
      </c>
      <c r="J394" s="91">
        <f t="shared" si="5"/>
        <v>-1.9149365448450147E-4</v>
      </c>
      <c r="K394" s="91">
        <f>I394/'סכום נכסי הקרן'!$C$42</f>
        <v>3.3043971728819104E-6</v>
      </c>
    </row>
    <row r="395" spans="2:11">
      <c r="B395" s="86" t="s">
        <v>2926</v>
      </c>
      <c r="C395" s="87" t="s">
        <v>2927</v>
      </c>
      <c r="D395" s="88" t="s">
        <v>682</v>
      </c>
      <c r="E395" s="88" t="s">
        <v>133</v>
      </c>
      <c r="F395" s="101">
        <v>44740</v>
      </c>
      <c r="G395" s="90">
        <v>308006.27273199998</v>
      </c>
      <c r="H395" s="102">
        <v>0.648922</v>
      </c>
      <c r="I395" s="90">
        <v>1.9987211649999999</v>
      </c>
      <c r="J395" s="91">
        <f t="shared" si="5"/>
        <v>-2.1644247151896164E-4</v>
      </c>
      <c r="K395" s="91">
        <f>I395/'סכום נכסי הקרן'!$C$42</f>
        <v>3.7349117019264779E-6</v>
      </c>
    </row>
    <row r="396" spans="2:11">
      <c r="B396" s="86" t="s">
        <v>2928</v>
      </c>
      <c r="C396" s="87" t="s">
        <v>2929</v>
      </c>
      <c r="D396" s="88" t="s">
        <v>682</v>
      </c>
      <c r="E396" s="88" t="s">
        <v>134</v>
      </c>
      <c r="F396" s="101">
        <v>44860</v>
      </c>
      <c r="G396" s="90">
        <v>49027.741725</v>
      </c>
      <c r="H396" s="102">
        <v>-3.7925270000000002</v>
      </c>
      <c r="I396" s="90">
        <v>-1.8593901909999999</v>
      </c>
      <c r="J396" s="91">
        <f t="shared" ref="J396:J459" si="6">IFERROR(I396/$I$11,0)</f>
        <v>2.0135425366256838E-4</v>
      </c>
      <c r="K396" s="91">
        <f>I396/'סכום נכסי הקרן'!$C$42</f>
        <v>-3.4745507799799621E-6</v>
      </c>
    </row>
    <row r="397" spans="2:11">
      <c r="B397" s="86" t="s">
        <v>2930</v>
      </c>
      <c r="C397" s="87" t="s">
        <v>2931</v>
      </c>
      <c r="D397" s="88" t="s">
        <v>682</v>
      </c>
      <c r="E397" s="88" t="s">
        <v>134</v>
      </c>
      <c r="F397" s="101">
        <v>44888</v>
      </c>
      <c r="G397" s="90">
        <v>491912.98920700001</v>
      </c>
      <c r="H397" s="102">
        <v>-0.848966</v>
      </c>
      <c r="I397" s="90">
        <v>-4.176171697</v>
      </c>
      <c r="J397" s="91">
        <f t="shared" si="6"/>
        <v>4.5223963172782847E-4</v>
      </c>
      <c r="K397" s="91">
        <f>I397/'סכום נכסי הקרן'!$C$42</f>
        <v>-7.8038061604153071E-6</v>
      </c>
    </row>
    <row r="398" spans="2:11">
      <c r="B398" s="86" t="s">
        <v>2932</v>
      </c>
      <c r="C398" s="87" t="s">
        <v>2933</v>
      </c>
      <c r="D398" s="88" t="s">
        <v>682</v>
      </c>
      <c r="E398" s="88" t="s">
        <v>134</v>
      </c>
      <c r="F398" s="101">
        <v>44888</v>
      </c>
      <c r="G398" s="90">
        <v>228796.73916600001</v>
      </c>
      <c r="H398" s="102">
        <v>-0.848966</v>
      </c>
      <c r="I398" s="90">
        <v>-1.9424054380000002</v>
      </c>
      <c r="J398" s="91">
        <f t="shared" si="6"/>
        <v>2.1034401449018092E-4</v>
      </c>
      <c r="K398" s="91">
        <f>I398/'סכום נכסי הקרן'!$C$42</f>
        <v>-3.6296772793076551E-6</v>
      </c>
    </row>
    <row r="399" spans="2:11">
      <c r="B399" s="86" t="s">
        <v>2934</v>
      </c>
      <c r="C399" s="87" t="s">
        <v>2935</v>
      </c>
      <c r="D399" s="88" t="s">
        <v>682</v>
      </c>
      <c r="E399" s="88" t="s">
        <v>134</v>
      </c>
      <c r="F399" s="101">
        <v>44888</v>
      </c>
      <c r="G399" s="90">
        <v>400561.40301200002</v>
      </c>
      <c r="H399" s="102">
        <v>-0.80689299999999997</v>
      </c>
      <c r="I399" s="90">
        <v>-3.2321000450000006</v>
      </c>
      <c r="J399" s="91">
        <f t="shared" si="6"/>
        <v>3.5000566071273243E-4</v>
      </c>
      <c r="K399" s="91">
        <f>I399/'סכום נכסי הקרן'!$C$42</f>
        <v>-6.0396660080735168E-6</v>
      </c>
    </row>
    <row r="400" spans="2:11">
      <c r="B400" s="86" t="s">
        <v>2936</v>
      </c>
      <c r="C400" s="87" t="s">
        <v>2937</v>
      </c>
      <c r="D400" s="88" t="s">
        <v>682</v>
      </c>
      <c r="E400" s="88" t="s">
        <v>134</v>
      </c>
      <c r="F400" s="101">
        <v>44781</v>
      </c>
      <c r="G400" s="90">
        <v>465297.70241999999</v>
      </c>
      <c r="H400" s="102">
        <v>0.88769699999999996</v>
      </c>
      <c r="I400" s="90">
        <v>4.1304342969999999</v>
      </c>
      <c r="J400" s="91">
        <f t="shared" si="6"/>
        <v>-4.4728670679252297E-4</v>
      </c>
      <c r="K400" s="91">
        <f>I400/'סכום נכסי הקרן'!$C$42</f>
        <v>7.718338935938453E-6</v>
      </c>
    </row>
    <row r="401" spans="2:11">
      <c r="B401" s="86" t="s">
        <v>2938</v>
      </c>
      <c r="C401" s="87" t="s">
        <v>2939</v>
      </c>
      <c r="D401" s="88" t="s">
        <v>682</v>
      </c>
      <c r="E401" s="88" t="s">
        <v>134</v>
      </c>
      <c r="F401" s="101">
        <v>44781</v>
      </c>
      <c r="G401" s="90">
        <v>116604.481976</v>
      </c>
      <c r="H401" s="102">
        <v>0.98929500000000004</v>
      </c>
      <c r="I401" s="90">
        <v>1.1535621970000001</v>
      </c>
      <c r="J401" s="91">
        <f t="shared" si="6"/>
        <v>-1.2491980239250799E-4</v>
      </c>
      <c r="K401" s="91">
        <f>I401/'סכום נכסי הקרן'!$C$42</f>
        <v>2.1556048056734904E-6</v>
      </c>
    </row>
    <row r="402" spans="2:11">
      <c r="B402" s="86" t="s">
        <v>2940</v>
      </c>
      <c r="C402" s="87" t="s">
        <v>2941</v>
      </c>
      <c r="D402" s="88" t="s">
        <v>682</v>
      </c>
      <c r="E402" s="88" t="s">
        <v>134</v>
      </c>
      <c r="F402" s="101">
        <v>44725</v>
      </c>
      <c r="G402" s="90">
        <v>156068.71910399999</v>
      </c>
      <c r="H402" s="102">
        <v>1.522994</v>
      </c>
      <c r="I402" s="90">
        <v>2.3769165210000001</v>
      </c>
      <c r="J402" s="91">
        <f t="shared" si="6"/>
        <v>-2.5739742761942081E-4</v>
      </c>
      <c r="K402" s="91">
        <f>I402/'סכום נכסי הקרן'!$C$42</f>
        <v>4.4416267182447499E-6</v>
      </c>
    </row>
    <row r="403" spans="2:11">
      <c r="B403" s="86" t="s">
        <v>2942</v>
      </c>
      <c r="C403" s="87" t="s">
        <v>2943</v>
      </c>
      <c r="D403" s="88" t="s">
        <v>682</v>
      </c>
      <c r="E403" s="88" t="s">
        <v>134</v>
      </c>
      <c r="F403" s="101">
        <v>44909</v>
      </c>
      <c r="G403" s="90">
        <v>296511.88426600001</v>
      </c>
      <c r="H403" s="102">
        <v>2.7277</v>
      </c>
      <c r="I403" s="90">
        <v>8.0879535120000003</v>
      </c>
      <c r="J403" s="91">
        <f t="shared" si="6"/>
        <v>-8.7584835660042956E-4</v>
      </c>
      <c r="K403" s="91">
        <f>I403/'סכום נכסי הקרן'!$C$42</f>
        <v>1.5113559983043536E-5</v>
      </c>
    </row>
    <row r="404" spans="2:11">
      <c r="B404" s="86" t="s">
        <v>2944</v>
      </c>
      <c r="C404" s="87" t="s">
        <v>2945</v>
      </c>
      <c r="D404" s="88" t="s">
        <v>682</v>
      </c>
      <c r="E404" s="88" t="s">
        <v>134</v>
      </c>
      <c r="F404" s="101">
        <v>44908</v>
      </c>
      <c r="G404" s="90">
        <v>416015.68692900002</v>
      </c>
      <c r="H404" s="102">
        <v>3.0033310000000002</v>
      </c>
      <c r="I404" s="90">
        <v>12.494327315</v>
      </c>
      <c r="J404" s="91">
        <f t="shared" si="6"/>
        <v>-1.3530166845586349E-3</v>
      </c>
      <c r="K404" s="91">
        <f>I404/'סכום נכסי הקרן'!$C$42</f>
        <v>2.3347533469728948E-5</v>
      </c>
    </row>
    <row r="405" spans="2:11">
      <c r="B405" s="86" t="s">
        <v>2946</v>
      </c>
      <c r="C405" s="87" t="s">
        <v>2947</v>
      </c>
      <c r="D405" s="88" t="s">
        <v>682</v>
      </c>
      <c r="E405" s="88" t="s">
        <v>134</v>
      </c>
      <c r="F405" s="101">
        <v>44713</v>
      </c>
      <c r="G405" s="90">
        <v>300391.211282</v>
      </c>
      <c r="H405" s="102">
        <v>4.1839000000000004</v>
      </c>
      <c r="I405" s="90">
        <v>12.568067006</v>
      </c>
      <c r="J405" s="91">
        <f t="shared" si="6"/>
        <v>-1.3610019909878507E-3</v>
      </c>
      <c r="K405" s="91">
        <f>I405/'סכום נכסי הקרן'!$C$42</f>
        <v>2.3485327194854353E-5</v>
      </c>
    </row>
    <row r="406" spans="2:11">
      <c r="B406" s="86" t="s">
        <v>2948</v>
      </c>
      <c r="C406" s="87" t="s">
        <v>2949</v>
      </c>
      <c r="D406" s="88" t="s">
        <v>682</v>
      </c>
      <c r="E406" s="88" t="s">
        <v>134</v>
      </c>
      <c r="F406" s="101">
        <v>44714</v>
      </c>
      <c r="G406" s="90">
        <v>180313.50694799999</v>
      </c>
      <c r="H406" s="102">
        <v>4.2257619999999996</v>
      </c>
      <c r="I406" s="90">
        <v>7.6196203889999996</v>
      </c>
      <c r="J406" s="91">
        <f t="shared" si="6"/>
        <v>-8.2513233857281541E-4</v>
      </c>
      <c r="K406" s="91">
        <f>I406/'סכום נכסי הקרן'!$C$42</f>
        <v>1.4238408965421488E-5</v>
      </c>
    </row>
    <row r="407" spans="2:11">
      <c r="B407" s="86" t="s">
        <v>2950</v>
      </c>
      <c r="C407" s="87" t="s">
        <v>2951</v>
      </c>
      <c r="D407" s="88" t="s">
        <v>682</v>
      </c>
      <c r="E407" s="88" t="s">
        <v>134</v>
      </c>
      <c r="F407" s="101">
        <v>44712</v>
      </c>
      <c r="G407" s="90">
        <v>603074.20959999994</v>
      </c>
      <c r="H407" s="102">
        <v>4.5480179999999999</v>
      </c>
      <c r="I407" s="90">
        <v>27.427921049000002</v>
      </c>
      <c r="J407" s="91">
        <f t="shared" si="6"/>
        <v>-2.9701826970309347E-3</v>
      </c>
      <c r="K407" s="91">
        <f>I407/'סכום נכסי הקרן'!$C$42</f>
        <v>5.1253203838178032E-5</v>
      </c>
    </row>
    <row r="408" spans="2:11">
      <c r="B408" s="86" t="s">
        <v>2952</v>
      </c>
      <c r="C408" s="87" t="s">
        <v>2953</v>
      </c>
      <c r="D408" s="88" t="s">
        <v>682</v>
      </c>
      <c r="E408" s="88" t="s">
        <v>134</v>
      </c>
      <c r="F408" s="101">
        <v>44712</v>
      </c>
      <c r="G408" s="90">
        <v>663460.41073999996</v>
      </c>
      <c r="H408" s="102">
        <v>4.5593519999999996</v>
      </c>
      <c r="I408" s="90">
        <v>30.249493344000001</v>
      </c>
      <c r="J408" s="91">
        <f t="shared" si="6"/>
        <v>-3.2757321112230984E-3</v>
      </c>
      <c r="K408" s="91">
        <f>I408/'סכום נכסי הקרן'!$C$42</f>
        <v>5.6525736879287371E-5</v>
      </c>
    </row>
    <row r="409" spans="2:11">
      <c r="B409" s="86" t="s">
        <v>2954</v>
      </c>
      <c r="C409" s="87" t="s">
        <v>2955</v>
      </c>
      <c r="D409" s="88" t="s">
        <v>682</v>
      </c>
      <c r="E409" s="88" t="s">
        <v>134</v>
      </c>
      <c r="F409" s="101">
        <v>44712</v>
      </c>
      <c r="G409" s="90">
        <v>723832.28821000014</v>
      </c>
      <c r="H409" s="102">
        <v>4.5669060000000004</v>
      </c>
      <c r="I409" s="90">
        <v>33.056741942999999</v>
      </c>
      <c r="J409" s="91">
        <f t="shared" si="6"/>
        <v>-3.5797304055202933E-3</v>
      </c>
      <c r="K409" s="91">
        <f>I409/'סכום נכסי הקרן'!$C$42</f>
        <v>6.1771503935855165E-5</v>
      </c>
    </row>
    <row r="410" spans="2:11">
      <c r="B410" s="86" t="s">
        <v>2956</v>
      </c>
      <c r="C410" s="87" t="s">
        <v>2957</v>
      </c>
      <c r="D410" s="88" t="s">
        <v>682</v>
      </c>
      <c r="E410" s="88" t="s">
        <v>131</v>
      </c>
      <c r="F410" s="101">
        <v>44825</v>
      </c>
      <c r="G410" s="90">
        <v>367663.83723300003</v>
      </c>
      <c r="H410" s="102">
        <v>-7.6158260000000002</v>
      </c>
      <c r="I410" s="90">
        <v>-28.000638022</v>
      </c>
      <c r="J410" s="91">
        <f t="shared" si="6"/>
        <v>3.0322024921317576E-3</v>
      </c>
      <c r="K410" s="91">
        <f>I410/'סכום נכסי הקרן'!$C$42</f>
        <v>-5.2323411810058697E-5</v>
      </c>
    </row>
    <row r="411" spans="2:11">
      <c r="B411" s="86" t="s">
        <v>2958</v>
      </c>
      <c r="C411" s="87" t="s">
        <v>2959</v>
      </c>
      <c r="D411" s="88" t="s">
        <v>682</v>
      </c>
      <c r="E411" s="88" t="s">
        <v>131</v>
      </c>
      <c r="F411" s="101">
        <v>44833</v>
      </c>
      <c r="G411" s="90">
        <v>357655.23197000002</v>
      </c>
      <c r="H411" s="102">
        <v>-8.4040269999999992</v>
      </c>
      <c r="I411" s="90">
        <v>-30.057442861000002</v>
      </c>
      <c r="J411" s="91">
        <f t="shared" si="6"/>
        <v>3.2549348725062462E-3</v>
      </c>
      <c r="K411" s="91">
        <f>I411/'סכום נכסי הקרן'!$C$42</f>
        <v>-5.6166861610001205E-5</v>
      </c>
    </row>
    <row r="412" spans="2:11">
      <c r="B412" s="86" t="s">
        <v>2960</v>
      </c>
      <c r="C412" s="87" t="s">
        <v>2961</v>
      </c>
      <c r="D412" s="88" t="s">
        <v>682</v>
      </c>
      <c r="E412" s="88" t="s">
        <v>133</v>
      </c>
      <c r="F412" s="101">
        <v>44867</v>
      </c>
      <c r="G412" s="90">
        <v>94723.182971999995</v>
      </c>
      <c r="H412" s="102">
        <v>6.608975</v>
      </c>
      <c r="I412" s="90">
        <v>6.2602314149999998</v>
      </c>
      <c r="J412" s="91">
        <f t="shared" si="6"/>
        <v>-6.7792345599304571E-4</v>
      </c>
      <c r="K412" s="91">
        <f>I412/'סכום נכסי הקרן'!$C$42</f>
        <v>1.1698185809050186E-5</v>
      </c>
    </row>
    <row r="413" spans="2:11">
      <c r="B413" s="86" t="s">
        <v>2962</v>
      </c>
      <c r="C413" s="87" t="s">
        <v>2963</v>
      </c>
      <c r="D413" s="88" t="s">
        <v>682</v>
      </c>
      <c r="E413" s="88" t="s">
        <v>133</v>
      </c>
      <c r="F413" s="101">
        <v>44788</v>
      </c>
      <c r="G413" s="90">
        <v>137779.17523200001</v>
      </c>
      <c r="H413" s="102">
        <v>3.158423</v>
      </c>
      <c r="I413" s="90">
        <v>4.3516496580000004</v>
      </c>
      <c r="J413" s="91">
        <f t="shared" si="6"/>
        <v>-4.7124222410591441E-4</v>
      </c>
      <c r="K413" s="91">
        <f>I413/'סכום נכסי הקרן'!$C$42</f>
        <v>8.1317131748832802E-6</v>
      </c>
    </row>
    <row r="414" spans="2:11">
      <c r="B414" s="86" t="s">
        <v>2964</v>
      </c>
      <c r="C414" s="87" t="s">
        <v>2965</v>
      </c>
      <c r="D414" s="88" t="s">
        <v>682</v>
      </c>
      <c r="E414" s="88" t="s">
        <v>133</v>
      </c>
      <c r="F414" s="101">
        <v>44924</v>
      </c>
      <c r="G414" s="90">
        <v>863190</v>
      </c>
      <c r="H414" s="102">
        <v>0.16847999999999999</v>
      </c>
      <c r="I414" s="90">
        <v>1.4542999999999999</v>
      </c>
      <c r="J414" s="91">
        <f t="shared" si="6"/>
        <v>-1.5748684300845233E-4</v>
      </c>
      <c r="K414" s="91">
        <f>I414/'סכום נכסי הקרן'!$C$42</f>
        <v>2.7175787114415617E-6</v>
      </c>
    </row>
    <row r="415" spans="2:11">
      <c r="B415" s="86" t="s">
        <v>2966</v>
      </c>
      <c r="C415" s="87" t="s">
        <v>2544</v>
      </c>
      <c r="D415" s="88" t="s">
        <v>682</v>
      </c>
      <c r="E415" s="88" t="s">
        <v>134</v>
      </c>
      <c r="F415" s="101">
        <v>44732</v>
      </c>
      <c r="G415" s="90">
        <v>145846.580976</v>
      </c>
      <c r="H415" s="102">
        <v>-1.930402</v>
      </c>
      <c r="I415" s="90">
        <v>-2.8154251159999997</v>
      </c>
      <c r="J415" s="91">
        <f t="shared" si="6"/>
        <v>3.0488373323629627E-4</v>
      </c>
      <c r="K415" s="91">
        <f>I415/'סכום נכסי הקרן'!$C$42</f>
        <v>-5.261046110774592E-6</v>
      </c>
    </row>
    <row r="416" spans="2:11">
      <c r="B416" s="86" t="s">
        <v>2839</v>
      </c>
      <c r="C416" s="87" t="s">
        <v>2967</v>
      </c>
      <c r="D416" s="88" t="s">
        <v>682</v>
      </c>
      <c r="E416" s="88" t="s">
        <v>135</v>
      </c>
      <c r="F416" s="101">
        <v>44763</v>
      </c>
      <c r="G416" s="90">
        <v>483855.46</v>
      </c>
      <c r="H416" s="102">
        <v>0.96040000000000003</v>
      </c>
      <c r="I416" s="90">
        <v>4.6469499999999995</v>
      </c>
      <c r="J416" s="91">
        <f t="shared" si="6"/>
        <v>-5.0322043946787287E-4</v>
      </c>
      <c r="K416" s="91">
        <f>I416/'סכום נכסי הקרן'!$C$42</f>
        <v>8.6835263653533404E-6</v>
      </c>
    </row>
    <row r="417" spans="2:11">
      <c r="B417" s="86" t="s">
        <v>2968</v>
      </c>
      <c r="C417" s="87" t="s">
        <v>2969</v>
      </c>
      <c r="D417" s="88" t="s">
        <v>682</v>
      </c>
      <c r="E417" s="88" t="s">
        <v>135</v>
      </c>
      <c r="F417" s="101">
        <v>44763</v>
      </c>
      <c r="G417" s="90">
        <v>124851.06</v>
      </c>
      <c r="H417" s="102">
        <v>0.97336800000000001</v>
      </c>
      <c r="I417" s="90">
        <v>1.21526</v>
      </c>
      <c r="J417" s="91">
        <f t="shared" si="6"/>
        <v>-1.3160108700711805E-4</v>
      </c>
      <c r="K417" s="91">
        <f>I417/'סכום נכסי הקרן'!$C$42</f>
        <v>2.2708964483713625E-6</v>
      </c>
    </row>
    <row r="418" spans="2:11">
      <c r="B418" s="86" t="s">
        <v>2849</v>
      </c>
      <c r="C418" s="87" t="s">
        <v>2970</v>
      </c>
      <c r="D418" s="88" t="s">
        <v>682</v>
      </c>
      <c r="E418" s="88" t="s">
        <v>131</v>
      </c>
      <c r="F418" s="101">
        <v>44749</v>
      </c>
      <c r="G418" s="90">
        <v>459960.4</v>
      </c>
      <c r="H418" s="102">
        <v>3.9991680000000001</v>
      </c>
      <c r="I418" s="90">
        <v>18.394590000000001</v>
      </c>
      <c r="J418" s="91">
        <f t="shared" si="6"/>
        <v>-1.9919589545037801E-3</v>
      </c>
      <c r="K418" s="91">
        <f>I418/'סכום נכסי הקרן'!$C$42</f>
        <v>3.4373063459874743E-5</v>
      </c>
    </row>
    <row r="419" spans="2:11">
      <c r="B419" s="86" t="s">
        <v>2971</v>
      </c>
      <c r="C419" s="87" t="s">
        <v>2972</v>
      </c>
      <c r="D419" s="88" t="s">
        <v>682</v>
      </c>
      <c r="E419" s="88" t="s">
        <v>133</v>
      </c>
      <c r="F419" s="101">
        <v>44832</v>
      </c>
      <c r="G419" s="90">
        <v>156774.97</v>
      </c>
      <c r="H419" s="102">
        <v>-10.732766</v>
      </c>
      <c r="I419" s="90">
        <v>-16.82629</v>
      </c>
      <c r="J419" s="91">
        <f t="shared" si="6"/>
        <v>1.8221269969364584E-3</v>
      </c>
      <c r="K419" s="91">
        <f>I419/'סכום נכסי הקרן'!$C$42</f>
        <v>-3.144245856875613E-5</v>
      </c>
    </row>
    <row r="420" spans="2:11">
      <c r="B420" s="86" t="s">
        <v>2973</v>
      </c>
      <c r="C420" s="87" t="s">
        <v>2974</v>
      </c>
      <c r="D420" s="88" t="s">
        <v>682</v>
      </c>
      <c r="E420" s="88" t="s">
        <v>133</v>
      </c>
      <c r="F420" s="101">
        <v>44845</v>
      </c>
      <c r="G420" s="90">
        <v>159122.14000000001</v>
      </c>
      <c r="H420" s="102">
        <v>-9.0993750000000002</v>
      </c>
      <c r="I420" s="90">
        <v>-14.47912</v>
      </c>
      <c r="J420" s="91">
        <f t="shared" si="6"/>
        <v>1.567950834312413E-3</v>
      </c>
      <c r="K420" s="91">
        <f>I420/'סכום נכסי הקרן'!$C$42</f>
        <v>-2.705641770776851E-5</v>
      </c>
    </row>
    <row r="421" spans="2:11">
      <c r="B421" s="86" t="s">
        <v>2975</v>
      </c>
      <c r="C421" s="87" t="s">
        <v>2976</v>
      </c>
      <c r="D421" s="88" t="s">
        <v>682</v>
      </c>
      <c r="E421" s="88" t="s">
        <v>133</v>
      </c>
      <c r="F421" s="101">
        <v>44865</v>
      </c>
      <c r="G421" s="90">
        <v>134096.42000000001</v>
      </c>
      <c r="H421" s="102">
        <v>-6.9452340000000001</v>
      </c>
      <c r="I421" s="90">
        <v>-9.3133099999999995</v>
      </c>
      <c r="J421" s="91">
        <f t="shared" si="6"/>
        <v>1.0085427971251112E-3</v>
      </c>
      <c r="K421" s="91">
        <f>I421/'סכום נכסי הקרן'!$C$42</f>
        <v>-1.740332324077275E-5</v>
      </c>
    </row>
    <row r="422" spans="2:11">
      <c r="B422" s="86" t="s">
        <v>2977</v>
      </c>
      <c r="C422" s="87" t="s">
        <v>2978</v>
      </c>
      <c r="D422" s="88" t="s">
        <v>682</v>
      </c>
      <c r="E422" s="88" t="s">
        <v>133</v>
      </c>
      <c r="F422" s="101">
        <v>44811</v>
      </c>
      <c r="G422" s="90">
        <v>324715.614306</v>
      </c>
      <c r="H422" s="102">
        <v>-6.9267019999999997</v>
      </c>
      <c r="I422" s="90">
        <v>-22.492083629</v>
      </c>
      <c r="J422" s="91">
        <f t="shared" si="6"/>
        <v>2.4356785005936214E-3</v>
      </c>
      <c r="K422" s="91">
        <f>I422/'סכום נכסי הקרן'!$C$42</f>
        <v>-4.2029847793532053E-5</v>
      </c>
    </row>
    <row r="423" spans="2:11">
      <c r="B423" s="86" t="s">
        <v>2979</v>
      </c>
      <c r="C423" s="87" t="s">
        <v>2980</v>
      </c>
      <c r="D423" s="88" t="s">
        <v>682</v>
      </c>
      <c r="E423" s="88" t="s">
        <v>133</v>
      </c>
      <c r="F423" s="101">
        <v>44811</v>
      </c>
      <c r="G423" s="90">
        <v>243609.37933299999</v>
      </c>
      <c r="H423" s="102">
        <v>-6.894806</v>
      </c>
      <c r="I423" s="90">
        <v>-16.796394124999999</v>
      </c>
      <c r="J423" s="91">
        <f t="shared" si="6"/>
        <v>1.818889558324944E-3</v>
      </c>
      <c r="K423" s="91">
        <f>I423/'סכום נכסי הקרן'!$C$42</f>
        <v>-3.1386593621042507E-5</v>
      </c>
    </row>
    <row r="424" spans="2:11">
      <c r="B424" s="86" t="s">
        <v>2981</v>
      </c>
      <c r="C424" s="87" t="s">
        <v>2982</v>
      </c>
      <c r="D424" s="88" t="s">
        <v>682</v>
      </c>
      <c r="E424" s="88" t="s">
        <v>133</v>
      </c>
      <c r="F424" s="101">
        <v>44872</v>
      </c>
      <c r="G424" s="90">
        <v>78076.05</v>
      </c>
      <c r="H424" s="102">
        <v>-6.3407920000000004</v>
      </c>
      <c r="I424" s="90">
        <v>-4.9506399999999999</v>
      </c>
      <c r="J424" s="91">
        <f t="shared" si="6"/>
        <v>5.361071749098291E-4</v>
      </c>
      <c r="K424" s="91">
        <f>I424/'סכום נכסי הקרן'!$C$42</f>
        <v>-9.251016896108817E-6</v>
      </c>
    </row>
    <row r="425" spans="2:11">
      <c r="B425" s="86" t="s">
        <v>2983</v>
      </c>
      <c r="C425" s="87" t="s">
        <v>2984</v>
      </c>
      <c r="D425" s="88" t="s">
        <v>682</v>
      </c>
      <c r="E425" s="88" t="s">
        <v>133</v>
      </c>
      <c r="F425" s="101">
        <v>44823</v>
      </c>
      <c r="G425" s="90">
        <v>861263.64</v>
      </c>
      <c r="H425" s="102">
        <v>-6.0411169999999998</v>
      </c>
      <c r="I425" s="90">
        <v>-52.029940000000003</v>
      </c>
      <c r="J425" s="91">
        <f t="shared" si="6"/>
        <v>5.6343471034306499E-3</v>
      </c>
      <c r="K425" s="91">
        <f>I425/'סכום נכסי הקרן'!$C$42</f>
        <v>-9.7225783745844582E-5</v>
      </c>
    </row>
    <row r="426" spans="2:11">
      <c r="B426" s="86" t="s">
        <v>2985</v>
      </c>
      <c r="C426" s="87" t="s">
        <v>2986</v>
      </c>
      <c r="D426" s="88" t="s">
        <v>682</v>
      </c>
      <c r="E426" s="88" t="s">
        <v>133</v>
      </c>
      <c r="F426" s="101">
        <v>44810</v>
      </c>
      <c r="G426" s="90">
        <v>180529.56018899998</v>
      </c>
      <c r="H426" s="102">
        <v>-6.1960620000000004</v>
      </c>
      <c r="I426" s="90">
        <v>-11.185724316</v>
      </c>
      <c r="J426" s="91">
        <f t="shared" si="6"/>
        <v>1.2113074395171009E-3</v>
      </c>
      <c r="K426" s="91">
        <f>I426/'סכום נכסי הקרן'!$C$42</f>
        <v>-2.0902211561036804E-5</v>
      </c>
    </row>
    <row r="427" spans="2:11">
      <c r="B427" s="86" t="s">
        <v>2987</v>
      </c>
      <c r="C427" s="87" t="s">
        <v>2988</v>
      </c>
      <c r="D427" s="88" t="s">
        <v>682</v>
      </c>
      <c r="E427" s="88" t="s">
        <v>133</v>
      </c>
      <c r="F427" s="101">
        <v>44753</v>
      </c>
      <c r="G427" s="90">
        <v>208058.28400300001</v>
      </c>
      <c r="H427" s="102">
        <v>-4.1600979999999996</v>
      </c>
      <c r="I427" s="90">
        <v>-8.6554288990000003</v>
      </c>
      <c r="J427" s="91">
        <f t="shared" si="6"/>
        <v>9.3730053784476001E-4</v>
      </c>
      <c r="K427" s="91">
        <f>I427/'סכום נכסי הקרן'!$C$42</f>
        <v>-1.6173973261581844E-5</v>
      </c>
    </row>
    <row r="428" spans="2:11">
      <c r="B428" s="86" t="s">
        <v>2989</v>
      </c>
      <c r="C428" s="87" t="s">
        <v>2990</v>
      </c>
      <c r="D428" s="88" t="s">
        <v>682</v>
      </c>
      <c r="E428" s="88" t="s">
        <v>133</v>
      </c>
      <c r="F428" s="101">
        <v>44769</v>
      </c>
      <c r="G428" s="90">
        <v>130901.845971</v>
      </c>
      <c r="H428" s="102">
        <v>-3.8455020000000002</v>
      </c>
      <c r="I428" s="90">
        <v>-5.0338331350000001</v>
      </c>
      <c r="J428" s="91">
        <f t="shared" si="6"/>
        <v>5.4511619931409637E-4</v>
      </c>
      <c r="K428" s="91">
        <f>I428/'סכום נכסי הקרן'!$C$42</f>
        <v>-9.4064758059720396E-6</v>
      </c>
    </row>
    <row r="429" spans="2:11">
      <c r="B429" s="86" t="s">
        <v>2991</v>
      </c>
      <c r="C429" s="87" t="s">
        <v>2992</v>
      </c>
      <c r="D429" s="88" t="s">
        <v>682</v>
      </c>
      <c r="E429" s="88" t="s">
        <v>133</v>
      </c>
      <c r="F429" s="101">
        <v>44777</v>
      </c>
      <c r="G429" s="90">
        <v>328111.56</v>
      </c>
      <c r="H429" s="102">
        <v>-3.5180349999999998</v>
      </c>
      <c r="I429" s="90">
        <v>-11.54308</v>
      </c>
      <c r="J429" s="91">
        <f t="shared" si="6"/>
        <v>1.2500056575630927E-3</v>
      </c>
      <c r="K429" s="91">
        <f>I429/'סכום נכסי הקרן'!$C$42</f>
        <v>-2.156998450970698E-5</v>
      </c>
    </row>
    <row r="430" spans="2:11">
      <c r="B430" s="86" t="s">
        <v>2993</v>
      </c>
      <c r="C430" s="87" t="s">
        <v>2994</v>
      </c>
      <c r="D430" s="88" t="s">
        <v>682</v>
      </c>
      <c r="E430" s="88" t="s">
        <v>133</v>
      </c>
      <c r="F430" s="101">
        <v>44748</v>
      </c>
      <c r="G430" s="90">
        <v>109122.403626</v>
      </c>
      <c r="H430" s="102">
        <v>-2.9195359999999999</v>
      </c>
      <c r="I430" s="90">
        <v>-3.185867929</v>
      </c>
      <c r="J430" s="91">
        <f t="shared" si="6"/>
        <v>3.4499916274502245E-4</v>
      </c>
      <c r="K430" s="91">
        <f>I430/'סכום נכסי הקרן'!$C$42</f>
        <v>-5.9532743321974949E-6</v>
      </c>
    </row>
    <row r="431" spans="2:11">
      <c r="B431" s="86" t="s">
        <v>2995</v>
      </c>
      <c r="C431" s="87" t="s">
        <v>2996</v>
      </c>
      <c r="D431" s="88" t="s">
        <v>682</v>
      </c>
      <c r="E431" s="88" t="s">
        <v>133</v>
      </c>
      <c r="F431" s="101">
        <v>44888</v>
      </c>
      <c r="G431" s="90">
        <v>337634.47701999999</v>
      </c>
      <c r="H431" s="102">
        <v>-2.9251930000000002</v>
      </c>
      <c r="I431" s="90">
        <v>-9.8764589120000004</v>
      </c>
      <c r="J431" s="91">
        <f t="shared" si="6"/>
        <v>1.0695264623210988E-3</v>
      </c>
      <c r="K431" s="91">
        <f>I431/'סכום נכסי הקרן'!$C$42</f>
        <v>-1.8455651848778444E-5</v>
      </c>
    </row>
    <row r="432" spans="2:11">
      <c r="B432" s="86" t="s">
        <v>2997</v>
      </c>
      <c r="C432" s="87" t="s">
        <v>2998</v>
      </c>
      <c r="D432" s="88" t="s">
        <v>682</v>
      </c>
      <c r="E432" s="88" t="s">
        <v>133</v>
      </c>
      <c r="F432" s="101">
        <v>44895</v>
      </c>
      <c r="G432" s="90">
        <v>126976.27189600001</v>
      </c>
      <c r="H432" s="102">
        <v>-2.6306720000000001</v>
      </c>
      <c r="I432" s="90">
        <v>-3.3403290809999997</v>
      </c>
      <c r="J432" s="91">
        <f t="shared" si="6"/>
        <v>3.6172583481813576E-4</v>
      </c>
      <c r="K432" s="91">
        <f>I432/'סכום נכסי הקרן'!$C$42</f>
        <v>-6.2419082718385172E-6</v>
      </c>
    </row>
    <row r="433" spans="2:11">
      <c r="B433" s="86" t="s">
        <v>2999</v>
      </c>
      <c r="C433" s="87" t="s">
        <v>3000</v>
      </c>
      <c r="D433" s="88" t="s">
        <v>682</v>
      </c>
      <c r="E433" s="88" t="s">
        <v>133</v>
      </c>
      <c r="F433" s="101">
        <v>44747</v>
      </c>
      <c r="G433" s="90">
        <v>72051.53</v>
      </c>
      <c r="H433" s="102">
        <v>-2.1377890000000002</v>
      </c>
      <c r="I433" s="90">
        <v>-1.5403099999999998</v>
      </c>
      <c r="J433" s="91">
        <f t="shared" si="6"/>
        <v>1.6680090707168341E-4</v>
      </c>
      <c r="K433" s="91">
        <f>I433/'סכום נכסי הקרן'!$C$42</f>
        <v>-2.8783013580558009E-6</v>
      </c>
    </row>
    <row r="434" spans="2:11">
      <c r="B434" s="86" t="s">
        <v>3001</v>
      </c>
      <c r="C434" s="87" t="s">
        <v>3002</v>
      </c>
      <c r="D434" s="88" t="s">
        <v>682</v>
      </c>
      <c r="E434" s="88" t="s">
        <v>133</v>
      </c>
      <c r="F434" s="101">
        <v>44728</v>
      </c>
      <c r="G434" s="90">
        <v>724589.61919300002</v>
      </c>
      <c r="H434" s="102">
        <v>-0.52396900000000002</v>
      </c>
      <c r="I434" s="90">
        <v>-3.7966266210000001</v>
      </c>
      <c r="J434" s="91">
        <f t="shared" si="6"/>
        <v>4.1113851380261148E-4</v>
      </c>
      <c r="K434" s="91">
        <f>I434/'סכום נכסי הקרן'!$C$42</f>
        <v>-7.0945689888756868E-6</v>
      </c>
    </row>
    <row r="435" spans="2:11">
      <c r="B435" s="86" t="s">
        <v>2902</v>
      </c>
      <c r="C435" s="87" t="s">
        <v>3003</v>
      </c>
      <c r="D435" s="88" t="s">
        <v>682</v>
      </c>
      <c r="E435" s="88" t="s">
        <v>133</v>
      </c>
      <c r="F435" s="101">
        <v>44907</v>
      </c>
      <c r="G435" s="90">
        <v>43072.295716000001</v>
      </c>
      <c r="H435" s="102">
        <v>-0.70161799999999996</v>
      </c>
      <c r="I435" s="90">
        <v>-0.30220304599999998</v>
      </c>
      <c r="J435" s="91">
        <f t="shared" si="6"/>
        <v>3.272571248165997E-5</v>
      </c>
      <c r="K435" s="91">
        <f>I435/'סכום נכסי הקרן'!$C$42</f>
        <v>-5.6471193312411124E-7</v>
      </c>
    </row>
    <row r="436" spans="2:11">
      <c r="B436" s="86" t="s">
        <v>2906</v>
      </c>
      <c r="C436" s="87" t="s">
        <v>3004</v>
      </c>
      <c r="D436" s="88" t="s">
        <v>682</v>
      </c>
      <c r="E436" s="88" t="s">
        <v>133</v>
      </c>
      <c r="F436" s="101">
        <v>44907</v>
      </c>
      <c r="G436" s="90">
        <v>250460.89817299999</v>
      </c>
      <c r="H436" s="102">
        <v>-0.74277899999999997</v>
      </c>
      <c r="I436" s="90">
        <v>-1.8603715970000003</v>
      </c>
      <c r="J436" s="91">
        <f t="shared" si="6"/>
        <v>2.0146053058799616E-4</v>
      </c>
      <c r="K436" s="91">
        <f>I436/'סכום נכסי הקרן'!$C$42</f>
        <v>-3.4763846849877889E-6</v>
      </c>
    </row>
    <row r="437" spans="2:11">
      <c r="B437" s="86" t="s">
        <v>3005</v>
      </c>
      <c r="C437" s="87" t="s">
        <v>3006</v>
      </c>
      <c r="D437" s="88" t="s">
        <v>682</v>
      </c>
      <c r="E437" s="88" t="s">
        <v>133</v>
      </c>
      <c r="F437" s="101">
        <v>44741</v>
      </c>
      <c r="G437" s="90">
        <v>1132766.1000000001</v>
      </c>
      <c r="H437" s="102">
        <v>5.1553000000000002E-2</v>
      </c>
      <c r="I437" s="90">
        <v>0.58398000000000005</v>
      </c>
      <c r="J437" s="91">
        <f t="shared" si="6"/>
        <v>-6.3239473684986589E-5</v>
      </c>
      <c r="K437" s="91">
        <f>I437/'סכום נכסי הקרן'!$C$42</f>
        <v>1.0912546351561875E-6</v>
      </c>
    </row>
    <row r="438" spans="2:11">
      <c r="B438" s="86" t="s">
        <v>3007</v>
      </c>
      <c r="C438" s="87" t="s">
        <v>3008</v>
      </c>
      <c r="D438" s="88" t="s">
        <v>682</v>
      </c>
      <c r="E438" s="88" t="s">
        <v>133</v>
      </c>
      <c r="F438" s="101">
        <v>44734</v>
      </c>
      <c r="G438" s="90">
        <v>105726.81</v>
      </c>
      <c r="H438" s="102">
        <v>5.3421000000000003E-2</v>
      </c>
      <c r="I438" s="90">
        <v>5.6479999999999995E-2</v>
      </c>
      <c r="J438" s="91">
        <f t="shared" si="6"/>
        <v>-6.1162462305696121E-6</v>
      </c>
      <c r="K438" s="91">
        <f>I438/'סכום נכסי הקרן'!$C$42</f>
        <v>1.0554139147508726E-7</v>
      </c>
    </row>
    <row r="439" spans="2:11">
      <c r="B439" s="86" t="s">
        <v>2918</v>
      </c>
      <c r="C439" s="87" t="s">
        <v>3009</v>
      </c>
      <c r="D439" s="88" t="s">
        <v>682</v>
      </c>
      <c r="E439" s="88" t="s">
        <v>133</v>
      </c>
      <c r="F439" s="101">
        <v>44732</v>
      </c>
      <c r="G439" s="90">
        <v>86681.53166399998</v>
      </c>
      <c r="H439" s="102">
        <v>5.3280000000000001E-2</v>
      </c>
      <c r="I439" s="90">
        <v>4.6183809999999999E-2</v>
      </c>
      <c r="J439" s="91">
        <f t="shared" si="6"/>
        <v>-5.0012668878513305E-6</v>
      </c>
      <c r="K439" s="91">
        <f>I439/'סכום נכסי הקרן'!$C$42</f>
        <v>8.6301408835358528E-8</v>
      </c>
    </row>
    <row r="440" spans="2:11">
      <c r="B440" s="86" t="s">
        <v>2924</v>
      </c>
      <c r="C440" s="87" t="s">
        <v>3010</v>
      </c>
      <c r="D440" s="88" t="s">
        <v>682</v>
      </c>
      <c r="E440" s="88" t="s">
        <v>133</v>
      </c>
      <c r="F440" s="101">
        <v>44732</v>
      </c>
      <c r="G440" s="90">
        <v>108597.193325</v>
      </c>
      <c r="H440" s="102">
        <v>0.23913200000000001</v>
      </c>
      <c r="I440" s="90">
        <v>0.25969082300000002</v>
      </c>
      <c r="J440" s="91">
        <f t="shared" si="6"/>
        <v>-2.8122043507210881E-5</v>
      </c>
      <c r="K440" s="91">
        <f>I440/'סכום נכסי הקרן'!$C$42</f>
        <v>4.8527143790245386E-7</v>
      </c>
    </row>
    <row r="441" spans="2:11">
      <c r="B441" s="86" t="s">
        <v>3011</v>
      </c>
      <c r="C441" s="87" t="s">
        <v>3012</v>
      </c>
      <c r="D441" s="88" t="s">
        <v>682</v>
      </c>
      <c r="E441" s="88" t="s">
        <v>133</v>
      </c>
      <c r="F441" s="101">
        <v>44733</v>
      </c>
      <c r="G441" s="90">
        <v>2190795.7799999998</v>
      </c>
      <c r="H441" s="102">
        <v>0.32836700000000002</v>
      </c>
      <c r="I441" s="90">
        <v>7.1938599999999999</v>
      </c>
      <c r="J441" s="91">
        <f t="shared" si="6"/>
        <v>-7.7902654228480012E-4</v>
      </c>
      <c r="K441" s="91">
        <f>I441/'סכום נכסי הקרן'!$C$42</f>
        <v>1.3442811516943541E-5</v>
      </c>
    </row>
    <row r="442" spans="2:11">
      <c r="B442" s="86" t="s">
        <v>3013</v>
      </c>
      <c r="C442" s="87" t="s">
        <v>3014</v>
      </c>
      <c r="D442" s="88" t="s">
        <v>682</v>
      </c>
      <c r="E442" s="88" t="s">
        <v>133</v>
      </c>
      <c r="F442" s="101">
        <v>44733</v>
      </c>
      <c r="G442" s="90">
        <v>1923406.22</v>
      </c>
      <c r="H442" s="102">
        <v>0.42276399999999997</v>
      </c>
      <c r="I442" s="90">
        <v>8.1314700000000002</v>
      </c>
      <c r="J442" s="91">
        <f t="shared" si="6"/>
        <v>-8.8056077791235634E-4</v>
      </c>
      <c r="K442" s="91">
        <f>I442/'סכום נכסי הקרן'!$C$42</f>
        <v>1.5194877098759345E-5</v>
      </c>
    </row>
    <row r="443" spans="2:11">
      <c r="B443" s="86" t="s">
        <v>3015</v>
      </c>
      <c r="C443" s="87" t="s">
        <v>3016</v>
      </c>
      <c r="D443" s="88" t="s">
        <v>682</v>
      </c>
      <c r="E443" s="88" t="s">
        <v>133</v>
      </c>
      <c r="F443" s="101">
        <v>44733</v>
      </c>
      <c r="G443" s="90">
        <v>98786.07</v>
      </c>
      <c r="H443" s="102">
        <v>0.67177500000000001</v>
      </c>
      <c r="I443" s="90">
        <v>0.66361999999999999</v>
      </c>
      <c r="J443" s="91">
        <f t="shared" si="6"/>
        <v>-7.1863727399621208E-5</v>
      </c>
      <c r="K443" s="91">
        <f>I443/'סכום נכסי הקרן'!$C$42</f>
        <v>1.240073976818297E-6</v>
      </c>
    </row>
    <row r="444" spans="2:11">
      <c r="B444" s="86" t="s">
        <v>3017</v>
      </c>
      <c r="C444" s="87" t="s">
        <v>3018</v>
      </c>
      <c r="D444" s="88" t="s">
        <v>682</v>
      </c>
      <c r="E444" s="88" t="s">
        <v>134</v>
      </c>
      <c r="F444" s="101">
        <v>44811</v>
      </c>
      <c r="G444" s="90">
        <v>46572.500082999999</v>
      </c>
      <c r="H444" s="102">
        <v>-4.512308</v>
      </c>
      <c r="I444" s="90">
        <v>-2.1014948359999996</v>
      </c>
      <c r="J444" s="91">
        <f t="shared" si="6"/>
        <v>2.2757188153765056E-4</v>
      </c>
      <c r="K444" s="91">
        <f>I444/'סכום נכסי הקרן'!$C$42</f>
        <v>-3.9269597940713578E-6</v>
      </c>
    </row>
    <row r="445" spans="2:11">
      <c r="B445" s="86" t="s">
        <v>3019</v>
      </c>
      <c r="C445" s="87" t="s">
        <v>3020</v>
      </c>
      <c r="D445" s="88" t="s">
        <v>682</v>
      </c>
      <c r="E445" s="88" t="s">
        <v>134</v>
      </c>
      <c r="F445" s="101">
        <v>44810</v>
      </c>
      <c r="G445" s="90">
        <v>140492.63201</v>
      </c>
      <c r="H445" s="102">
        <v>-3.935689</v>
      </c>
      <c r="I445" s="90">
        <v>-5.5293527679999999</v>
      </c>
      <c r="J445" s="91">
        <f t="shared" si="6"/>
        <v>5.9877625752070916E-4</v>
      </c>
      <c r="K445" s="91">
        <f>I445/'סכום נכסי הקרן'!$C$42</f>
        <v>-1.0332428914506822E-5</v>
      </c>
    </row>
    <row r="446" spans="2:11">
      <c r="B446" s="86" t="s">
        <v>3021</v>
      </c>
      <c r="C446" s="87" t="s">
        <v>3022</v>
      </c>
      <c r="D446" s="88" t="s">
        <v>682</v>
      </c>
      <c r="E446" s="88" t="s">
        <v>134</v>
      </c>
      <c r="F446" s="101">
        <v>44796</v>
      </c>
      <c r="G446" s="90">
        <v>191533.58098999999</v>
      </c>
      <c r="H446" s="102">
        <v>-2.1593490000000002</v>
      </c>
      <c r="I446" s="90">
        <v>-4.1358786079999996</v>
      </c>
      <c r="J446" s="91">
        <f t="shared" si="6"/>
        <v>4.4787627383628708E-4</v>
      </c>
      <c r="K446" s="91">
        <f>I446/'סכום נכסי הקרן'!$C$42</f>
        <v>-7.7285124514937484E-6</v>
      </c>
    </row>
    <row r="447" spans="2:11">
      <c r="B447" s="86" t="s">
        <v>3023</v>
      </c>
      <c r="C447" s="87" t="s">
        <v>3024</v>
      </c>
      <c r="D447" s="88" t="s">
        <v>682</v>
      </c>
      <c r="E447" s="88" t="s">
        <v>134</v>
      </c>
      <c r="F447" s="101">
        <v>44901</v>
      </c>
      <c r="G447" s="90">
        <v>489479.00816100003</v>
      </c>
      <c r="H447" s="102">
        <v>1.19591</v>
      </c>
      <c r="I447" s="90">
        <v>5.8537278260000001</v>
      </c>
      <c r="J447" s="91">
        <f t="shared" si="6"/>
        <v>-6.3390298779307638E-4</v>
      </c>
      <c r="K447" s="91">
        <f>I447/'סכום נכסי הקרן'!$C$42</f>
        <v>1.093857259335123E-5</v>
      </c>
    </row>
    <row r="448" spans="2:11">
      <c r="B448" s="86" t="s">
        <v>3025</v>
      </c>
      <c r="C448" s="87" t="s">
        <v>3026</v>
      </c>
      <c r="D448" s="88" t="s">
        <v>682</v>
      </c>
      <c r="E448" s="88" t="s">
        <v>134</v>
      </c>
      <c r="F448" s="101">
        <v>44739</v>
      </c>
      <c r="G448" s="90">
        <v>200237.36600099999</v>
      </c>
      <c r="H448" s="102">
        <v>2.2812459999999999</v>
      </c>
      <c r="I448" s="90">
        <v>4.5679063809999993</v>
      </c>
      <c r="J448" s="91">
        <f t="shared" si="6"/>
        <v>-4.9466076813714814E-4</v>
      </c>
      <c r="K448" s="91">
        <f>I448/'סכום נכסי הקרן'!$C$42</f>
        <v>8.5358214514637053E-6</v>
      </c>
    </row>
    <row r="449" spans="2:11">
      <c r="B449" s="86" t="s">
        <v>3027</v>
      </c>
      <c r="C449" s="87" t="s">
        <v>2449</v>
      </c>
      <c r="D449" s="88" t="s">
        <v>682</v>
      </c>
      <c r="E449" s="88" t="s">
        <v>134</v>
      </c>
      <c r="F449" s="101">
        <v>44713</v>
      </c>
      <c r="G449" s="90">
        <v>152283.11280900001</v>
      </c>
      <c r="H449" s="102">
        <v>4.1115050000000002</v>
      </c>
      <c r="I449" s="90">
        <v>6.2611280300000001</v>
      </c>
      <c r="J449" s="91">
        <f t="shared" si="6"/>
        <v>-6.7802055086050358E-4</v>
      </c>
      <c r="K449" s="91">
        <f>I449/'סכום נכסי הקרן'!$C$42</f>
        <v>1.1699861269296598E-5</v>
      </c>
    </row>
    <row r="450" spans="2:11">
      <c r="B450" s="86" t="s">
        <v>3028</v>
      </c>
      <c r="C450" s="87" t="s">
        <v>3029</v>
      </c>
      <c r="D450" s="88" t="s">
        <v>682</v>
      </c>
      <c r="E450" s="88" t="s">
        <v>134</v>
      </c>
      <c r="F450" s="101">
        <v>44712</v>
      </c>
      <c r="G450" s="90">
        <v>576961.16</v>
      </c>
      <c r="H450" s="102">
        <v>4.4042180000000002</v>
      </c>
      <c r="I450" s="90">
        <v>25.410630000000001</v>
      </c>
      <c r="J450" s="91">
        <f t="shared" si="6"/>
        <v>-2.751729283886316E-3</v>
      </c>
      <c r="K450" s="91">
        <f>I450/'סכום נכסי הקרן'!$C$42</f>
        <v>4.748359150953606E-5</v>
      </c>
    </row>
    <row r="451" spans="2:11">
      <c r="B451" s="86" t="s">
        <v>2950</v>
      </c>
      <c r="C451" s="87" t="s">
        <v>3030</v>
      </c>
      <c r="D451" s="88" t="s">
        <v>682</v>
      </c>
      <c r="E451" s="88" t="s">
        <v>134</v>
      </c>
      <c r="F451" s="101">
        <v>44712</v>
      </c>
      <c r="G451" s="90">
        <v>368922.46</v>
      </c>
      <c r="H451" s="102">
        <v>4.5480179999999999</v>
      </c>
      <c r="I451" s="90">
        <v>16.778659999999999</v>
      </c>
      <c r="J451" s="91">
        <f t="shared" si="6"/>
        <v>-1.8169691214413798E-3</v>
      </c>
      <c r="K451" s="91">
        <f>I451/'סכום נכסי הקרן'!$C$42</f>
        <v>3.1353454735966495E-5</v>
      </c>
    </row>
    <row r="452" spans="2:11">
      <c r="B452" s="86" t="s">
        <v>2954</v>
      </c>
      <c r="C452" s="87" t="s">
        <v>3031</v>
      </c>
      <c r="D452" s="88" t="s">
        <v>682</v>
      </c>
      <c r="E452" s="88" t="s">
        <v>134</v>
      </c>
      <c r="F452" s="101">
        <v>44712</v>
      </c>
      <c r="G452" s="90">
        <v>1427078.9</v>
      </c>
      <c r="H452" s="102">
        <v>4.5669069999999996</v>
      </c>
      <c r="I452" s="90">
        <v>65.173360000000002</v>
      </c>
      <c r="J452" s="91">
        <f t="shared" si="6"/>
        <v>-7.0576543454949781E-3</v>
      </c>
      <c r="K452" s="91">
        <f>I452/'סכום נכסי הקרן'!$C$42</f>
        <v>1.2178624471506362E-4</v>
      </c>
    </row>
    <row r="453" spans="2:11">
      <c r="B453" s="86" t="s">
        <v>3032</v>
      </c>
      <c r="C453" s="87" t="s">
        <v>3033</v>
      </c>
      <c r="D453" s="88" t="s">
        <v>682</v>
      </c>
      <c r="E453" s="88" t="s">
        <v>131</v>
      </c>
      <c r="F453" s="101">
        <v>44763</v>
      </c>
      <c r="G453" s="90">
        <v>582873.22</v>
      </c>
      <c r="H453" s="102">
        <v>-3.5838739999999998</v>
      </c>
      <c r="I453" s="90">
        <v>-20.88944</v>
      </c>
      <c r="J453" s="91">
        <f t="shared" si="6"/>
        <v>2.2621274550054904E-3</v>
      </c>
      <c r="K453" s="91">
        <f>I453/'סכום נכסי הקרן'!$C$42</f>
        <v>-3.9035066656079089E-5</v>
      </c>
    </row>
    <row r="454" spans="2:11">
      <c r="B454" s="86" t="s">
        <v>3034</v>
      </c>
      <c r="C454" s="87" t="s">
        <v>3035</v>
      </c>
      <c r="D454" s="88" t="s">
        <v>682</v>
      </c>
      <c r="E454" s="88" t="s">
        <v>131</v>
      </c>
      <c r="F454" s="101">
        <v>44833</v>
      </c>
      <c r="G454" s="90">
        <v>543703.9</v>
      </c>
      <c r="H454" s="102">
        <v>-8.5480260000000001</v>
      </c>
      <c r="I454" s="90">
        <v>-46.475949999999997</v>
      </c>
      <c r="J454" s="91">
        <f t="shared" si="6"/>
        <v>5.0329028682656119E-3</v>
      </c>
      <c r="K454" s="91">
        <f>I454/'סכום נכסי הקרן'!$C$42</f>
        <v>-8.6847316450541461E-5</v>
      </c>
    </row>
    <row r="455" spans="2:11">
      <c r="B455" s="92"/>
      <c r="C455" s="87"/>
      <c r="D455" s="87"/>
      <c r="E455" s="87"/>
      <c r="F455" s="87"/>
      <c r="G455" s="90"/>
      <c r="H455" s="102"/>
      <c r="I455" s="87"/>
      <c r="J455" s="91"/>
      <c r="K455" s="87"/>
    </row>
    <row r="456" spans="2:11">
      <c r="B456" s="85" t="s">
        <v>192</v>
      </c>
      <c r="C456" s="80"/>
      <c r="D456" s="81"/>
      <c r="E456" s="81"/>
      <c r="F456" s="99"/>
      <c r="G456" s="83"/>
      <c r="H456" s="100"/>
      <c r="I456" s="83">
        <v>-0.84818386899999998</v>
      </c>
      <c r="J456" s="84">
        <f t="shared" si="6"/>
        <v>9.1850237103420675E-5</v>
      </c>
      <c r="K456" s="84">
        <f>I456/'סכום נכסי הקרן'!$C$42</f>
        <v>-1.5849593796208061E-6</v>
      </c>
    </row>
    <row r="457" spans="2:11">
      <c r="B457" s="86" t="s">
        <v>3036</v>
      </c>
      <c r="C457" s="87" t="s">
        <v>3037</v>
      </c>
      <c r="D457" s="88" t="s">
        <v>682</v>
      </c>
      <c r="E457" s="88" t="s">
        <v>132</v>
      </c>
      <c r="F457" s="101">
        <v>44923</v>
      </c>
      <c r="G457" s="90">
        <v>240214.75</v>
      </c>
      <c r="H457" s="102">
        <v>-0.35309400000000002</v>
      </c>
      <c r="I457" s="90">
        <v>-0.84818386899999998</v>
      </c>
      <c r="J457" s="91">
        <f t="shared" si="6"/>
        <v>9.1850237103420675E-5</v>
      </c>
      <c r="K457" s="91">
        <f>I457/'סכום נכסי הקרן'!$C$42</f>
        <v>-1.5849593796208061E-6</v>
      </c>
    </row>
    <row r="458" spans="2:11">
      <c r="B458" s="92"/>
      <c r="C458" s="87"/>
      <c r="D458" s="87"/>
      <c r="E458" s="87"/>
      <c r="F458" s="87"/>
      <c r="G458" s="90"/>
      <c r="H458" s="102"/>
      <c r="I458" s="87"/>
      <c r="J458" s="91"/>
      <c r="K458" s="87"/>
    </row>
    <row r="459" spans="2:11">
      <c r="B459" s="79" t="s">
        <v>201</v>
      </c>
      <c r="C459" s="80"/>
      <c r="D459" s="81"/>
      <c r="E459" s="81"/>
      <c r="F459" s="99"/>
      <c r="G459" s="83"/>
      <c r="H459" s="100"/>
      <c r="I459" s="83">
        <v>-1876.6464270830004</v>
      </c>
      <c r="J459" s="84">
        <f t="shared" si="6"/>
        <v>0.20322293972659938</v>
      </c>
      <c r="K459" s="84">
        <f>I459/'סכום נכסי הקרן'!$C$42</f>
        <v>-3.5067966575972158E-3</v>
      </c>
    </row>
    <row r="460" spans="2:11">
      <c r="B460" s="85" t="s">
        <v>191</v>
      </c>
      <c r="C460" s="80"/>
      <c r="D460" s="81"/>
      <c r="E460" s="81"/>
      <c r="F460" s="99"/>
      <c r="G460" s="83"/>
      <c r="H460" s="100"/>
      <c r="I460" s="83">
        <v>-1894.131957431</v>
      </c>
      <c r="J460" s="84">
        <f t="shared" ref="J460:J473" si="7">IFERROR(I460/$I$11,0)</f>
        <v>0.20511645617632429</v>
      </c>
      <c r="K460" s="84">
        <f>I460/'סכום נכסי הקרן'!$C$42</f>
        <v>-3.5394710061030189E-3</v>
      </c>
    </row>
    <row r="461" spans="2:11">
      <c r="B461" s="86" t="s">
        <v>3038</v>
      </c>
      <c r="C461" s="87" t="s">
        <v>3039</v>
      </c>
      <c r="D461" s="88" t="s">
        <v>682</v>
      </c>
      <c r="E461" s="88" t="s">
        <v>140</v>
      </c>
      <c r="F461" s="101">
        <v>44909</v>
      </c>
      <c r="G461" s="90">
        <v>1878772.3233739999</v>
      </c>
      <c r="H461" s="102">
        <v>-6.8233620000000004</v>
      </c>
      <c r="I461" s="90">
        <v>-128.195431294</v>
      </c>
      <c r="J461" s="91">
        <f t="shared" si="7"/>
        <v>1.3882344607439328E-2</v>
      </c>
      <c r="K461" s="91">
        <f>I461/'סכום נכסי הקרן'!$C$42</f>
        <v>-2.3955248228607837E-4</v>
      </c>
    </row>
    <row r="462" spans="2:11">
      <c r="B462" s="86" t="s">
        <v>3038</v>
      </c>
      <c r="C462" s="87" t="s">
        <v>3040</v>
      </c>
      <c r="D462" s="88" t="s">
        <v>682</v>
      </c>
      <c r="E462" s="88" t="s">
        <v>140</v>
      </c>
      <c r="F462" s="101">
        <v>44910</v>
      </c>
      <c r="G462" s="90">
        <v>2522873.5863729999</v>
      </c>
      <c r="H462" s="102">
        <v>-5.0480140000000002</v>
      </c>
      <c r="I462" s="90">
        <v>-127.35502178599999</v>
      </c>
      <c r="J462" s="91">
        <f t="shared" si="7"/>
        <v>1.3791336259609302E-2</v>
      </c>
      <c r="K462" s="91">
        <f>I462/'סכום נכסי הקרן'!$C$42</f>
        <v>-2.3798205047157389E-4</v>
      </c>
    </row>
    <row r="463" spans="2:11">
      <c r="B463" s="86" t="s">
        <v>3041</v>
      </c>
      <c r="C463" s="87" t="s">
        <v>3042</v>
      </c>
      <c r="D463" s="88" t="s">
        <v>682</v>
      </c>
      <c r="E463" s="88" t="s">
        <v>131</v>
      </c>
      <c r="F463" s="101">
        <v>44868</v>
      </c>
      <c r="G463" s="90">
        <v>1074952.34956</v>
      </c>
      <c r="H463" s="102">
        <v>3.7911830000000002</v>
      </c>
      <c r="I463" s="90">
        <v>40.753408773000004</v>
      </c>
      <c r="J463" s="91">
        <f t="shared" si="7"/>
        <v>-4.4132061400623908E-3</v>
      </c>
      <c r="K463" s="91">
        <f>I463/'סכום נכסי הקרן'!$C$42</f>
        <v>7.6153885787100733E-5</v>
      </c>
    </row>
    <row r="464" spans="2:11">
      <c r="B464" s="86" t="s">
        <v>3043</v>
      </c>
      <c r="C464" s="87" t="s">
        <v>3044</v>
      </c>
      <c r="D464" s="88" t="s">
        <v>682</v>
      </c>
      <c r="E464" s="88" t="s">
        <v>131</v>
      </c>
      <c r="F464" s="101">
        <v>44788</v>
      </c>
      <c r="G464" s="90">
        <v>4887114.8141139997</v>
      </c>
      <c r="H464" s="102">
        <v>-10.487501999999999</v>
      </c>
      <c r="I464" s="90">
        <v>-512.53628457100001</v>
      </c>
      <c r="J464" s="91">
        <f t="shared" si="7"/>
        <v>5.5502799549177285E-2</v>
      </c>
      <c r="K464" s="91">
        <f>I464/'סכום נכסי הקרן'!$C$42</f>
        <v>-9.5775128638623652E-4</v>
      </c>
    </row>
    <row r="465" spans="2:11">
      <c r="B465" s="86" t="s">
        <v>3043</v>
      </c>
      <c r="C465" s="87" t="s">
        <v>3045</v>
      </c>
      <c r="D465" s="88" t="s">
        <v>682</v>
      </c>
      <c r="E465" s="88" t="s">
        <v>131</v>
      </c>
      <c r="F465" s="101">
        <v>44782</v>
      </c>
      <c r="G465" s="90">
        <v>3163015.016146</v>
      </c>
      <c r="H465" s="102">
        <v>-6.7236520000000004</v>
      </c>
      <c r="I465" s="90">
        <v>-212.67011139800002</v>
      </c>
      <c r="J465" s="91">
        <f t="shared" si="7"/>
        <v>2.3030148144349099E-2</v>
      </c>
      <c r="K465" s="91">
        <f>I465/'סכום נכסי הקרן'!$C$42</f>
        <v>-3.9740615230358955E-4</v>
      </c>
    </row>
    <row r="466" spans="2:11">
      <c r="B466" s="86" t="s">
        <v>3043</v>
      </c>
      <c r="C466" s="87" t="s">
        <v>3046</v>
      </c>
      <c r="D466" s="88" t="s">
        <v>682</v>
      </c>
      <c r="E466" s="88" t="s">
        <v>131</v>
      </c>
      <c r="F466" s="101">
        <v>44788</v>
      </c>
      <c r="G466" s="90">
        <v>4822446.2386459997</v>
      </c>
      <c r="H466" s="102">
        <v>-10.348387000000001</v>
      </c>
      <c r="I466" s="90">
        <v>-499.045383313</v>
      </c>
      <c r="J466" s="91">
        <f t="shared" si="7"/>
        <v>5.4041863395384269E-2</v>
      </c>
      <c r="K466" s="91">
        <f>I466/'סכום נכסי הקרן'!$C$42</f>
        <v>-9.3254150432139362E-4</v>
      </c>
    </row>
    <row r="467" spans="2:11">
      <c r="B467" s="86" t="s">
        <v>3043</v>
      </c>
      <c r="C467" s="87" t="s">
        <v>3047</v>
      </c>
      <c r="D467" s="88" t="s">
        <v>682</v>
      </c>
      <c r="E467" s="88" t="s">
        <v>131</v>
      </c>
      <c r="F467" s="101">
        <v>44712</v>
      </c>
      <c r="G467" s="90">
        <v>6679520.7610170003</v>
      </c>
      <c r="H467" s="102">
        <v>-6.4723560000000004</v>
      </c>
      <c r="I467" s="90">
        <v>-432.32237831700002</v>
      </c>
      <c r="J467" s="91">
        <f t="shared" si="7"/>
        <v>4.6816397251633168E-2</v>
      </c>
      <c r="K467" s="91">
        <f>I467/'סכום נכסי הקרן'!$C$42</f>
        <v>-8.078595144014744E-4</v>
      </c>
    </row>
    <row r="468" spans="2:11">
      <c r="B468" s="86" t="s">
        <v>3048</v>
      </c>
      <c r="C468" s="87" t="s">
        <v>3049</v>
      </c>
      <c r="D468" s="88" t="s">
        <v>682</v>
      </c>
      <c r="E468" s="88" t="s">
        <v>131</v>
      </c>
      <c r="F468" s="101">
        <v>44743</v>
      </c>
      <c r="G468" s="90">
        <v>854156.55680899997</v>
      </c>
      <c r="H468" s="102">
        <v>-8.6671630000000004</v>
      </c>
      <c r="I468" s="90">
        <v>-74.031138974000001</v>
      </c>
      <c r="J468" s="91">
        <f t="shared" si="7"/>
        <v>8.0168674698035177E-3</v>
      </c>
      <c r="K468" s="91">
        <f>I468/'סכום נכסי הקרן'!$C$42</f>
        <v>-1.3833833958572104E-4</v>
      </c>
    </row>
    <row r="469" spans="2:11">
      <c r="B469" s="86" t="s">
        <v>3050</v>
      </c>
      <c r="C469" s="87" t="s">
        <v>3051</v>
      </c>
      <c r="D469" s="88" t="s">
        <v>682</v>
      </c>
      <c r="E469" s="88" t="s">
        <v>140</v>
      </c>
      <c r="F469" s="101">
        <v>44715</v>
      </c>
      <c r="G469" s="90">
        <v>1124147.937413</v>
      </c>
      <c r="H469" s="102">
        <v>-0.72754399999999997</v>
      </c>
      <c r="I469" s="90">
        <v>-8.1786693760000002</v>
      </c>
      <c r="J469" s="91">
        <f t="shared" si="7"/>
        <v>8.8567202092838392E-4</v>
      </c>
      <c r="K469" s="91">
        <f>I469/'סכום נכסי הקרן'!$C$42</f>
        <v>-1.5283076245710404E-5</v>
      </c>
    </row>
    <row r="470" spans="2:11">
      <c r="B470" s="86" t="s">
        <v>3052</v>
      </c>
      <c r="C470" s="87" t="s">
        <v>3053</v>
      </c>
      <c r="D470" s="88" t="s">
        <v>682</v>
      </c>
      <c r="E470" s="88" t="s">
        <v>131</v>
      </c>
      <c r="F470" s="101">
        <v>44860</v>
      </c>
      <c r="G470" s="90">
        <v>796756.87438099994</v>
      </c>
      <c r="H470" s="102">
        <v>7.461379</v>
      </c>
      <c r="I470" s="90">
        <v>59.449052824999995</v>
      </c>
      <c r="J470" s="91">
        <f t="shared" si="7"/>
        <v>-6.4377663819376769E-3</v>
      </c>
      <c r="K470" s="91">
        <f>I470/'סכום נכסי הקרן'!$C$42</f>
        <v>1.110895141116584E-4</v>
      </c>
    </row>
    <row r="471" spans="2:11">
      <c r="B471" s="92"/>
      <c r="C471" s="87"/>
      <c r="D471" s="87"/>
      <c r="E471" s="87"/>
      <c r="F471" s="87"/>
      <c r="G471" s="90"/>
      <c r="H471" s="102"/>
      <c r="I471" s="87"/>
      <c r="J471" s="91"/>
      <c r="K471" s="87"/>
    </row>
    <row r="472" spans="2:11">
      <c r="B472" s="92" t="s">
        <v>192</v>
      </c>
      <c r="C472" s="87"/>
      <c r="D472" s="88"/>
      <c r="E472" s="88"/>
      <c r="F472" s="101"/>
      <c r="G472" s="90"/>
      <c r="H472" s="102"/>
      <c r="I472" s="90">
        <v>17.485530348000001</v>
      </c>
      <c r="J472" s="91">
        <f t="shared" si="7"/>
        <v>-1.893516449724957E-3</v>
      </c>
      <c r="K472" s="91">
        <f>I472/'סכום נכסי הקרן'!$C$42</f>
        <v>3.2674348505803595E-5</v>
      </c>
    </row>
    <row r="473" spans="2:11">
      <c r="B473" s="86" t="s">
        <v>3054</v>
      </c>
      <c r="C473" s="87" t="s">
        <v>3055</v>
      </c>
      <c r="D473" s="88" t="s">
        <v>682</v>
      </c>
      <c r="E473" s="88" t="s">
        <v>131</v>
      </c>
      <c r="F473" s="101">
        <v>44817</v>
      </c>
      <c r="G473" s="90">
        <v>1614857.8392000003</v>
      </c>
      <c r="H473" s="102">
        <v>1.0827910000000001</v>
      </c>
      <c r="I473" s="90">
        <v>17.485530348000001</v>
      </c>
      <c r="J473" s="91">
        <f t="shared" si="7"/>
        <v>-1.893516449724957E-3</v>
      </c>
      <c r="K473" s="91">
        <f>I473/'סכום נכסי הקרן'!$C$42</f>
        <v>3.2674348505803595E-5</v>
      </c>
    </row>
    <row r="474" spans="2:11">
      <c r="B474" s="93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3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3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109" t="s">
        <v>220</v>
      </c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109" t="s">
        <v>112</v>
      </c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109" t="s">
        <v>203</v>
      </c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109" t="s">
        <v>211</v>
      </c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3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3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3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3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3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3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3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3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3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3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3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3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3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3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3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3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3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3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3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3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B501" s="93"/>
      <c r="C501" s="94"/>
      <c r="D501" s="94"/>
      <c r="E501" s="94"/>
      <c r="F501" s="94"/>
      <c r="G501" s="94"/>
      <c r="H501" s="94"/>
      <c r="I501" s="94"/>
      <c r="J501" s="94"/>
      <c r="K501" s="94"/>
    </row>
    <row r="502" spans="2:11">
      <c r="B502" s="93"/>
      <c r="C502" s="94"/>
      <c r="D502" s="94"/>
      <c r="E502" s="94"/>
      <c r="F502" s="94"/>
      <c r="G502" s="94"/>
      <c r="H502" s="94"/>
      <c r="I502" s="94"/>
      <c r="J502" s="94"/>
      <c r="K502" s="94"/>
    </row>
    <row r="503" spans="2:11">
      <c r="B503" s="93"/>
      <c r="C503" s="94"/>
      <c r="D503" s="94"/>
      <c r="E503" s="94"/>
      <c r="F503" s="94"/>
      <c r="G503" s="94"/>
      <c r="H503" s="94"/>
      <c r="I503" s="94"/>
      <c r="J503" s="94"/>
      <c r="K503" s="94"/>
    </row>
    <row r="504" spans="2:11">
      <c r="B504" s="93"/>
      <c r="C504" s="94"/>
      <c r="D504" s="94"/>
      <c r="E504" s="94"/>
      <c r="F504" s="94"/>
      <c r="G504" s="94"/>
      <c r="H504" s="94"/>
      <c r="I504" s="94"/>
      <c r="J504" s="94"/>
      <c r="K504" s="94"/>
    </row>
    <row r="505" spans="2:11">
      <c r="B505" s="93"/>
      <c r="C505" s="94"/>
      <c r="D505" s="94"/>
      <c r="E505" s="94"/>
      <c r="F505" s="94"/>
      <c r="G505" s="94"/>
      <c r="H505" s="94"/>
      <c r="I505" s="94"/>
      <c r="J505" s="94"/>
      <c r="K505" s="94"/>
    </row>
    <row r="506" spans="2:11">
      <c r="B506" s="93"/>
      <c r="C506" s="94"/>
      <c r="D506" s="94"/>
      <c r="E506" s="94"/>
      <c r="F506" s="94"/>
      <c r="G506" s="94"/>
      <c r="H506" s="94"/>
      <c r="I506" s="94"/>
      <c r="J506" s="94"/>
      <c r="K506" s="94"/>
    </row>
    <row r="507" spans="2:11">
      <c r="B507" s="93"/>
      <c r="C507" s="94"/>
      <c r="D507" s="94"/>
      <c r="E507" s="94"/>
      <c r="F507" s="94"/>
      <c r="G507" s="94"/>
      <c r="H507" s="94"/>
      <c r="I507" s="94"/>
      <c r="J507" s="94"/>
      <c r="K507" s="94"/>
    </row>
    <row r="508" spans="2:11">
      <c r="B508" s="93"/>
      <c r="C508" s="94"/>
      <c r="D508" s="94"/>
      <c r="E508" s="94"/>
      <c r="F508" s="94"/>
      <c r="G508" s="94"/>
      <c r="H508" s="94"/>
      <c r="I508" s="94"/>
      <c r="J508" s="94"/>
      <c r="K508" s="94"/>
    </row>
    <row r="509" spans="2:11">
      <c r="B509" s="93"/>
      <c r="C509" s="94"/>
      <c r="D509" s="94"/>
      <c r="E509" s="94"/>
      <c r="F509" s="94"/>
      <c r="G509" s="94"/>
      <c r="H509" s="94"/>
      <c r="I509" s="94"/>
      <c r="J509" s="94"/>
      <c r="K509" s="94"/>
    </row>
    <row r="510" spans="2:11">
      <c r="B510" s="93"/>
      <c r="C510" s="94"/>
      <c r="D510" s="94"/>
      <c r="E510" s="94"/>
      <c r="F510" s="94"/>
      <c r="G510" s="94"/>
      <c r="H510" s="94"/>
      <c r="I510" s="94"/>
      <c r="J510" s="94"/>
      <c r="K510" s="94"/>
    </row>
    <row r="511" spans="2:11">
      <c r="B511" s="93"/>
      <c r="C511" s="94"/>
      <c r="D511" s="94"/>
      <c r="E511" s="94"/>
      <c r="F511" s="94"/>
      <c r="G511" s="94"/>
      <c r="H511" s="94"/>
      <c r="I511" s="94"/>
      <c r="J511" s="94"/>
      <c r="K511" s="94"/>
    </row>
    <row r="512" spans="2:11">
      <c r="B512" s="93"/>
      <c r="C512" s="94"/>
      <c r="D512" s="94"/>
      <c r="E512" s="94"/>
      <c r="F512" s="94"/>
      <c r="G512" s="94"/>
      <c r="H512" s="94"/>
      <c r="I512" s="94"/>
      <c r="J512" s="94"/>
      <c r="K512" s="94"/>
    </row>
    <row r="513" spans="2:11">
      <c r="B513" s="93"/>
      <c r="C513" s="94"/>
      <c r="D513" s="94"/>
      <c r="E513" s="94"/>
      <c r="F513" s="94"/>
      <c r="G513" s="94"/>
      <c r="H513" s="94"/>
      <c r="I513" s="94"/>
      <c r="J513" s="94"/>
      <c r="K513" s="94"/>
    </row>
    <row r="514" spans="2:11">
      <c r="B514" s="93"/>
      <c r="C514" s="94"/>
      <c r="D514" s="94"/>
      <c r="E514" s="94"/>
      <c r="F514" s="94"/>
      <c r="G514" s="94"/>
      <c r="H514" s="94"/>
      <c r="I514" s="94"/>
      <c r="J514" s="94"/>
      <c r="K514" s="94"/>
    </row>
    <row r="515" spans="2:11">
      <c r="B515" s="93"/>
      <c r="C515" s="94"/>
      <c r="D515" s="94"/>
      <c r="E515" s="94"/>
      <c r="F515" s="94"/>
      <c r="G515" s="94"/>
      <c r="H515" s="94"/>
      <c r="I515" s="94"/>
      <c r="J515" s="94"/>
      <c r="K515" s="94"/>
    </row>
    <row r="516" spans="2:11">
      <c r="B516" s="93"/>
      <c r="C516" s="94"/>
      <c r="D516" s="94"/>
      <c r="E516" s="94"/>
      <c r="F516" s="94"/>
      <c r="G516" s="94"/>
      <c r="H516" s="94"/>
      <c r="I516" s="94"/>
      <c r="J516" s="94"/>
      <c r="K516" s="94"/>
    </row>
    <row r="517" spans="2:11">
      <c r="B517" s="93"/>
      <c r="C517" s="94"/>
      <c r="D517" s="94"/>
      <c r="E517" s="94"/>
      <c r="F517" s="94"/>
      <c r="G517" s="94"/>
      <c r="H517" s="94"/>
      <c r="I517" s="94"/>
      <c r="J517" s="94"/>
      <c r="K517" s="94"/>
    </row>
    <row r="518" spans="2:11">
      <c r="B518" s="93"/>
      <c r="C518" s="94"/>
      <c r="D518" s="94"/>
      <c r="E518" s="94"/>
      <c r="F518" s="94"/>
      <c r="G518" s="94"/>
      <c r="H518" s="94"/>
      <c r="I518" s="94"/>
      <c r="J518" s="94"/>
      <c r="K518" s="94"/>
    </row>
    <row r="519" spans="2:11">
      <c r="B519" s="93"/>
      <c r="C519" s="94"/>
      <c r="D519" s="94"/>
      <c r="E519" s="94"/>
      <c r="F519" s="94"/>
      <c r="G519" s="94"/>
      <c r="H519" s="94"/>
      <c r="I519" s="94"/>
      <c r="J519" s="94"/>
      <c r="K519" s="94"/>
    </row>
    <row r="520" spans="2:11">
      <c r="B520" s="93"/>
      <c r="C520" s="94"/>
      <c r="D520" s="94"/>
      <c r="E520" s="94"/>
      <c r="F520" s="94"/>
      <c r="G520" s="94"/>
      <c r="H520" s="94"/>
      <c r="I520" s="94"/>
      <c r="J520" s="94"/>
      <c r="K520" s="94"/>
    </row>
    <row r="521" spans="2:11">
      <c r="B521" s="93"/>
      <c r="C521" s="94"/>
      <c r="D521" s="94"/>
      <c r="E521" s="94"/>
      <c r="F521" s="94"/>
      <c r="G521" s="94"/>
      <c r="H521" s="94"/>
      <c r="I521" s="94"/>
      <c r="J521" s="94"/>
      <c r="K521" s="94"/>
    </row>
    <row r="522" spans="2:11">
      <c r="B522" s="93"/>
      <c r="C522" s="94"/>
      <c r="D522" s="94"/>
      <c r="E522" s="94"/>
      <c r="F522" s="94"/>
      <c r="G522" s="94"/>
      <c r="H522" s="94"/>
      <c r="I522" s="94"/>
      <c r="J522" s="94"/>
      <c r="K522" s="94"/>
    </row>
    <row r="523" spans="2:11">
      <c r="B523" s="93"/>
      <c r="C523" s="94"/>
      <c r="D523" s="94"/>
      <c r="E523" s="94"/>
      <c r="F523" s="94"/>
      <c r="G523" s="94"/>
      <c r="H523" s="94"/>
      <c r="I523" s="94"/>
      <c r="J523" s="94"/>
      <c r="K523" s="94"/>
    </row>
    <row r="524" spans="2:11">
      <c r="B524" s="93"/>
      <c r="C524" s="94"/>
      <c r="D524" s="94"/>
      <c r="E524" s="94"/>
      <c r="F524" s="94"/>
      <c r="G524" s="94"/>
      <c r="H524" s="94"/>
      <c r="I524" s="94"/>
      <c r="J524" s="94"/>
      <c r="K524" s="94"/>
    </row>
    <row r="525" spans="2:11">
      <c r="B525" s="93"/>
      <c r="C525" s="94"/>
      <c r="D525" s="94"/>
      <c r="E525" s="94"/>
      <c r="F525" s="94"/>
      <c r="G525" s="94"/>
      <c r="H525" s="94"/>
      <c r="I525" s="94"/>
      <c r="J525" s="94"/>
      <c r="K525" s="94"/>
    </row>
    <row r="526" spans="2:11">
      <c r="B526" s="93"/>
      <c r="C526" s="94"/>
      <c r="D526" s="94"/>
      <c r="E526" s="94"/>
      <c r="F526" s="94"/>
      <c r="G526" s="94"/>
      <c r="H526" s="94"/>
      <c r="I526" s="94"/>
      <c r="J526" s="94"/>
      <c r="K526" s="94"/>
    </row>
    <row r="527" spans="2:11">
      <c r="B527" s="93"/>
      <c r="C527" s="94"/>
      <c r="D527" s="94"/>
      <c r="E527" s="94"/>
      <c r="F527" s="94"/>
      <c r="G527" s="94"/>
      <c r="H527" s="94"/>
      <c r="I527" s="94"/>
      <c r="J527" s="94"/>
      <c r="K527" s="94"/>
    </row>
    <row r="528" spans="2:11">
      <c r="B528" s="93"/>
      <c r="C528" s="94"/>
      <c r="D528" s="94"/>
      <c r="E528" s="94"/>
      <c r="F528" s="94"/>
      <c r="G528" s="94"/>
      <c r="H528" s="94"/>
      <c r="I528" s="94"/>
      <c r="J528" s="94"/>
      <c r="K528" s="94"/>
    </row>
    <row r="529" spans="2:11">
      <c r="B529" s="93"/>
      <c r="C529" s="94"/>
      <c r="D529" s="94"/>
      <c r="E529" s="94"/>
      <c r="F529" s="94"/>
      <c r="G529" s="94"/>
      <c r="H529" s="94"/>
      <c r="I529" s="94"/>
      <c r="J529" s="94"/>
      <c r="K529" s="94"/>
    </row>
    <row r="530" spans="2:11">
      <c r="B530" s="93"/>
      <c r="C530" s="94"/>
      <c r="D530" s="94"/>
      <c r="E530" s="94"/>
      <c r="F530" s="94"/>
      <c r="G530" s="94"/>
      <c r="H530" s="94"/>
      <c r="I530" s="94"/>
      <c r="J530" s="94"/>
      <c r="K530" s="94"/>
    </row>
    <row r="531" spans="2:11">
      <c r="B531" s="93"/>
      <c r="C531" s="94"/>
      <c r="D531" s="94"/>
      <c r="E531" s="94"/>
      <c r="F531" s="94"/>
      <c r="G531" s="94"/>
      <c r="H531" s="94"/>
      <c r="I531" s="94"/>
      <c r="J531" s="94"/>
      <c r="K531" s="94"/>
    </row>
    <row r="532" spans="2:11">
      <c r="B532" s="93"/>
      <c r="C532" s="94"/>
      <c r="D532" s="94"/>
      <c r="E532" s="94"/>
      <c r="F532" s="94"/>
      <c r="G532" s="94"/>
      <c r="H532" s="94"/>
      <c r="I532" s="94"/>
      <c r="J532" s="94"/>
      <c r="K532" s="94"/>
    </row>
    <row r="533" spans="2:11">
      <c r="B533" s="93"/>
      <c r="C533" s="94"/>
      <c r="D533" s="94"/>
      <c r="E533" s="94"/>
      <c r="F533" s="94"/>
      <c r="G533" s="94"/>
      <c r="H533" s="94"/>
      <c r="I533" s="94"/>
      <c r="J533" s="94"/>
      <c r="K533" s="94"/>
    </row>
    <row r="534" spans="2:11">
      <c r="B534" s="93"/>
      <c r="C534" s="94"/>
      <c r="D534" s="94"/>
      <c r="E534" s="94"/>
      <c r="F534" s="94"/>
      <c r="G534" s="94"/>
      <c r="H534" s="94"/>
      <c r="I534" s="94"/>
      <c r="J534" s="94"/>
      <c r="K534" s="94"/>
    </row>
    <row r="535" spans="2:11">
      <c r="B535" s="93"/>
      <c r="C535" s="94"/>
      <c r="D535" s="94"/>
      <c r="E535" s="94"/>
      <c r="F535" s="94"/>
      <c r="G535" s="94"/>
      <c r="H535" s="94"/>
      <c r="I535" s="94"/>
      <c r="J535" s="94"/>
      <c r="K535" s="94"/>
    </row>
    <row r="536" spans="2:11">
      <c r="B536" s="93"/>
      <c r="C536" s="94"/>
      <c r="D536" s="94"/>
      <c r="E536" s="94"/>
      <c r="F536" s="94"/>
      <c r="G536" s="94"/>
      <c r="H536" s="94"/>
      <c r="I536" s="94"/>
      <c r="J536" s="94"/>
      <c r="K536" s="94"/>
    </row>
    <row r="537" spans="2:11">
      <c r="B537" s="93"/>
      <c r="C537" s="94"/>
      <c r="D537" s="94"/>
      <c r="E537" s="94"/>
      <c r="F537" s="94"/>
      <c r="G537" s="94"/>
      <c r="H537" s="94"/>
      <c r="I537" s="94"/>
      <c r="J537" s="94"/>
      <c r="K537" s="94"/>
    </row>
    <row r="538" spans="2:11">
      <c r="B538" s="93"/>
      <c r="C538" s="94"/>
      <c r="D538" s="94"/>
      <c r="E538" s="94"/>
      <c r="F538" s="94"/>
      <c r="G538" s="94"/>
      <c r="H538" s="94"/>
      <c r="I538" s="94"/>
      <c r="J538" s="94"/>
      <c r="K538" s="94"/>
    </row>
    <row r="539" spans="2:11">
      <c r="B539" s="93"/>
      <c r="C539" s="94"/>
      <c r="D539" s="94"/>
      <c r="E539" s="94"/>
      <c r="F539" s="94"/>
      <c r="G539" s="94"/>
      <c r="H539" s="94"/>
      <c r="I539" s="94"/>
      <c r="J539" s="94"/>
      <c r="K539" s="94"/>
    </row>
    <row r="540" spans="2:11">
      <c r="B540" s="93"/>
      <c r="C540" s="94"/>
      <c r="D540" s="94"/>
      <c r="E540" s="94"/>
      <c r="F540" s="94"/>
      <c r="G540" s="94"/>
      <c r="H540" s="94"/>
      <c r="I540" s="94"/>
      <c r="J540" s="94"/>
      <c r="K540" s="94"/>
    </row>
    <row r="541" spans="2:11">
      <c r="B541" s="93"/>
      <c r="C541" s="94"/>
      <c r="D541" s="94"/>
      <c r="E541" s="94"/>
      <c r="F541" s="94"/>
      <c r="G541" s="94"/>
      <c r="H541" s="94"/>
      <c r="I541" s="94"/>
      <c r="J541" s="94"/>
      <c r="K541" s="94"/>
    </row>
    <row r="542" spans="2:11">
      <c r="B542" s="93"/>
      <c r="C542" s="94"/>
      <c r="D542" s="94"/>
      <c r="E542" s="94"/>
      <c r="F542" s="94"/>
      <c r="G542" s="94"/>
      <c r="H542" s="94"/>
      <c r="I542" s="94"/>
      <c r="J542" s="94"/>
      <c r="K542" s="94"/>
    </row>
    <row r="543" spans="2:11">
      <c r="B543" s="93"/>
      <c r="C543" s="94"/>
      <c r="D543" s="94"/>
      <c r="E543" s="94"/>
      <c r="F543" s="94"/>
      <c r="G543" s="94"/>
      <c r="H543" s="94"/>
      <c r="I543" s="94"/>
      <c r="J543" s="94"/>
      <c r="K543" s="94"/>
    </row>
    <row r="544" spans="2:11">
      <c r="B544" s="93"/>
      <c r="C544" s="94"/>
      <c r="D544" s="94"/>
      <c r="E544" s="94"/>
      <c r="F544" s="94"/>
      <c r="G544" s="94"/>
      <c r="H544" s="94"/>
      <c r="I544" s="94"/>
      <c r="J544" s="94"/>
      <c r="K544" s="94"/>
    </row>
    <row r="545" spans="2:11">
      <c r="B545" s="93"/>
      <c r="C545" s="94"/>
      <c r="D545" s="94"/>
      <c r="E545" s="94"/>
      <c r="F545" s="94"/>
      <c r="G545" s="94"/>
      <c r="H545" s="94"/>
      <c r="I545" s="94"/>
      <c r="J545" s="94"/>
      <c r="K545" s="94"/>
    </row>
    <row r="546" spans="2:11">
      <c r="B546" s="93"/>
      <c r="C546" s="94"/>
      <c r="D546" s="94"/>
      <c r="E546" s="94"/>
      <c r="F546" s="94"/>
      <c r="G546" s="94"/>
      <c r="H546" s="94"/>
      <c r="I546" s="94"/>
      <c r="J546" s="94"/>
      <c r="K546" s="94"/>
    </row>
    <row r="547" spans="2:11">
      <c r="B547" s="93"/>
      <c r="C547" s="94"/>
      <c r="D547" s="94"/>
      <c r="E547" s="94"/>
      <c r="F547" s="94"/>
      <c r="G547" s="94"/>
      <c r="H547" s="94"/>
      <c r="I547" s="94"/>
      <c r="J547" s="94"/>
      <c r="K547" s="94"/>
    </row>
    <row r="548" spans="2:11">
      <c r="B548" s="93"/>
      <c r="C548" s="94"/>
      <c r="D548" s="94"/>
      <c r="E548" s="94"/>
      <c r="F548" s="94"/>
      <c r="G548" s="94"/>
      <c r="H548" s="94"/>
      <c r="I548" s="94"/>
      <c r="J548" s="94"/>
      <c r="K548" s="94"/>
    </row>
    <row r="549" spans="2:11">
      <c r="B549" s="93"/>
      <c r="C549" s="94"/>
      <c r="D549" s="94"/>
      <c r="E549" s="94"/>
      <c r="F549" s="94"/>
      <c r="G549" s="94"/>
      <c r="H549" s="94"/>
      <c r="I549" s="94"/>
      <c r="J549" s="94"/>
      <c r="K549" s="94"/>
    </row>
    <row r="550" spans="2:11">
      <c r="B550" s="93"/>
      <c r="C550" s="94"/>
      <c r="D550" s="94"/>
      <c r="E550" s="94"/>
      <c r="F550" s="94"/>
      <c r="G550" s="94"/>
      <c r="H550" s="94"/>
      <c r="I550" s="94"/>
      <c r="J550" s="94"/>
      <c r="K550" s="94"/>
    </row>
    <row r="551" spans="2:11">
      <c r="B551" s="93"/>
      <c r="C551" s="94"/>
      <c r="D551" s="94"/>
      <c r="E551" s="94"/>
      <c r="F551" s="94"/>
      <c r="G551" s="94"/>
      <c r="H551" s="94"/>
      <c r="I551" s="94"/>
      <c r="J551" s="94"/>
      <c r="K551" s="94"/>
    </row>
    <row r="552" spans="2:11">
      <c r="B552" s="93"/>
      <c r="C552" s="94"/>
      <c r="D552" s="94"/>
      <c r="E552" s="94"/>
      <c r="F552" s="94"/>
      <c r="G552" s="94"/>
      <c r="H552" s="94"/>
      <c r="I552" s="94"/>
      <c r="J552" s="94"/>
      <c r="K552" s="94"/>
    </row>
    <row r="553" spans="2:11">
      <c r="B553" s="93"/>
      <c r="C553" s="94"/>
      <c r="D553" s="94"/>
      <c r="E553" s="94"/>
      <c r="F553" s="94"/>
      <c r="G553" s="94"/>
      <c r="H553" s="94"/>
      <c r="I553" s="94"/>
      <c r="J553" s="94"/>
      <c r="K553" s="94"/>
    </row>
    <row r="554" spans="2:11">
      <c r="B554" s="93"/>
      <c r="C554" s="94"/>
      <c r="D554" s="94"/>
      <c r="E554" s="94"/>
      <c r="F554" s="94"/>
      <c r="G554" s="94"/>
      <c r="H554" s="94"/>
      <c r="I554" s="94"/>
      <c r="J554" s="94"/>
      <c r="K554" s="94"/>
    </row>
    <row r="555" spans="2:11">
      <c r="B555" s="93"/>
      <c r="C555" s="94"/>
      <c r="D555" s="94"/>
      <c r="E555" s="94"/>
      <c r="F555" s="94"/>
      <c r="G555" s="94"/>
      <c r="H555" s="94"/>
      <c r="I555" s="94"/>
      <c r="J555" s="94"/>
      <c r="K555" s="94"/>
    </row>
    <row r="556" spans="2:11">
      <c r="B556" s="93"/>
      <c r="C556" s="94"/>
      <c r="D556" s="94"/>
      <c r="E556" s="94"/>
      <c r="F556" s="94"/>
      <c r="G556" s="94"/>
      <c r="H556" s="94"/>
      <c r="I556" s="94"/>
      <c r="J556" s="94"/>
      <c r="K556" s="94"/>
    </row>
    <row r="557" spans="2:11">
      <c r="B557" s="93"/>
      <c r="C557" s="94"/>
      <c r="D557" s="94"/>
      <c r="E557" s="94"/>
      <c r="F557" s="94"/>
      <c r="G557" s="94"/>
      <c r="H557" s="94"/>
      <c r="I557" s="94"/>
      <c r="J557" s="94"/>
      <c r="K557" s="94"/>
    </row>
    <row r="558" spans="2:11">
      <c r="B558" s="93"/>
      <c r="C558" s="94"/>
      <c r="D558" s="94"/>
      <c r="E558" s="94"/>
      <c r="F558" s="94"/>
      <c r="G558" s="94"/>
      <c r="H558" s="94"/>
      <c r="I558" s="94"/>
      <c r="J558" s="94"/>
      <c r="K558" s="94"/>
    </row>
    <row r="559" spans="2:11">
      <c r="B559" s="93"/>
      <c r="C559" s="94"/>
      <c r="D559" s="94"/>
      <c r="E559" s="94"/>
      <c r="F559" s="94"/>
      <c r="G559" s="94"/>
      <c r="H559" s="94"/>
      <c r="I559" s="94"/>
      <c r="J559" s="94"/>
      <c r="K559" s="94"/>
    </row>
    <row r="560" spans="2:11">
      <c r="B560" s="93"/>
      <c r="C560" s="94"/>
      <c r="D560" s="94"/>
      <c r="E560" s="94"/>
      <c r="F560" s="94"/>
      <c r="G560" s="94"/>
      <c r="H560" s="94"/>
      <c r="I560" s="94"/>
      <c r="J560" s="94"/>
      <c r="K560" s="94"/>
    </row>
    <row r="561" spans="2:11">
      <c r="B561" s="93"/>
      <c r="C561" s="94"/>
      <c r="D561" s="94"/>
      <c r="E561" s="94"/>
      <c r="F561" s="94"/>
      <c r="G561" s="94"/>
      <c r="H561" s="94"/>
      <c r="I561" s="94"/>
      <c r="J561" s="94"/>
      <c r="K561" s="94"/>
    </row>
    <row r="562" spans="2:11">
      <c r="B562" s="93"/>
      <c r="C562" s="94"/>
      <c r="D562" s="94"/>
      <c r="E562" s="94"/>
      <c r="F562" s="94"/>
      <c r="G562" s="94"/>
      <c r="H562" s="94"/>
      <c r="I562" s="94"/>
      <c r="J562" s="94"/>
      <c r="K562" s="94"/>
    </row>
    <row r="563" spans="2:11">
      <c r="B563" s="93"/>
      <c r="C563" s="94"/>
      <c r="D563" s="94"/>
      <c r="E563" s="94"/>
      <c r="F563" s="94"/>
      <c r="G563" s="94"/>
      <c r="H563" s="94"/>
      <c r="I563" s="94"/>
      <c r="J563" s="94"/>
      <c r="K563" s="94"/>
    </row>
    <row r="564" spans="2:11">
      <c r="B564" s="93"/>
      <c r="C564" s="94"/>
      <c r="D564" s="94"/>
      <c r="E564" s="94"/>
      <c r="F564" s="94"/>
      <c r="G564" s="94"/>
      <c r="H564" s="94"/>
      <c r="I564" s="94"/>
      <c r="J564" s="94"/>
      <c r="K564" s="94"/>
    </row>
    <row r="565" spans="2:11">
      <c r="B565" s="93"/>
      <c r="C565" s="93"/>
      <c r="D565" s="93"/>
      <c r="E565" s="94"/>
      <c r="F565" s="94"/>
      <c r="G565" s="94"/>
      <c r="H565" s="94"/>
      <c r="I565" s="94"/>
      <c r="J565" s="94"/>
      <c r="K565" s="94"/>
    </row>
    <row r="566" spans="2:11">
      <c r="B566" s="93"/>
      <c r="C566" s="93"/>
      <c r="D566" s="93"/>
      <c r="E566" s="94"/>
      <c r="F566" s="94"/>
      <c r="G566" s="94"/>
      <c r="H566" s="94"/>
      <c r="I566" s="94"/>
      <c r="J566" s="94"/>
      <c r="K566" s="94"/>
    </row>
    <row r="567" spans="2:11">
      <c r="B567" s="93"/>
      <c r="C567" s="93"/>
      <c r="D567" s="93"/>
      <c r="E567" s="94"/>
      <c r="F567" s="94"/>
      <c r="G567" s="94"/>
      <c r="H567" s="94"/>
      <c r="I567" s="94"/>
      <c r="J567" s="94"/>
      <c r="K567" s="94"/>
    </row>
    <row r="568" spans="2:11">
      <c r="B568" s="93"/>
      <c r="C568" s="93"/>
      <c r="D568" s="93"/>
      <c r="E568" s="94"/>
      <c r="F568" s="94"/>
      <c r="G568" s="94"/>
      <c r="H568" s="94"/>
      <c r="I568" s="94"/>
      <c r="J568" s="94"/>
      <c r="K568" s="94"/>
    </row>
    <row r="569" spans="2:11">
      <c r="B569" s="93"/>
      <c r="C569" s="93"/>
      <c r="D569" s="93"/>
      <c r="E569" s="94"/>
      <c r="F569" s="94"/>
      <c r="G569" s="94"/>
      <c r="H569" s="94"/>
      <c r="I569" s="94"/>
      <c r="J569" s="94"/>
      <c r="K569" s="94"/>
    </row>
    <row r="570" spans="2:11">
      <c r="B570" s="93"/>
      <c r="C570" s="93"/>
      <c r="D570" s="93"/>
      <c r="E570" s="94"/>
      <c r="F570" s="94"/>
      <c r="G570" s="94"/>
      <c r="H570" s="94"/>
      <c r="I570" s="94"/>
      <c r="J570" s="94"/>
      <c r="K570" s="94"/>
    </row>
    <row r="571" spans="2:11">
      <c r="B571" s="93"/>
      <c r="C571" s="93"/>
      <c r="D571" s="93"/>
      <c r="E571" s="94"/>
      <c r="F571" s="94"/>
      <c r="G571" s="94"/>
      <c r="H571" s="94"/>
      <c r="I571" s="94"/>
      <c r="J571" s="94"/>
      <c r="K571" s="94"/>
    </row>
    <row r="572" spans="2:11">
      <c r="B572" s="93"/>
      <c r="C572" s="93"/>
      <c r="D572" s="93"/>
      <c r="E572" s="94"/>
      <c r="F572" s="94"/>
      <c r="G572" s="94"/>
      <c r="H572" s="94"/>
      <c r="I572" s="94"/>
      <c r="J572" s="94"/>
      <c r="K572" s="94"/>
    </row>
    <row r="573" spans="2:11">
      <c r="B573" s="93"/>
      <c r="C573" s="93"/>
      <c r="D573" s="93"/>
      <c r="E573" s="94"/>
      <c r="F573" s="94"/>
      <c r="G573" s="94"/>
      <c r="H573" s="94"/>
      <c r="I573" s="94"/>
      <c r="J573" s="94"/>
      <c r="K573" s="94"/>
    </row>
    <row r="574" spans="2:11">
      <c r="B574" s="93"/>
      <c r="C574" s="93"/>
      <c r="D574" s="93"/>
      <c r="E574" s="94"/>
      <c r="F574" s="94"/>
      <c r="G574" s="94"/>
      <c r="H574" s="94"/>
      <c r="I574" s="94"/>
      <c r="J574" s="94"/>
      <c r="K574" s="94"/>
    </row>
    <row r="575" spans="2:11">
      <c r="B575" s="93"/>
      <c r="C575" s="93"/>
      <c r="D575" s="93"/>
      <c r="E575" s="94"/>
      <c r="F575" s="94"/>
      <c r="G575" s="94"/>
      <c r="H575" s="94"/>
      <c r="I575" s="94"/>
      <c r="J575" s="94"/>
      <c r="K575" s="94"/>
    </row>
    <row r="576" spans="2:11">
      <c r="B576" s="93"/>
      <c r="C576" s="93"/>
      <c r="D576" s="93"/>
      <c r="E576" s="94"/>
      <c r="F576" s="94"/>
      <c r="G576" s="94"/>
      <c r="H576" s="94"/>
      <c r="I576" s="94"/>
      <c r="J576" s="94"/>
      <c r="K576" s="94"/>
    </row>
    <row r="577" spans="2:11">
      <c r="B577" s="93"/>
      <c r="C577" s="93"/>
      <c r="D577" s="93"/>
      <c r="E577" s="94"/>
      <c r="F577" s="94"/>
      <c r="G577" s="94"/>
      <c r="H577" s="94"/>
      <c r="I577" s="94"/>
      <c r="J577" s="94"/>
      <c r="K577" s="94"/>
    </row>
    <row r="578" spans="2:11">
      <c r="B578" s="93"/>
      <c r="C578" s="93"/>
      <c r="D578" s="93"/>
      <c r="E578" s="94"/>
      <c r="F578" s="94"/>
      <c r="G578" s="94"/>
      <c r="H578" s="94"/>
      <c r="I578" s="94"/>
      <c r="J578" s="94"/>
      <c r="K578" s="94"/>
    </row>
    <row r="579" spans="2:11">
      <c r="B579" s="93"/>
      <c r="C579" s="93"/>
      <c r="D579" s="93"/>
      <c r="E579" s="94"/>
      <c r="F579" s="94"/>
      <c r="G579" s="94"/>
      <c r="H579" s="94"/>
      <c r="I579" s="94"/>
      <c r="J579" s="94"/>
      <c r="K579" s="94"/>
    </row>
    <row r="580" spans="2:11">
      <c r="B580" s="93"/>
      <c r="C580" s="93"/>
      <c r="D580" s="93"/>
      <c r="E580" s="94"/>
      <c r="F580" s="94"/>
      <c r="G580" s="94"/>
      <c r="H580" s="94"/>
      <c r="I580" s="94"/>
      <c r="J580" s="94"/>
      <c r="K580" s="94"/>
    </row>
    <row r="581" spans="2:11">
      <c r="B581" s="93"/>
      <c r="C581" s="93"/>
      <c r="D581" s="93"/>
      <c r="E581" s="94"/>
      <c r="F581" s="94"/>
      <c r="G581" s="94"/>
      <c r="H581" s="94"/>
      <c r="I581" s="94"/>
      <c r="J581" s="94"/>
      <c r="K581" s="94"/>
    </row>
    <row r="582" spans="2:11">
      <c r="B582" s="93"/>
      <c r="C582" s="93"/>
      <c r="D582" s="93"/>
      <c r="E582" s="94"/>
      <c r="F582" s="94"/>
      <c r="G582" s="94"/>
      <c r="H582" s="94"/>
      <c r="I582" s="94"/>
      <c r="J582" s="94"/>
      <c r="K582" s="94"/>
    </row>
    <row r="583" spans="2:11">
      <c r="B583" s="93"/>
      <c r="C583" s="93"/>
      <c r="D583" s="93"/>
      <c r="E583" s="94"/>
      <c r="F583" s="94"/>
      <c r="G583" s="94"/>
      <c r="H583" s="94"/>
      <c r="I583" s="94"/>
      <c r="J583" s="94"/>
      <c r="K583" s="94"/>
    </row>
    <row r="584" spans="2:11">
      <c r="B584" s="93"/>
      <c r="C584" s="93"/>
      <c r="D584" s="93"/>
      <c r="E584" s="94"/>
      <c r="F584" s="94"/>
      <c r="G584" s="94"/>
      <c r="H584" s="94"/>
      <c r="I584" s="94"/>
      <c r="J584" s="94"/>
      <c r="K584" s="94"/>
    </row>
    <row r="585" spans="2:11">
      <c r="B585" s="93"/>
      <c r="C585" s="93"/>
      <c r="D585" s="93"/>
      <c r="E585" s="94"/>
      <c r="F585" s="94"/>
      <c r="G585" s="94"/>
      <c r="H585" s="94"/>
      <c r="I585" s="94"/>
      <c r="J585" s="94"/>
      <c r="K585" s="94"/>
    </row>
    <row r="586" spans="2:11">
      <c r="B586" s="93"/>
      <c r="C586" s="93"/>
      <c r="D586" s="93"/>
      <c r="E586" s="94"/>
      <c r="F586" s="94"/>
      <c r="G586" s="94"/>
      <c r="H586" s="94"/>
      <c r="I586" s="94"/>
      <c r="J586" s="94"/>
      <c r="K586" s="94"/>
    </row>
    <row r="587" spans="2:11">
      <c r="B587" s="93"/>
      <c r="C587" s="93"/>
      <c r="D587" s="93"/>
      <c r="E587" s="94"/>
      <c r="F587" s="94"/>
      <c r="G587" s="94"/>
      <c r="H587" s="94"/>
      <c r="I587" s="94"/>
      <c r="J587" s="94"/>
      <c r="K587" s="94"/>
    </row>
    <row r="588" spans="2:11">
      <c r="B588" s="93"/>
      <c r="C588" s="93"/>
      <c r="D588" s="93"/>
      <c r="E588" s="94"/>
      <c r="F588" s="94"/>
      <c r="G588" s="94"/>
      <c r="H588" s="94"/>
      <c r="I588" s="94"/>
      <c r="J588" s="94"/>
      <c r="K588" s="94"/>
    </row>
    <row r="589" spans="2:11">
      <c r="B589" s="93"/>
      <c r="C589" s="93"/>
      <c r="D589" s="93"/>
      <c r="E589" s="94"/>
      <c r="F589" s="94"/>
      <c r="G589" s="94"/>
      <c r="H589" s="94"/>
      <c r="I589" s="94"/>
      <c r="J589" s="94"/>
      <c r="K589" s="94"/>
    </row>
    <row r="590" spans="2:11">
      <c r="B590" s="93"/>
      <c r="C590" s="93"/>
      <c r="D590" s="93"/>
      <c r="E590" s="94"/>
      <c r="F590" s="94"/>
      <c r="G590" s="94"/>
      <c r="H590" s="94"/>
      <c r="I590" s="94"/>
      <c r="J590" s="94"/>
      <c r="K590" s="94"/>
    </row>
    <row r="591" spans="2:11">
      <c r="B591" s="93"/>
      <c r="C591" s="93"/>
      <c r="D591" s="93"/>
      <c r="E591" s="94"/>
      <c r="F591" s="94"/>
      <c r="G591" s="94"/>
      <c r="H591" s="94"/>
      <c r="I591" s="94"/>
      <c r="J591" s="94"/>
      <c r="K591" s="94"/>
    </row>
    <row r="592" spans="2:11">
      <c r="B592" s="93"/>
      <c r="C592" s="93"/>
      <c r="D592" s="93"/>
      <c r="E592" s="94"/>
      <c r="F592" s="94"/>
      <c r="G592" s="94"/>
      <c r="H592" s="94"/>
      <c r="I592" s="94"/>
      <c r="J592" s="94"/>
      <c r="K592" s="94"/>
    </row>
    <row r="593" spans="2:11">
      <c r="B593" s="93"/>
      <c r="C593" s="93"/>
      <c r="D593" s="93"/>
      <c r="E593" s="94"/>
      <c r="F593" s="94"/>
      <c r="G593" s="94"/>
      <c r="H593" s="94"/>
      <c r="I593" s="94"/>
      <c r="J593" s="94"/>
      <c r="K593" s="94"/>
    </row>
    <row r="594" spans="2:11">
      <c r="B594" s="93"/>
      <c r="C594" s="93"/>
      <c r="D594" s="93"/>
      <c r="E594" s="94"/>
      <c r="F594" s="94"/>
      <c r="G594" s="94"/>
      <c r="H594" s="94"/>
      <c r="I594" s="94"/>
      <c r="J594" s="94"/>
      <c r="K594" s="94"/>
    </row>
    <row r="595" spans="2:11">
      <c r="B595" s="93"/>
      <c r="C595" s="93"/>
      <c r="D595" s="93"/>
      <c r="E595" s="94"/>
      <c r="F595" s="94"/>
      <c r="G595" s="94"/>
      <c r="H595" s="94"/>
      <c r="I595" s="94"/>
      <c r="J595" s="94"/>
      <c r="K595" s="94"/>
    </row>
    <row r="596" spans="2:11">
      <c r="B596" s="93"/>
      <c r="C596" s="93"/>
      <c r="D596" s="93"/>
      <c r="E596" s="94"/>
      <c r="F596" s="94"/>
      <c r="G596" s="94"/>
      <c r="H596" s="94"/>
      <c r="I596" s="94"/>
      <c r="J596" s="94"/>
      <c r="K596" s="94"/>
    </row>
    <row r="597" spans="2:11">
      <c r="B597" s="93"/>
      <c r="C597" s="93"/>
      <c r="D597" s="93"/>
      <c r="E597" s="94"/>
      <c r="F597" s="94"/>
      <c r="G597" s="94"/>
      <c r="H597" s="94"/>
      <c r="I597" s="94"/>
      <c r="J597" s="94"/>
      <c r="K597" s="94"/>
    </row>
    <row r="598" spans="2:11">
      <c r="B598" s="93"/>
      <c r="C598" s="93"/>
      <c r="D598" s="93"/>
      <c r="E598" s="94"/>
      <c r="F598" s="94"/>
      <c r="G598" s="94"/>
      <c r="H598" s="94"/>
      <c r="I598" s="94"/>
      <c r="J598" s="94"/>
      <c r="K598" s="94"/>
    </row>
    <row r="599" spans="2:11">
      <c r="B599" s="93"/>
      <c r="C599" s="93"/>
      <c r="D599" s="93"/>
      <c r="E599" s="94"/>
      <c r="F599" s="94"/>
      <c r="G599" s="94"/>
      <c r="H599" s="94"/>
      <c r="I599" s="94"/>
      <c r="J599" s="94"/>
      <c r="K599" s="94"/>
    </row>
    <row r="600" spans="2:11">
      <c r="B600" s="93"/>
      <c r="C600" s="93"/>
      <c r="D600" s="93"/>
      <c r="E600" s="94"/>
      <c r="F600" s="94"/>
      <c r="G600" s="94"/>
      <c r="H600" s="94"/>
      <c r="I600" s="94"/>
      <c r="J600" s="94"/>
      <c r="K600" s="94"/>
    </row>
    <row r="601" spans="2:11">
      <c r="B601" s="93"/>
      <c r="C601" s="93"/>
      <c r="D601" s="93"/>
      <c r="E601" s="94"/>
      <c r="F601" s="94"/>
      <c r="G601" s="94"/>
      <c r="H601" s="94"/>
      <c r="I601" s="94"/>
      <c r="J601" s="94"/>
      <c r="K601" s="94"/>
    </row>
    <row r="602" spans="2:11">
      <c r="B602" s="93"/>
      <c r="C602" s="93"/>
      <c r="D602" s="93"/>
      <c r="E602" s="94"/>
      <c r="F602" s="94"/>
      <c r="G602" s="94"/>
      <c r="H602" s="94"/>
      <c r="I602" s="94"/>
      <c r="J602" s="94"/>
      <c r="K602" s="94"/>
    </row>
    <row r="603" spans="2:11">
      <c r="B603" s="93"/>
      <c r="C603" s="93"/>
      <c r="D603" s="93"/>
      <c r="E603" s="94"/>
      <c r="F603" s="94"/>
      <c r="G603" s="94"/>
      <c r="H603" s="94"/>
      <c r="I603" s="94"/>
      <c r="J603" s="94"/>
      <c r="K603" s="94"/>
    </row>
    <row r="604" spans="2:11">
      <c r="B604" s="93"/>
      <c r="C604" s="93"/>
      <c r="D604" s="93"/>
      <c r="E604" s="94"/>
      <c r="F604" s="94"/>
      <c r="G604" s="94"/>
      <c r="H604" s="94"/>
      <c r="I604" s="94"/>
      <c r="J604" s="94"/>
      <c r="K604" s="94"/>
    </row>
    <row r="605" spans="2:11">
      <c r="B605" s="93"/>
      <c r="C605" s="93"/>
      <c r="D605" s="93"/>
      <c r="E605" s="94"/>
      <c r="F605" s="94"/>
      <c r="G605" s="94"/>
      <c r="H605" s="94"/>
      <c r="I605" s="94"/>
      <c r="J605" s="94"/>
      <c r="K605" s="94"/>
    </row>
    <row r="606" spans="2:11">
      <c r="B606" s="93"/>
      <c r="C606" s="93"/>
      <c r="D606" s="93"/>
      <c r="E606" s="94"/>
      <c r="F606" s="94"/>
      <c r="G606" s="94"/>
      <c r="H606" s="94"/>
      <c r="I606" s="94"/>
      <c r="J606" s="94"/>
      <c r="K606" s="94"/>
    </row>
    <row r="607" spans="2:11">
      <c r="B607" s="93"/>
      <c r="C607" s="93"/>
      <c r="D607" s="93"/>
      <c r="E607" s="94"/>
      <c r="F607" s="94"/>
      <c r="G607" s="94"/>
      <c r="H607" s="94"/>
      <c r="I607" s="94"/>
      <c r="J607" s="94"/>
      <c r="K607" s="94"/>
    </row>
    <row r="608" spans="2:11">
      <c r="B608" s="93"/>
      <c r="C608" s="93"/>
      <c r="D608" s="93"/>
      <c r="E608" s="94"/>
      <c r="F608" s="94"/>
      <c r="G608" s="94"/>
      <c r="H608" s="94"/>
      <c r="I608" s="94"/>
      <c r="J608" s="94"/>
      <c r="K608" s="94"/>
    </row>
    <row r="609" spans="2:11">
      <c r="B609" s="93"/>
      <c r="C609" s="93"/>
      <c r="D609" s="93"/>
      <c r="E609" s="94"/>
      <c r="F609" s="94"/>
      <c r="G609" s="94"/>
      <c r="H609" s="94"/>
      <c r="I609" s="94"/>
      <c r="J609" s="94"/>
      <c r="K609" s="94"/>
    </row>
    <row r="610" spans="2:11">
      <c r="B610" s="93"/>
      <c r="C610" s="93"/>
      <c r="D610" s="93"/>
      <c r="E610" s="94"/>
      <c r="F610" s="94"/>
      <c r="G610" s="94"/>
      <c r="H610" s="94"/>
      <c r="I610" s="94"/>
      <c r="J610" s="94"/>
      <c r="K610" s="94"/>
    </row>
    <row r="611" spans="2:11">
      <c r="B611" s="93"/>
      <c r="C611" s="93"/>
      <c r="D611" s="93"/>
      <c r="E611" s="94"/>
      <c r="F611" s="94"/>
      <c r="G611" s="94"/>
      <c r="H611" s="94"/>
      <c r="I611" s="94"/>
      <c r="J611" s="94"/>
      <c r="K611" s="94"/>
    </row>
    <row r="612" spans="2:11">
      <c r="B612" s="93"/>
      <c r="C612" s="93"/>
      <c r="D612" s="93"/>
      <c r="E612" s="94"/>
      <c r="F612" s="94"/>
      <c r="G612" s="94"/>
      <c r="H612" s="94"/>
      <c r="I612" s="94"/>
      <c r="J612" s="94"/>
      <c r="K612" s="94"/>
    </row>
    <row r="613" spans="2:11">
      <c r="B613" s="93"/>
      <c r="C613" s="93"/>
      <c r="D613" s="93"/>
      <c r="E613" s="94"/>
      <c r="F613" s="94"/>
      <c r="G613" s="94"/>
      <c r="H613" s="94"/>
      <c r="I613" s="94"/>
      <c r="J613" s="94"/>
      <c r="K613" s="94"/>
    </row>
    <row r="614" spans="2:11">
      <c r="B614" s="93"/>
      <c r="C614" s="93"/>
      <c r="D614" s="93"/>
      <c r="E614" s="94"/>
      <c r="F614" s="94"/>
      <c r="G614" s="94"/>
      <c r="H614" s="94"/>
      <c r="I614" s="94"/>
      <c r="J614" s="94"/>
      <c r="K614" s="94"/>
    </row>
    <row r="615" spans="2:11">
      <c r="B615" s="93"/>
      <c r="C615" s="93"/>
      <c r="D615" s="93"/>
      <c r="E615" s="94"/>
      <c r="F615" s="94"/>
      <c r="G615" s="94"/>
      <c r="H615" s="94"/>
      <c r="I615" s="94"/>
      <c r="J615" s="94"/>
      <c r="K615" s="94"/>
    </row>
    <row r="616" spans="2:11">
      <c r="B616" s="93"/>
      <c r="C616" s="93"/>
      <c r="D616" s="93"/>
      <c r="E616" s="94"/>
      <c r="F616" s="94"/>
      <c r="G616" s="94"/>
      <c r="H616" s="94"/>
      <c r="I616" s="94"/>
      <c r="J616" s="94"/>
      <c r="K616" s="94"/>
    </row>
    <row r="617" spans="2:11">
      <c r="B617" s="93"/>
      <c r="C617" s="93"/>
      <c r="D617" s="93"/>
      <c r="E617" s="94"/>
      <c r="F617" s="94"/>
      <c r="G617" s="94"/>
      <c r="H617" s="94"/>
      <c r="I617" s="94"/>
      <c r="J617" s="94"/>
      <c r="K617" s="94"/>
    </row>
    <row r="618" spans="2:11">
      <c r="B618" s="93"/>
      <c r="C618" s="93"/>
      <c r="D618" s="93"/>
      <c r="E618" s="94"/>
      <c r="F618" s="94"/>
      <c r="G618" s="94"/>
      <c r="H618" s="94"/>
      <c r="I618" s="94"/>
      <c r="J618" s="94"/>
      <c r="K618" s="94"/>
    </row>
    <row r="619" spans="2:11">
      <c r="B619" s="93"/>
      <c r="C619" s="93"/>
      <c r="D619" s="93"/>
      <c r="E619" s="94"/>
      <c r="F619" s="94"/>
      <c r="G619" s="94"/>
      <c r="H619" s="94"/>
      <c r="I619" s="94"/>
      <c r="J619" s="94"/>
      <c r="K619" s="94"/>
    </row>
    <row r="620" spans="2:11">
      <c r="B620" s="93"/>
      <c r="C620" s="93"/>
      <c r="D620" s="93"/>
      <c r="E620" s="94"/>
      <c r="F620" s="94"/>
      <c r="G620" s="94"/>
      <c r="H620" s="94"/>
      <c r="I620" s="94"/>
      <c r="J620" s="94"/>
      <c r="K620" s="94"/>
    </row>
    <row r="621" spans="2:11">
      <c r="B621" s="93"/>
      <c r="C621" s="93"/>
      <c r="D621" s="93"/>
      <c r="E621" s="94"/>
      <c r="F621" s="94"/>
      <c r="G621" s="94"/>
      <c r="H621" s="94"/>
      <c r="I621" s="94"/>
      <c r="J621" s="94"/>
      <c r="K621" s="94"/>
    </row>
    <row r="622" spans="2:11">
      <c r="B622" s="93"/>
      <c r="C622" s="93"/>
      <c r="D622" s="93"/>
      <c r="E622" s="94"/>
      <c r="F622" s="94"/>
      <c r="G622" s="94"/>
      <c r="H622" s="94"/>
      <c r="I622" s="94"/>
      <c r="J622" s="94"/>
      <c r="K622" s="94"/>
    </row>
    <row r="623" spans="2:11">
      <c r="B623" s="93"/>
      <c r="C623" s="93"/>
      <c r="D623" s="93"/>
      <c r="E623" s="94"/>
      <c r="F623" s="94"/>
      <c r="G623" s="94"/>
      <c r="H623" s="94"/>
      <c r="I623" s="94"/>
      <c r="J623" s="94"/>
      <c r="K623" s="94"/>
    </row>
    <row r="624" spans="2:11">
      <c r="B624" s="93"/>
      <c r="C624" s="93"/>
      <c r="D624" s="93"/>
      <c r="E624" s="94"/>
      <c r="F624" s="94"/>
      <c r="G624" s="94"/>
      <c r="H624" s="94"/>
      <c r="I624" s="94"/>
      <c r="J624" s="94"/>
      <c r="K624" s="94"/>
    </row>
    <row r="625" spans="2:11">
      <c r="B625" s="93"/>
      <c r="C625" s="93"/>
      <c r="D625" s="93"/>
      <c r="E625" s="94"/>
      <c r="F625" s="94"/>
      <c r="G625" s="94"/>
      <c r="H625" s="94"/>
      <c r="I625" s="94"/>
      <c r="J625" s="94"/>
      <c r="K625" s="94"/>
    </row>
    <row r="626" spans="2:11">
      <c r="B626" s="93"/>
      <c r="C626" s="93"/>
      <c r="D626" s="93"/>
      <c r="E626" s="94"/>
      <c r="F626" s="94"/>
      <c r="G626" s="94"/>
      <c r="H626" s="94"/>
      <c r="I626" s="94"/>
      <c r="J626" s="94"/>
      <c r="K626" s="94"/>
    </row>
    <row r="627" spans="2:11">
      <c r="B627" s="93"/>
      <c r="C627" s="93"/>
      <c r="D627" s="93"/>
      <c r="E627" s="94"/>
      <c r="F627" s="94"/>
      <c r="G627" s="94"/>
      <c r="H627" s="94"/>
      <c r="I627" s="94"/>
      <c r="J627" s="94"/>
      <c r="K627" s="94"/>
    </row>
    <row r="628" spans="2:11">
      <c r="B628" s="93"/>
      <c r="C628" s="93"/>
      <c r="D628" s="93"/>
      <c r="E628" s="94"/>
      <c r="F628" s="94"/>
      <c r="G628" s="94"/>
      <c r="H628" s="94"/>
      <c r="I628" s="94"/>
      <c r="J628" s="94"/>
      <c r="K628" s="94"/>
    </row>
    <row r="629" spans="2:11">
      <c r="B629" s="93"/>
      <c r="C629" s="93"/>
      <c r="D629" s="93"/>
      <c r="E629" s="94"/>
      <c r="F629" s="94"/>
      <c r="G629" s="94"/>
      <c r="H629" s="94"/>
      <c r="I629" s="94"/>
      <c r="J629" s="94"/>
      <c r="K629" s="94"/>
    </row>
    <row r="630" spans="2:11">
      <c r="B630" s="93"/>
      <c r="C630" s="93"/>
      <c r="D630" s="93"/>
      <c r="E630" s="94"/>
      <c r="F630" s="94"/>
      <c r="G630" s="94"/>
      <c r="H630" s="94"/>
      <c r="I630" s="94"/>
      <c r="J630" s="94"/>
      <c r="K630" s="94"/>
    </row>
    <row r="631" spans="2:11">
      <c r="B631" s="93"/>
      <c r="C631" s="93"/>
      <c r="D631" s="93"/>
      <c r="E631" s="94"/>
      <c r="F631" s="94"/>
      <c r="G631" s="94"/>
      <c r="H631" s="94"/>
      <c r="I631" s="94"/>
      <c r="J631" s="94"/>
      <c r="K631" s="94"/>
    </row>
    <row r="632" spans="2:11">
      <c r="B632" s="93"/>
      <c r="C632" s="93"/>
      <c r="D632" s="93"/>
      <c r="E632" s="94"/>
      <c r="F632" s="94"/>
      <c r="G632" s="94"/>
      <c r="H632" s="94"/>
      <c r="I632" s="94"/>
      <c r="J632" s="94"/>
      <c r="K632" s="94"/>
    </row>
    <row r="633" spans="2:11">
      <c r="B633" s="93"/>
      <c r="C633" s="93"/>
      <c r="D633" s="93"/>
      <c r="E633" s="94"/>
      <c r="F633" s="94"/>
      <c r="G633" s="94"/>
      <c r="H633" s="94"/>
      <c r="I633" s="94"/>
      <c r="J633" s="94"/>
      <c r="K633" s="94"/>
    </row>
    <row r="634" spans="2:11">
      <c r="B634" s="93"/>
      <c r="C634" s="93"/>
      <c r="D634" s="93"/>
      <c r="E634" s="94"/>
      <c r="F634" s="94"/>
      <c r="G634" s="94"/>
      <c r="H634" s="94"/>
      <c r="I634" s="94"/>
      <c r="J634" s="94"/>
      <c r="K634" s="94"/>
    </row>
    <row r="635" spans="2:11">
      <c r="B635" s="93"/>
      <c r="C635" s="93"/>
      <c r="D635" s="93"/>
      <c r="E635" s="94"/>
      <c r="F635" s="94"/>
      <c r="G635" s="94"/>
      <c r="H635" s="94"/>
      <c r="I635" s="94"/>
      <c r="J635" s="94"/>
      <c r="K635" s="94"/>
    </row>
    <row r="636" spans="2:11">
      <c r="B636" s="93"/>
      <c r="C636" s="93"/>
      <c r="D636" s="93"/>
      <c r="E636" s="94"/>
      <c r="F636" s="94"/>
      <c r="G636" s="94"/>
      <c r="H636" s="94"/>
      <c r="I636" s="94"/>
      <c r="J636" s="94"/>
      <c r="K636" s="94"/>
    </row>
    <row r="637" spans="2:11">
      <c r="B637" s="93"/>
      <c r="C637" s="93"/>
      <c r="D637" s="93"/>
      <c r="E637" s="94"/>
      <c r="F637" s="94"/>
      <c r="G637" s="94"/>
      <c r="H637" s="94"/>
      <c r="I637" s="94"/>
      <c r="J637" s="94"/>
      <c r="K637" s="94"/>
    </row>
    <row r="638" spans="2:11">
      <c r="B638" s="93"/>
      <c r="C638" s="93"/>
      <c r="D638" s="93"/>
      <c r="E638" s="94"/>
      <c r="F638" s="94"/>
      <c r="G638" s="94"/>
      <c r="H638" s="94"/>
      <c r="I638" s="94"/>
      <c r="J638" s="94"/>
      <c r="K638" s="94"/>
    </row>
    <row r="639" spans="2:11">
      <c r="B639" s="93"/>
      <c r="C639" s="93"/>
      <c r="D639" s="93"/>
      <c r="E639" s="94"/>
      <c r="F639" s="94"/>
      <c r="G639" s="94"/>
      <c r="H639" s="94"/>
      <c r="I639" s="94"/>
      <c r="J639" s="94"/>
      <c r="K639" s="94"/>
    </row>
    <row r="640" spans="2:11">
      <c r="B640" s="93"/>
      <c r="C640" s="93"/>
      <c r="D640" s="93"/>
      <c r="E640" s="94"/>
      <c r="F640" s="94"/>
      <c r="G640" s="94"/>
      <c r="H640" s="94"/>
      <c r="I640" s="94"/>
      <c r="J640" s="94"/>
      <c r="K640" s="94"/>
    </row>
    <row r="641" spans="2:11">
      <c r="B641" s="93"/>
      <c r="C641" s="93"/>
      <c r="D641" s="93"/>
      <c r="E641" s="94"/>
      <c r="F641" s="94"/>
      <c r="G641" s="94"/>
      <c r="H641" s="94"/>
      <c r="I641" s="94"/>
      <c r="J641" s="94"/>
      <c r="K641" s="94"/>
    </row>
    <row r="642" spans="2:11">
      <c r="B642" s="93"/>
      <c r="C642" s="93"/>
      <c r="D642" s="93"/>
      <c r="E642" s="94"/>
      <c r="F642" s="94"/>
      <c r="G642" s="94"/>
      <c r="H642" s="94"/>
      <c r="I642" s="94"/>
      <c r="J642" s="94"/>
      <c r="K642" s="94"/>
    </row>
    <row r="643" spans="2:11">
      <c r="B643" s="93"/>
      <c r="C643" s="93"/>
      <c r="D643" s="93"/>
      <c r="E643" s="94"/>
      <c r="F643" s="94"/>
      <c r="G643" s="94"/>
      <c r="H643" s="94"/>
      <c r="I643" s="94"/>
      <c r="J643" s="94"/>
      <c r="K643" s="94"/>
    </row>
    <row r="644" spans="2:11">
      <c r="B644" s="93"/>
      <c r="C644" s="93"/>
      <c r="D644" s="93"/>
      <c r="E644" s="94"/>
      <c r="F644" s="94"/>
      <c r="G644" s="94"/>
      <c r="H644" s="94"/>
      <c r="I644" s="94"/>
      <c r="J644" s="94"/>
      <c r="K644" s="94"/>
    </row>
    <row r="645" spans="2:11">
      <c r="B645" s="93"/>
      <c r="C645" s="93"/>
      <c r="D645" s="93"/>
      <c r="E645" s="94"/>
      <c r="F645" s="94"/>
      <c r="G645" s="94"/>
      <c r="H645" s="94"/>
      <c r="I645" s="94"/>
      <c r="J645" s="94"/>
      <c r="K645" s="94"/>
    </row>
    <row r="646" spans="2:11">
      <c r="B646" s="93"/>
      <c r="C646" s="93"/>
      <c r="D646" s="93"/>
      <c r="E646" s="94"/>
      <c r="F646" s="94"/>
      <c r="G646" s="94"/>
      <c r="H646" s="94"/>
      <c r="I646" s="94"/>
      <c r="J646" s="94"/>
      <c r="K646" s="94"/>
    </row>
    <row r="647" spans="2:11">
      <c r="B647" s="93"/>
      <c r="C647" s="93"/>
      <c r="D647" s="93"/>
      <c r="E647" s="94"/>
      <c r="F647" s="94"/>
      <c r="G647" s="94"/>
      <c r="H647" s="94"/>
      <c r="I647" s="94"/>
      <c r="J647" s="94"/>
      <c r="K647" s="94"/>
    </row>
    <row r="648" spans="2:11">
      <c r="B648" s="93"/>
      <c r="C648" s="93"/>
      <c r="D648" s="93"/>
      <c r="E648" s="94"/>
      <c r="F648" s="94"/>
      <c r="G648" s="94"/>
      <c r="H648" s="94"/>
      <c r="I648" s="94"/>
      <c r="J648" s="94"/>
      <c r="K648" s="94"/>
    </row>
    <row r="649" spans="2:11">
      <c r="B649" s="93"/>
      <c r="C649" s="93"/>
      <c r="D649" s="93"/>
      <c r="E649" s="94"/>
      <c r="F649" s="94"/>
      <c r="G649" s="94"/>
      <c r="H649" s="94"/>
      <c r="I649" s="94"/>
      <c r="J649" s="94"/>
      <c r="K649" s="94"/>
    </row>
    <row r="650" spans="2:11">
      <c r="B650" s="93"/>
      <c r="C650" s="93"/>
      <c r="D650" s="93"/>
      <c r="E650" s="94"/>
      <c r="F650" s="94"/>
      <c r="G650" s="94"/>
      <c r="H650" s="94"/>
      <c r="I650" s="94"/>
      <c r="J650" s="94"/>
      <c r="K650" s="94"/>
    </row>
    <row r="651" spans="2:11">
      <c r="B651" s="93"/>
      <c r="C651" s="93"/>
      <c r="D651" s="93"/>
      <c r="E651" s="94"/>
      <c r="F651" s="94"/>
      <c r="G651" s="94"/>
      <c r="H651" s="94"/>
      <c r="I651" s="94"/>
      <c r="J651" s="94"/>
      <c r="K651" s="94"/>
    </row>
    <row r="652" spans="2:11">
      <c r="B652" s="93"/>
      <c r="C652" s="93"/>
      <c r="D652" s="93"/>
      <c r="E652" s="94"/>
      <c r="F652" s="94"/>
      <c r="G652" s="94"/>
      <c r="H652" s="94"/>
      <c r="I652" s="94"/>
      <c r="J652" s="94"/>
      <c r="K652" s="94"/>
    </row>
    <row r="653" spans="2:11">
      <c r="B653" s="93"/>
      <c r="C653" s="93"/>
      <c r="D653" s="93"/>
      <c r="E653" s="94"/>
      <c r="F653" s="94"/>
      <c r="G653" s="94"/>
      <c r="H653" s="94"/>
      <c r="I653" s="94"/>
      <c r="J653" s="94"/>
      <c r="K653" s="94"/>
    </row>
    <row r="654" spans="2:11">
      <c r="B654" s="93"/>
      <c r="C654" s="93"/>
      <c r="D654" s="93"/>
      <c r="E654" s="94"/>
      <c r="F654" s="94"/>
      <c r="G654" s="94"/>
      <c r="H654" s="94"/>
      <c r="I654" s="94"/>
      <c r="J654" s="94"/>
      <c r="K654" s="94"/>
    </row>
    <row r="655" spans="2:11">
      <c r="B655" s="93"/>
      <c r="C655" s="93"/>
      <c r="D655" s="93"/>
      <c r="E655" s="94"/>
      <c r="F655" s="94"/>
      <c r="G655" s="94"/>
      <c r="H655" s="94"/>
      <c r="I655" s="94"/>
      <c r="J655" s="94"/>
      <c r="K655" s="94"/>
    </row>
    <row r="656" spans="2:11">
      <c r="B656" s="93"/>
      <c r="C656" s="93"/>
      <c r="D656" s="93"/>
      <c r="E656" s="94"/>
      <c r="F656" s="94"/>
      <c r="G656" s="94"/>
      <c r="H656" s="94"/>
      <c r="I656" s="94"/>
      <c r="J656" s="94"/>
      <c r="K656" s="94"/>
    </row>
    <row r="657" spans="2:11">
      <c r="B657" s="93"/>
      <c r="C657" s="93"/>
      <c r="D657" s="93"/>
      <c r="E657" s="94"/>
      <c r="F657" s="94"/>
      <c r="G657" s="94"/>
      <c r="H657" s="94"/>
      <c r="I657" s="94"/>
      <c r="J657" s="94"/>
      <c r="K657" s="94"/>
    </row>
    <row r="658" spans="2:11">
      <c r="B658" s="93"/>
      <c r="C658" s="93"/>
      <c r="D658" s="93"/>
      <c r="E658" s="94"/>
      <c r="F658" s="94"/>
      <c r="G658" s="94"/>
      <c r="H658" s="94"/>
      <c r="I658" s="94"/>
      <c r="J658" s="94"/>
      <c r="K658" s="94"/>
    </row>
    <row r="659" spans="2:11">
      <c r="B659" s="93"/>
      <c r="C659" s="93"/>
      <c r="D659" s="93"/>
      <c r="E659" s="94"/>
      <c r="F659" s="94"/>
      <c r="G659" s="94"/>
      <c r="H659" s="94"/>
      <c r="I659" s="94"/>
      <c r="J659" s="94"/>
      <c r="K659" s="94"/>
    </row>
    <row r="660" spans="2:11">
      <c r="B660" s="93"/>
      <c r="C660" s="93"/>
      <c r="D660" s="93"/>
      <c r="E660" s="94"/>
      <c r="F660" s="94"/>
      <c r="G660" s="94"/>
      <c r="H660" s="94"/>
      <c r="I660" s="94"/>
      <c r="J660" s="94"/>
      <c r="K660" s="94"/>
    </row>
    <row r="661" spans="2:11">
      <c r="B661" s="93"/>
      <c r="C661" s="93"/>
      <c r="D661" s="93"/>
      <c r="E661" s="94"/>
      <c r="F661" s="94"/>
      <c r="G661" s="94"/>
      <c r="H661" s="94"/>
      <c r="I661" s="94"/>
      <c r="J661" s="94"/>
      <c r="K661" s="94"/>
    </row>
    <row r="662" spans="2:11">
      <c r="B662" s="93"/>
      <c r="C662" s="93"/>
      <c r="D662" s="93"/>
      <c r="E662" s="94"/>
      <c r="F662" s="94"/>
      <c r="G662" s="94"/>
      <c r="H662" s="94"/>
      <c r="I662" s="94"/>
      <c r="J662" s="94"/>
      <c r="K662" s="94"/>
    </row>
    <row r="663" spans="2:11">
      <c r="B663" s="93"/>
      <c r="C663" s="93"/>
      <c r="D663" s="93"/>
      <c r="E663" s="94"/>
      <c r="F663" s="94"/>
      <c r="G663" s="94"/>
      <c r="H663" s="94"/>
      <c r="I663" s="94"/>
      <c r="J663" s="94"/>
      <c r="K663" s="94"/>
    </row>
    <row r="664" spans="2:11">
      <c r="B664" s="93"/>
      <c r="C664" s="93"/>
      <c r="D664" s="93"/>
      <c r="E664" s="94"/>
      <c r="F664" s="94"/>
      <c r="G664" s="94"/>
      <c r="H664" s="94"/>
      <c r="I664" s="94"/>
      <c r="J664" s="94"/>
      <c r="K664" s="94"/>
    </row>
    <row r="665" spans="2:11">
      <c r="B665" s="93"/>
      <c r="C665" s="93"/>
      <c r="D665" s="93"/>
      <c r="E665" s="94"/>
      <c r="F665" s="94"/>
      <c r="G665" s="94"/>
      <c r="H665" s="94"/>
      <c r="I665" s="94"/>
      <c r="J665" s="94"/>
      <c r="K665" s="94"/>
    </row>
    <row r="666" spans="2:11">
      <c r="B666" s="93"/>
      <c r="C666" s="93"/>
      <c r="D666" s="93"/>
      <c r="E666" s="94"/>
      <c r="F666" s="94"/>
      <c r="G666" s="94"/>
      <c r="H666" s="94"/>
      <c r="I666" s="94"/>
      <c r="J666" s="94"/>
      <c r="K666" s="94"/>
    </row>
    <row r="667" spans="2:11">
      <c r="B667" s="93"/>
      <c r="C667" s="93"/>
      <c r="D667" s="93"/>
      <c r="E667" s="94"/>
      <c r="F667" s="94"/>
      <c r="G667" s="94"/>
      <c r="H667" s="94"/>
      <c r="I667" s="94"/>
      <c r="J667" s="94"/>
      <c r="K667" s="94"/>
    </row>
    <row r="668" spans="2:11">
      <c r="B668" s="93"/>
      <c r="C668" s="93"/>
      <c r="D668" s="93"/>
      <c r="E668" s="94"/>
      <c r="F668" s="94"/>
      <c r="G668" s="94"/>
      <c r="H668" s="94"/>
      <c r="I668" s="94"/>
      <c r="J668" s="94"/>
      <c r="K668" s="94"/>
    </row>
    <row r="669" spans="2:11">
      <c r="B669" s="93"/>
      <c r="C669" s="93"/>
      <c r="D669" s="93"/>
      <c r="E669" s="94"/>
      <c r="F669" s="94"/>
      <c r="G669" s="94"/>
      <c r="H669" s="94"/>
      <c r="I669" s="94"/>
      <c r="J669" s="94"/>
      <c r="K669" s="94"/>
    </row>
    <row r="670" spans="2:11">
      <c r="B670" s="93"/>
      <c r="C670" s="93"/>
      <c r="D670" s="93"/>
      <c r="E670" s="94"/>
      <c r="F670" s="94"/>
      <c r="G670" s="94"/>
      <c r="H670" s="94"/>
      <c r="I670" s="94"/>
      <c r="J670" s="94"/>
      <c r="K670" s="94"/>
    </row>
    <row r="671" spans="2:11">
      <c r="B671" s="93"/>
      <c r="C671" s="93"/>
      <c r="D671" s="93"/>
      <c r="E671" s="94"/>
      <c r="F671" s="94"/>
      <c r="G671" s="94"/>
      <c r="H671" s="94"/>
      <c r="I671" s="94"/>
      <c r="J671" s="94"/>
      <c r="K671" s="94"/>
    </row>
    <row r="672" spans="2:11">
      <c r="B672" s="93"/>
      <c r="C672" s="93"/>
      <c r="D672" s="93"/>
      <c r="E672" s="94"/>
      <c r="F672" s="94"/>
      <c r="G672" s="94"/>
      <c r="H672" s="94"/>
      <c r="I672" s="94"/>
      <c r="J672" s="94"/>
      <c r="K672" s="94"/>
    </row>
    <row r="673" spans="2:11">
      <c r="B673" s="93"/>
      <c r="C673" s="93"/>
      <c r="D673" s="93"/>
      <c r="E673" s="94"/>
      <c r="F673" s="94"/>
      <c r="G673" s="94"/>
      <c r="H673" s="94"/>
      <c r="I673" s="94"/>
      <c r="J673" s="94"/>
      <c r="K673" s="94"/>
    </row>
    <row r="674" spans="2:11">
      <c r="B674" s="93"/>
      <c r="C674" s="93"/>
      <c r="D674" s="93"/>
      <c r="E674" s="94"/>
      <c r="F674" s="94"/>
      <c r="G674" s="94"/>
      <c r="H674" s="94"/>
      <c r="I674" s="94"/>
      <c r="J674" s="94"/>
      <c r="K674" s="94"/>
    </row>
    <row r="675" spans="2:11">
      <c r="B675" s="93"/>
      <c r="C675" s="93"/>
      <c r="D675" s="93"/>
      <c r="E675" s="94"/>
      <c r="F675" s="94"/>
      <c r="G675" s="94"/>
      <c r="H675" s="94"/>
      <c r="I675" s="94"/>
      <c r="J675" s="94"/>
      <c r="K675" s="94"/>
    </row>
    <row r="676" spans="2:11">
      <c r="B676" s="93"/>
      <c r="C676" s="93"/>
      <c r="D676" s="93"/>
      <c r="E676" s="94"/>
      <c r="F676" s="94"/>
      <c r="G676" s="94"/>
      <c r="H676" s="94"/>
      <c r="I676" s="94"/>
      <c r="J676" s="94"/>
      <c r="K676" s="94"/>
    </row>
    <row r="677" spans="2:11">
      <c r="B677" s="93"/>
      <c r="C677" s="93"/>
      <c r="D677" s="93"/>
      <c r="E677" s="94"/>
      <c r="F677" s="94"/>
      <c r="G677" s="94"/>
      <c r="H677" s="94"/>
      <c r="I677" s="94"/>
      <c r="J677" s="94"/>
      <c r="K677" s="94"/>
    </row>
    <row r="678" spans="2:11">
      <c r="B678" s="93"/>
      <c r="C678" s="93"/>
      <c r="D678" s="93"/>
      <c r="E678" s="94"/>
      <c r="F678" s="94"/>
      <c r="G678" s="94"/>
      <c r="H678" s="94"/>
      <c r="I678" s="94"/>
      <c r="J678" s="94"/>
      <c r="K678" s="94"/>
    </row>
    <row r="679" spans="2:11">
      <c r="B679" s="93"/>
      <c r="C679" s="93"/>
      <c r="D679" s="93"/>
      <c r="E679" s="94"/>
      <c r="F679" s="94"/>
      <c r="G679" s="94"/>
      <c r="H679" s="94"/>
      <c r="I679" s="94"/>
      <c r="J679" s="94"/>
      <c r="K679" s="94"/>
    </row>
    <row r="680" spans="2:11">
      <c r="B680" s="93"/>
      <c r="C680" s="93"/>
      <c r="D680" s="93"/>
      <c r="E680" s="94"/>
      <c r="F680" s="94"/>
      <c r="G680" s="94"/>
      <c r="H680" s="94"/>
      <c r="I680" s="94"/>
      <c r="J680" s="94"/>
      <c r="K680" s="94"/>
    </row>
    <row r="681" spans="2:11">
      <c r="B681" s="93"/>
      <c r="C681" s="93"/>
      <c r="D681" s="93"/>
      <c r="E681" s="94"/>
      <c r="F681" s="94"/>
      <c r="G681" s="94"/>
      <c r="H681" s="94"/>
      <c r="I681" s="94"/>
      <c r="J681" s="94"/>
      <c r="K681" s="94"/>
    </row>
    <row r="682" spans="2:11">
      <c r="B682" s="93"/>
      <c r="C682" s="93"/>
      <c r="D682" s="93"/>
      <c r="E682" s="94"/>
      <c r="F682" s="94"/>
      <c r="G682" s="94"/>
      <c r="H682" s="94"/>
      <c r="I682" s="94"/>
      <c r="J682" s="94"/>
      <c r="K682" s="94"/>
    </row>
    <row r="683" spans="2:11">
      <c r="B683" s="93"/>
      <c r="C683" s="93"/>
      <c r="D683" s="93"/>
      <c r="E683" s="94"/>
      <c r="F683" s="94"/>
      <c r="G683" s="94"/>
      <c r="H683" s="94"/>
      <c r="I683" s="94"/>
      <c r="J683" s="94"/>
      <c r="K683" s="94"/>
    </row>
    <row r="684" spans="2:11">
      <c r="B684" s="93"/>
      <c r="C684" s="93"/>
      <c r="D684" s="93"/>
      <c r="E684" s="94"/>
      <c r="F684" s="94"/>
      <c r="G684" s="94"/>
      <c r="H684" s="94"/>
      <c r="I684" s="94"/>
      <c r="J684" s="94"/>
      <c r="K684" s="94"/>
    </row>
    <row r="685" spans="2:11">
      <c r="B685" s="93"/>
      <c r="C685" s="93"/>
      <c r="D685" s="93"/>
      <c r="E685" s="94"/>
      <c r="F685" s="94"/>
      <c r="G685" s="94"/>
      <c r="H685" s="94"/>
      <c r="I685" s="94"/>
      <c r="J685" s="94"/>
      <c r="K685" s="94"/>
    </row>
    <row r="686" spans="2:11">
      <c r="B686" s="93"/>
      <c r="C686" s="93"/>
      <c r="D686" s="93"/>
      <c r="E686" s="94"/>
      <c r="F686" s="94"/>
      <c r="G686" s="94"/>
      <c r="H686" s="94"/>
      <c r="I686" s="94"/>
      <c r="J686" s="94"/>
      <c r="K686" s="94"/>
    </row>
    <row r="687" spans="2:11">
      <c r="B687" s="93"/>
      <c r="C687" s="93"/>
      <c r="D687" s="93"/>
      <c r="E687" s="94"/>
      <c r="F687" s="94"/>
      <c r="G687" s="94"/>
      <c r="H687" s="94"/>
      <c r="I687" s="94"/>
      <c r="J687" s="94"/>
      <c r="K687" s="94"/>
    </row>
    <row r="688" spans="2:11">
      <c r="B688" s="93"/>
      <c r="C688" s="93"/>
      <c r="D688" s="93"/>
      <c r="E688" s="94"/>
      <c r="F688" s="94"/>
      <c r="G688" s="94"/>
      <c r="H688" s="94"/>
      <c r="I688" s="94"/>
      <c r="J688" s="94"/>
      <c r="K688" s="94"/>
    </row>
    <row r="689" spans="2:11">
      <c r="B689" s="93"/>
      <c r="C689" s="93"/>
      <c r="D689" s="93"/>
      <c r="E689" s="94"/>
      <c r="F689" s="94"/>
      <c r="G689" s="94"/>
      <c r="H689" s="94"/>
      <c r="I689" s="94"/>
      <c r="J689" s="94"/>
      <c r="K689" s="94"/>
    </row>
    <row r="690" spans="2:11">
      <c r="B690" s="93"/>
      <c r="C690" s="93"/>
      <c r="D690" s="93"/>
      <c r="E690" s="94"/>
      <c r="F690" s="94"/>
      <c r="G690" s="94"/>
      <c r="H690" s="94"/>
      <c r="I690" s="94"/>
      <c r="J690" s="94"/>
      <c r="K690" s="94"/>
    </row>
    <row r="691" spans="2:11">
      <c r="B691" s="93"/>
      <c r="C691" s="93"/>
      <c r="D691" s="93"/>
      <c r="E691" s="94"/>
      <c r="F691" s="94"/>
      <c r="G691" s="94"/>
      <c r="H691" s="94"/>
      <c r="I691" s="94"/>
      <c r="J691" s="94"/>
      <c r="K691" s="94"/>
    </row>
    <row r="692" spans="2:11">
      <c r="B692" s="93"/>
      <c r="C692" s="93"/>
      <c r="D692" s="93"/>
      <c r="E692" s="94"/>
      <c r="F692" s="94"/>
      <c r="G692" s="94"/>
      <c r="H692" s="94"/>
      <c r="I692" s="94"/>
      <c r="J692" s="94"/>
      <c r="K692" s="94"/>
    </row>
    <row r="693" spans="2:11">
      <c r="B693" s="93"/>
      <c r="C693" s="93"/>
      <c r="D693" s="93"/>
      <c r="E693" s="94"/>
      <c r="F693" s="94"/>
      <c r="G693" s="94"/>
      <c r="H693" s="94"/>
      <c r="I693" s="94"/>
      <c r="J693" s="94"/>
      <c r="K693" s="94"/>
    </row>
    <row r="694" spans="2:11">
      <c r="B694" s="93"/>
      <c r="C694" s="93"/>
      <c r="D694" s="93"/>
      <c r="E694" s="94"/>
      <c r="F694" s="94"/>
      <c r="G694" s="94"/>
      <c r="H694" s="94"/>
      <c r="I694" s="94"/>
      <c r="J694" s="94"/>
      <c r="K694" s="94"/>
    </row>
    <row r="695" spans="2:11">
      <c r="B695" s="93"/>
      <c r="C695" s="93"/>
      <c r="D695" s="93"/>
      <c r="E695" s="94"/>
      <c r="F695" s="94"/>
      <c r="G695" s="94"/>
      <c r="H695" s="94"/>
      <c r="I695" s="94"/>
      <c r="J695" s="94"/>
      <c r="K695" s="94"/>
    </row>
    <row r="696" spans="2:11">
      <c r="B696" s="93"/>
      <c r="C696" s="93"/>
      <c r="D696" s="93"/>
      <c r="E696" s="94"/>
      <c r="F696" s="94"/>
      <c r="G696" s="94"/>
      <c r="H696" s="94"/>
      <c r="I696" s="94"/>
      <c r="J696" s="94"/>
      <c r="K696" s="94"/>
    </row>
    <row r="697" spans="2:11">
      <c r="B697" s="93"/>
      <c r="C697" s="93"/>
      <c r="D697" s="93"/>
      <c r="E697" s="94"/>
      <c r="F697" s="94"/>
      <c r="G697" s="94"/>
      <c r="H697" s="94"/>
      <c r="I697" s="94"/>
      <c r="J697" s="94"/>
      <c r="K697" s="94"/>
    </row>
    <row r="698" spans="2:11">
      <c r="B698" s="93"/>
      <c r="C698" s="93"/>
      <c r="D698" s="93"/>
      <c r="E698" s="94"/>
      <c r="F698" s="94"/>
      <c r="G698" s="94"/>
      <c r="H698" s="94"/>
      <c r="I698" s="94"/>
      <c r="J698" s="94"/>
      <c r="K698" s="94"/>
    </row>
    <row r="699" spans="2:11">
      <c r="B699" s="93"/>
      <c r="C699" s="93"/>
      <c r="D699" s="93"/>
      <c r="E699" s="94"/>
      <c r="F699" s="94"/>
      <c r="G699" s="94"/>
      <c r="H699" s="94"/>
      <c r="I699" s="94"/>
      <c r="J699" s="94"/>
      <c r="K699" s="94"/>
    </row>
    <row r="700" spans="2:11">
      <c r="B700" s="93"/>
      <c r="C700" s="93"/>
      <c r="D700" s="93"/>
      <c r="E700" s="94"/>
      <c r="F700" s="94"/>
      <c r="G700" s="94"/>
      <c r="H700" s="94"/>
      <c r="I700" s="94"/>
      <c r="J700" s="94"/>
      <c r="K700" s="94"/>
    </row>
    <row r="701" spans="2:11">
      <c r="B701" s="93"/>
      <c r="C701" s="93"/>
      <c r="D701" s="93"/>
      <c r="E701" s="94"/>
      <c r="F701" s="94"/>
      <c r="G701" s="94"/>
      <c r="H701" s="94"/>
      <c r="I701" s="94"/>
      <c r="J701" s="94"/>
      <c r="K701" s="94"/>
    </row>
    <row r="702" spans="2:11">
      <c r="B702" s="93"/>
      <c r="C702" s="93"/>
      <c r="D702" s="93"/>
      <c r="E702" s="94"/>
      <c r="F702" s="94"/>
      <c r="G702" s="94"/>
      <c r="H702" s="94"/>
      <c r="I702" s="94"/>
      <c r="J702" s="94"/>
      <c r="K702" s="94"/>
    </row>
    <row r="703" spans="2:11">
      <c r="B703" s="93"/>
      <c r="C703" s="93"/>
      <c r="D703" s="93"/>
      <c r="E703" s="94"/>
      <c r="F703" s="94"/>
      <c r="G703" s="94"/>
      <c r="H703" s="94"/>
      <c r="I703" s="94"/>
      <c r="J703" s="94"/>
      <c r="K703" s="94"/>
    </row>
    <row r="704" spans="2:11">
      <c r="B704" s="93"/>
      <c r="C704" s="93"/>
      <c r="D704" s="93"/>
      <c r="E704" s="94"/>
      <c r="F704" s="94"/>
      <c r="G704" s="94"/>
      <c r="H704" s="94"/>
      <c r="I704" s="94"/>
      <c r="J704" s="94"/>
      <c r="K704" s="94"/>
    </row>
    <row r="705" spans="2:11">
      <c r="B705" s="93"/>
      <c r="C705" s="93"/>
      <c r="D705" s="93"/>
      <c r="E705" s="94"/>
      <c r="F705" s="94"/>
      <c r="G705" s="94"/>
      <c r="H705" s="94"/>
      <c r="I705" s="94"/>
      <c r="J705" s="94"/>
      <c r="K705" s="94"/>
    </row>
    <row r="706" spans="2:11">
      <c r="B706" s="93"/>
      <c r="C706" s="93"/>
      <c r="D706" s="93"/>
      <c r="E706" s="94"/>
      <c r="F706" s="94"/>
      <c r="G706" s="94"/>
      <c r="H706" s="94"/>
      <c r="I706" s="94"/>
      <c r="J706" s="94"/>
      <c r="K706" s="94"/>
    </row>
    <row r="707" spans="2:11">
      <c r="B707" s="93"/>
      <c r="C707" s="93"/>
      <c r="D707" s="93"/>
      <c r="E707" s="94"/>
      <c r="F707" s="94"/>
      <c r="G707" s="94"/>
      <c r="H707" s="94"/>
      <c r="I707" s="94"/>
      <c r="J707" s="94"/>
      <c r="K707" s="94"/>
    </row>
    <row r="708" spans="2:11">
      <c r="B708" s="93"/>
      <c r="C708" s="93"/>
      <c r="D708" s="93"/>
      <c r="E708" s="94"/>
      <c r="F708" s="94"/>
      <c r="G708" s="94"/>
      <c r="H708" s="94"/>
      <c r="I708" s="94"/>
      <c r="J708" s="94"/>
      <c r="K708" s="94"/>
    </row>
    <row r="709" spans="2:11">
      <c r="B709" s="93"/>
      <c r="C709" s="93"/>
      <c r="D709" s="93"/>
      <c r="E709" s="94"/>
      <c r="F709" s="94"/>
      <c r="G709" s="94"/>
      <c r="H709" s="94"/>
      <c r="I709" s="94"/>
      <c r="J709" s="94"/>
      <c r="K709" s="94"/>
    </row>
    <row r="710" spans="2:11">
      <c r="B710" s="93"/>
      <c r="C710" s="93"/>
      <c r="D710" s="93"/>
      <c r="E710" s="94"/>
      <c r="F710" s="94"/>
      <c r="G710" s="94"/>
      <c r="H710" s="94"/>
      <c r="I710" s="94"/>
      <c r="J710" s="94"/>
      <c r="K710" s="94"/>
    </row>
    <row r="711" spans="2:11">
      <c r="B711" s="93"/>
      <c r="C711" s="93"/>
      <c r="D711" s="93"/>
      <c r="E711" s="94"/>
      <c r="F711" s="94"/>
      <c r="G711" s="94"/>
      <c r="H711" s="94"/>
      <c r="I711" s="94"/>
      <c r="J711" s="94"/>
      <c r="K711" s="94"/>
    </row>
    <row r="712" spans="2:11">
      <c r="B712" s="93"/>
      <c r="C712" s="93"/>
      <c r="D712" s="93"/>
      <c r="E712" s="94"/>
      <c r="F712" s="94"/>
      <c r="G712" s="94"/>
      <c r="H712" s="94"/>
      <c r="I712" s="94"/>
      <c r="J712" s="94"/>
      <c r="K712" s="94"/>
    </row>
    <row r="713" spans="2:11">
      <c r="B713" s="93"/>
      <c r="C713" s="93"/>
      <c r="D713" s="93"/>
      <c r="E713" s="94"/>
      <c r="F713" s="94"/>
      <c r="G713" s="94"/>
      <c r="H713" s="94"/>
      <c r="I713" s="94"/>
      <c r="J713" s="94"/>
      <c r="K713" s="94"/>
    </row>
    <row r="714" spans="2:11">
      <c r="B714" s="93"/>
      <c r="C714" s="93"/>
      <c r="D714" s="93"/>
      <c r="E714" s="94"/>
      <c r="F714" s="94"/>
      <c r="G714" s="94"/>
      <c r="H714" s="94"/>
      <c r="I714" s="94"/>
      <c r="J714" s="94"/>
      <c r="K714" s="94"/>
    </row>
    <row r="715" spans="2:11">
      <c r="B715" s="93"/>
      <c r="C715" s="93"/>
      <c r="D715" s="93"/>
      <c r="E715" s="94"/>
      <c r="F715" s="94"/>
      <c r="G715" s="94"/>
      <c r="H715" s="94"/>
      <c r="I715" s="94"/>
      <c r="J715" s="94"/>
      <c r="K715" s="94"/>
    </row>
    <row r="716" spans="2:11">
      <c r="B716" s="93"/>
      <c r="C716" s="93"/>
      <c r="D716" s="93"/>
      <c r="E716" s="94"/>
      <c r="F716" s="94"/>
      <c r="G716" s="94"/>
      <c r="H716" s="94"/>
      <c r="I716" s="94"/>
      <c r="J716" s="94"/>
      <c r="K716" s="94"/>
    </row>
    <row r="717" spans="2:11">
      <c r="B717" s="93"/>
      <c r="C717" s="93"/>
      <c r="D717" s="93"/>
      <c r="E717" s="94"/>
      <c r="F717" s="94"/>
      <c r="G717" s="94"/>
      <c r="H717" s="94"/>
      <c r="I717" s="94"/>
      <c r="J717" s="94"/>
      <c r="K717" s="94"/>
    </row>
    <row r="718" spans="2:11">
      <c r="B718" s="93"/>
      <c r="C718" s="93"/>
      <c r="D718" s="93"/>
      <c r="E718" s="94"/>
      <c r="F718" s="94"/>
      <c r="G718" s="94"/>
      <c r="H718" s="94"/>
      <c r="I718" s="94"/>
      <c r="J718" s="94"/>
      <c r="K718" s="94"/>
    </row>
    <row r="719" spans="2:11">
      <c r="B719" s="93"/>
      <c r="C719" s="93"/>
      <c r="D719" s="93"/>
      <c r="E719" s="94"/>
      <c r="F719" s="94"/>
      <c r="G719" s="94"/>
      <c r="H719" s="94"/>
      <c r="I719" s="94"/>
      <c r="J719" s="94"/>
      <c r="K719" s="94"/>
    </row>
    <row r="720" spans="2:11">
      <c r="B720" s="93"/>
      <c r="C720" s="93"/>
      <c r="D720" s="93"/>
      <c r="E720" s="94"/>
      <c r="F720" s="94"/>
      <c r="G720" s="94"/>
      <c r="H720" s="94"/>
      <c r="I720" s="94"/>
      <c r="J720" s="94"/>
      <c r="K720" s="94"/>
    </row>
    <row r="721" spans="2:11">
      <c r="B721" s="93"/>
      <c r="C721" s="93"/>
      <c r="D721" s="93"/>
      <c r="E721" s="94"/>
      <c r="F721" s="94"/>
      <c r="G721" s="94"/>
      <c r="H721" s="94"/>
      <c r="I721" s="94"/>
      <c r="J721" s="94"/>
      <c r="K721" s="94"/>
    </row>
    <row r="722" spans="2:11">
      <c r="B722" s="93"/>
      <c r="C722" s="93"/>
      <c r="D722" s="93"/>
      <c r="E722" s="94"/>
      <c r="F722" s="94"/>
      <c r="G722" s="94"/>
      <c r="H722" s="94"/>
      <c r="I722" s="94"/>
      <c r="J722" s="94"/>
      <c r="K722" s="94"/>
    </row>
    <row r="723" spans="2:11">
      <c r="B723" s="93"/>
      <c r="C723" s="93"/>
      <c r="D723" s="93"/>
      <c r="E723" s="94"/>
      <c r="F723" s="94"/>
      <c r="G723" s="94"/>
      <c r="H723" s="94"/>
      <c r="I723" s="94"/>
      <c r="J723" s="94"/>
      <c r="K723" s="94"/>
    </row>
    <row r="724" spans="2:11">
      <c r="B724" s="93"/>
      <c r="C724" s="93"/>
      <c r="D724" s="93"/>
      <c r="E724" s="94"/>
      <c r="F724" s="94"/>
      <c r="G724" s="94"/>
      <c r="H724" s="94"/>
      <c r="I724" s="94"/>
      <c r="J724" s="94"/>
      <c r="K724" s="94"/>
    </row>
    <row r="725" spans="2:11">
      <c r="B725" s="93"/>
      <c r="C725" s="93"/>
      <c r="D725" s="93"/>
      <c r="E725" s="94"/>
      <c r="F725" s="94"/>
      <c r="G725" s="94"/>
      <c r="H725" s="94"/>
      <c r="I725" s="94"/>
      <c r="J725" s="94"/>
      <c r="K725" s="94"/>
    </row>
    <row r="726" spans="2:11">
      <c r="B726" s="93"/>
      <c r="C726" s="93"/>
      <c r="D726" s="93"/>
      <c r="E726" s="94"/>
      <c r="F726" s="94"/>
      <c r="G726" s="94"/>
      <c r="H726" s="94"/>
      <c r="I726" s="94"/>
      <c r="J726" s="94"/>
      <c r="K726" s="94"/>
    </row>
    <row r="727" spans="2:11">
      <c r="B727" s="93"/>
      <c r="C727" s="93"/>
      <c r="D727" s="93"/>
      <c r="E727" s="94"/>
      <c r="F727" s="94"/>
      <c r="G727" s="94"/>
      <c r="H727" s="94"/>
      <c r="I727" s="94"/>
      <c r="J727" s="94"/>
      <c r="K727" s="94"/>
    </row>
    <row r="728" spans="2:11">
      <c r="B728" s="93"/>
      <c r="C728" s="93"/>
      <c r="D728" s="93"/>
      <c r="E728" s="94"/>
      <c r="F728" s="94"/>
      <c r="G728" s="94"/>
      <c r="H728" s="94"/>
      <c r="I728" s="94"/>
      <c r="J728" s="94"/>
      <c r="K728" s="94"/>
    </row>
    <row r="729" spans="2:11">
      <c r="B729" s="93"/>
      <c r="C729" s="93"/>
      <c r="D729" s="93"/>
      <c r="E729" s="94"/>
      <c r="F729" s="94"/>
      <c r="G729" s="94"/>
      <c r="H729" s="94"/>
      <c r="I729" s="94"/>
      <c r="J729" s="94"/>
      <c r="K729" s="94"/>
    </row>
    <row r="730" spans="2:11">
      <c r="B730" s="93"/>
      <c r="C730" s="93"/>
      <c r="D730" s="93"/>
      <c r="E730" s="94"/>
      <c r="F730" s="94"/>
      <c r="G730" s="94"/>
      <c r="H730" s="94"/>
      <c r="I730" s="94"/>
      <c r="J730" s="94"/>
      <c r="K730" s="94"/>
    </row>
    <row r="731" spans="2:11">
      <c r="B731" s="93"/>
      <c r="C731" s="93"/>
      <c r="D731" s="93"/>
      <c r="E731" s="94"/>
      <c r="F731" s="94"/>
      <c r="G731" s="94"/>
      <c r="H731" s="94"/>
      <c r="I731" s="94"/>
      <c r="J731" s="94"/>
      <c r="K731" s="94"/>
    </row>
    <row r="732" spans="2:11">
      <c r="B732" s="93"/>
      <c r="C732" s="93"/>
      <c r="D732" s="93"/>
      <c r="E732" s="94"/>
      <c r="F732" s="94"/>
      <c r="G732" s="94"/>
      <c r="H732" s="94"/>
      <c r="I732" s="94"/>
      <c r="J732" s="94"/>
      <c r="K732" s="94"/>
    </row>
    <row r="733" spans="2:11">
      <c r="B733" s="93"/>
      <c r="C733" s="93"/>
      <c r="D733" s="93"/>
      <c r="E733" s="94"/>
      <c r="F733" s="94"/>
      <c r="G733" s="94"/>
      <c r="H733" s="94"/>
      <c r="I733" s="94"/>
      <c r="J733" s="94"/>
      <c r="K733" s="94"/>
    </row>
    <row r="734" spans="2:11">
      <c r="B734" s="93"/>
      <c r="C734" s="93"/>
      <c r="D734" s="93"/>
      <c r="E734" s="94"/>
      <c r="F734" s="94"/>
      <c r="G734" s="94"/>
      <c r="H734" s="94"/>
      <c r="I734" s="94"/>
      <c r="J734" s="94"/>
      <c r="K734" s="94"/>
    </row>
    <row r="735" spans="2:11">
      <c r="B735" s="93"/>
      <c r="C735" s="93"/>
      <c r="D735" s="93"/>
      <c r="E735" s="94"/>
      <c r="F735" s="94"/>
      <c r="G735" s="94"/>
      <c r="H735" s="94"/>
      <c r="I735" s="94"/>
      <c r="J735" s="94"/>
      <c r="K735" s="94"/>
    </row>
    <row r="736" spans="2:11">
      <c r="B736" s="93"/>
      <c r="C736" s="93"/>
      <c r="D736" s="93"/>
      <c r="E736" s="94"/>
      <c r="F736" s="94"/>
      <c r="G736" s="94"/>
      <c r="H736" s="94"/>
      <c r="I736" s="94"/>
      <c r="J736" s="94"/>
      <c r="K736" s="94"/>
    </row>
    <row r="737" spans="2:11">
      <c r="B737" s="93"/>
      <c r="C737" s="93"/>
      <c r="D737" s="93"/>
      <c r="E737" s="94"/>
      <c r="F737" s="94"/>
      <c r="G737" s="94"/>
      <c r="H737" s="94"/>
      <c r="I737" s="94"/>
      <c r="J737" s="94"/>
      <c r="K737" s="94"/>
    </row>
    <row r="738" spans="2:11">
      <c r="B738" s="93"/>
      <c r="C738" s="93"/>
      <c r="D738" s="93"/>
      <c r="E738" s="94"/>
      <c r="F738" s="94"/>
      <c r="G738" s="94"/>
      <c r="H738" s="94"/>
      <c r="I738" s="94"/>
      <c r="J738" s="94"/>
      <c r="K738" s="94"/>
    </row>
    <row r="739" spans="2:11">
      <c r="B739" s="93"/>
      <c r="C739" s="93"/>
      <c r="D739" s="93"/>
      <c r="E739" s="94"/>
      <c r="F739" s="94"/>
      <c r="G739" s="94"/>
      <c r="H739" s="94"/>
      <c r="I739" s="94"/>
      <c r="J739" s="94"/>
      <c r="K739" s="94"/>
    </row>
    <row r="740" spans="2:11">
      <c r="B740" s="93"/>
      <c r="C740" s="93"/>
      <c r="D740" s="93"/>
      <c r="E740" s="94"/>
      <c r="F740" s="94"/>
      <c r="G740" s="94"/>
      <c r="H740" s="94"/>
      <c r="I740" s="94"/>
      <c r="J740" s="94"/>
      <c r="K740" s="94"/>
    </row>
    <row r="741" spans="2:11">
      <c r="B741" s="93"/>
      <c r="C741" s="93"/>
      <c r="D741" s="93"/>
      <c r="E741" s="94"/>
      <c r="F741" s="94"/>
      <c r="G741" s="94"/>
      <c r="H741" s="94"/>
      <c r="I741" s="94"/>
      <c r="J741" s="94"/>
      <c r="K741" s="94"/>
    </row>
    <row r="742" spans="2:11">
      <c r="B742" s="93"/>
      <c r="C742" s="93"/>
      <c r="D742" s="93"/>
      <c r="E742" s="94"/>
      <c r="F742" s="94"/>
      <c r="G742" s="94"/>
      <c r="H742" s="94"/>
      <c r="I742" s="94"/>
      <c r="J742" s="94"/>
      <c r="K742" s="94"/>
    </row>
    <row r="743" spans="2:11">
      <c r="B743" s="93"/>
      <c r="C743" s="93"/>
      <c r="D743" s="93"/>
      <c r="E743" s="94"/>
      <c r="F743" s="94"/>
      <c r="G743" s="94"/>
      <c r="H743" s="94"/>
      <c r="I743" s="94"/>
      <c r="J743" s="94"/>
      <c r="K743" s="94"/>
    </row>
    <row r="744" spans="2:11">
      <c r="B744" s="93"/>
      <c r="C744" s="93"/>
      <c r="D744" s="93"/>
      <c r="E744" s="94"/>
      <c r="F744" s="94"/>
      <c r="G744" s="94"/>
      <c r="H744" s="94"/>
      <c r="I744" s="94"/>
      <c r="J744" s="94"/>
      <c r="K744" s="94"/>
    </row>
    <row r="745" spans="2:11">
      <c r="B745" s="93"/>
      <c r="C745" s="93"/>
      <c r="D745" s="93"/>
      <c r="E745" s="94"/>
      <c r="F745" s="94"/>
      <c r="G745" s="94"/>
      <c r="H745" s="94"/>
      <c r="I745" s="94"/>
      <c r="J745" s="94"/>
      <c r="K745" s="94"/>
    </row>
    <row r="746" spans="2:11">
      <c r="B746" s="93"/>
      <c r="C746" s="93"/>
      <c r="D746" s="93"/>
      <c r="E746" s="94"/>
      <c r="F746" s="94"/>
      <c r="G746" s="94"/>
      <c r="H746" s="94"/>
      <c r="I746" s="94"/>
      <c r="J746" s="94"/>
      <c r="K746" s="94"/>
    </row>
    <row r="747" spans="2:11">
      <c r="B747" s="93"/>
      <c r="C747" s="93"/>
      <c r="D747" s="93"/>
      <c r="E747" s="94"/>
      <c r="F747" s="94"/>
      <c r="G747" s="94"/>
      <c r="H747" s="94"/>
      <c r="I747" s="94"/>
      <c r="J747" s="94"/>
      <c r="K747" s="94"/>
    </row>
    <row r="748" spans="2:11">
      <c r="B748" s="93"/>
      <c r="C748" s="93"/>
      <c r="D748" s="93"/>
      <c r="E748" s="94"/>
      <c r="F748" s="94"/>
      <c r="G748" s="94"/>
      <c r="H748" s="94"/>
      <c r="I748" s="94"/>
      <c r="J748" s="94"/>
      <c r="K748" s="94"/>
    </row>
    <row r="749" spans="2:11">
      <c r="B749" s="93"/>
      <c r="C749" s="93"/>
      <c r="D749" s="93"/>
      <c r="E749" s="94"/>
      <c r="F749" s="94"/>
      <c r="G749" s="94"/>
      <c r="H749" s="94"/>
      <c r="I749" s="94"/>
      <c r="J749" s="94"/>
      <c r="K749" s="94"/>
    </row>
    <row r="750" spans="2:11">
      <c r="B750" s="93"/>
      <c r="C750" s="93"/>
      <c r="D750" s="93"/>
      <c r="E750" s="94"/>
      <c r="F750" s="94"/>
      <c r="G750" s="94"/>
      <c r="H750" s="94"/>
      <c r="I750" s="94"/>
      <c r="J750" s="94"/>
      <c r="K750" s="94"/>
    </row>
    <row r="751" spans="2:11">
      <c r="B751" s="93"/>
      <c r="C751" s="93"/>
      <c r="D751" s="93"/>
      <c r="E751" s="94"/>
      <c r="F751" s="94"/>
      <c r="G751" s="94"/>
      <c r="H751" s="94"/>
      <c r="I751" s="94"/>
      <c r="J751" s="94"/>
      <c r="K751" s="94"/>
    </row>
    <row r="752" spans="2:11">
      <c r="B752" s="93"/>
      <c r="C752" s="93"/>
      <c r="D752" s="93"/>
      <c r="E752" s="94"/>
      <c r="F752" s="94"/>
      <c r="G752" s="94"/>
      <c r="H752" s="94"/>
      <c r="I752" s="94"/>
      <c r="J752" s="94"/>
      <c r="K752" s="94"/>
    </row>
    <row r="753" spans="2:11">
      <c r="B753" s="93"/>
      <c r="C753" s="93"/>
      <c r="D753" s="93"/>
      <c r="E753" s="94"/>
      <c r="F753" s="94"/>
      <c r="G753" s="94"/>
      <c r="H753" s="94"/>
      <c r="I753" s="94"/>
      <c r="J753" s="94"/>
      <c r="K753" s="94"/>
    </row>
    <row r="754" spans="2:11">
      <c r="B754" s="93"/>
      <c r="C754" s="93"/>
      <c r="D754" s="93"/>
      <c r="E754" s="94"/>
      <c r="F754" s="94"/>
      <c r="G754" s="94"/>
      <c r="H754" s="94"/>
      <c r="I754" s="94"/>
      <c r="J754" s="94"/>
      <c r="K754" s="94"/>
    </row>
    <row r="755" spans="2:11">
      <c r="B755" s="93"/>
      <c r="C755" s="93"/>
      <c r="D755" s="93"/>
      <c r="E755" s="94"/>
      <c r="F755" s="94"/>
      <c r="G755" s="94"/>
      <c r="H755" s="94"/>
      <c r="I755" s="94"/>
      <c r="J755" s="94"/>
      <c r="K755" s="94"/>
    </row>
    <row r="756" spans="2:11">
      <c r="B756" s="93"/>
      <c r="C756" s="93"/>
      <c r="D756" s="93"/>
      <c r="E756" s="94"/>
      <c r="F756" s="94"/>
      <c r="G756" s="94"/>
      <c r="H756" s="94"/>
      <c r="I756" s="94"/>
      <c r="J756" s="94"/>
      <c r="K756" s="94"/>
    </row>
    <row r="757" spans="2:11">
      <c r="B757" s="93"/>
      <c r="C757" s="93"/>
      <c r="D757" s="93"/>
      <c r="E757" s="94"/>
      <c r="F757" s="94"/>
      <c r="G757" s="94"/>
      <c r="H757" s="94"/>
      <c r="I757" s="94"/>
      <c r="J757" s="94"/>
      <c r="K757" s="94"/>
    </row>
    <row r="758" spans="2:11">
      <c r="B758" s="93"/>
      <c r="C758" s="93"/>
      <c r="D758" s="93"/>
      <c r="E758" s="94"/>
      <c r="F758" s="94"/>
      <c r="G758" s="94"/>
      <c r="H758" s="94"/>
      <c r="I758" s="94"/>
      <c r="J758" s="94"/>
      <c r="K758" s="94"/>
    </row>
    <row r="759" spans="2:11">
      <c r="B759" s="93"/>
      <c r="C759" s="93"/>
      <c r="D759" s="93"/>
      <c r="E759" s="94"/>
      <c r="F759" s="94"/>
      <c r="G759" s="94"/>
      <c r="H759" s="94"/>
      <c r="I759" s="94"/>
      <c r="J759" s="94"/>
      <c r="K759" s="94"/>
    </row>
    <row r="760" spans="2:11">
      <c r="B760" s="93"/>
      <c r="C760" s="93"/>
      <c r="D760" s="93"/>
      <c r="E760" s="94"/>
      <c r="F760" s="94"/>
      <c r="G760" s="94"/>
      <c r="H760" s="94"/>
      <c r="I760" s="94"/>
      <c r="J760" s="94"/>
      <c r="K760" s="94"/>
    </row>
    <row r="761" spans="2:11">
      <c r="B761" s="93"/>
      <c r="C761" s="93"/>
      <c r="D761" s="93"/>
      <c r="E761" s="94"/>
      <c r="F761" s="94"/>
      <c r="G761" s="94"/>
      <c r="H761" s="94"/>
      <c r="I761" s="94"/>
      <c r="J761" s="94"/>
      <c r="K761" s="94"/>
    </row>
    <row r="762" spans="2:11">
      <c r="B762" s="93"/>
      <c r="C762" s="93"/>
      <c r="D762" s="93"/>
      <c r="E762" s="94"/>
      <c r="F762" s="94"/>
      <c r="G762" s="94"/>
      <c r="H762" s="94"/>
      <c r="I762" s="94"/>
      <c r="J762" s="94"/>
      <c r="K762" s="94"/>
    </row>
    <row r="763" spans="2:11">
      <c r="B763" s="93"/>
      <c r="C763" s="93"/>
      <c r="D763" s="93"/>
      <c r="E763" s="94"/>
      <c r="F763" s="94"/>
      <c r="G763" s="94"/>
      <c r="H763" s="94"/>
      <c r="I763" s="94"/>
      <c r="J763" s="94"/>
      <c r="K763" s="94"/>
    </row>
    <row r="764" spans="2:11">
      <c r="B764" s="93"/>
      <c r="C764" s="93"/>
      <c r="D764" s="93"/>
      <c r="E764" s="94"/>
      <c r="F764" s="94"/>
      <c r="G764" s="94"/>
      <c r="H764" s="94"/>
      <c r="I764" s="94"/>
      <c r="J764" s="94"/>
      <c r="K764" s="94"/>
    </row>
    <row r="765" spans="2:11">
      <c r="B765" s="93"/>
      <c r="C765" s="93"/>
      <c r="D765" s="93"/>
      <c r="E765" s="94"/>
      <c r="F765" s="94"/>
      <c r="G765" s="94"/>
      <c r="H765" s="94"/>
      <c r="I765" s="94"/>
      <c r="J765" s="94"/>
      <c r="K765" s="94"/>
    </row>
    <row r="766" spans="2:11">
      <c r="B766" s="93"/>
      <c r="C766" s="93"/>
      <c r="D766" s="93"/>
      <c r="E766" s="94"/>
      <c r="F766" s="94"/>
      <c r="G766" s="94"/>
      <c r="H766" s="94"/>
      <c r="I766" s="94"/>
      <c r="J766" s="94"/>
      <c r="K766" s="94"/>
    </row>
    <row r="767" spans="2:11">
      <c r="B767" s="93"/>
      <c r="C767" s="93"/>
      <c r="D767" s="93"/>
      <c r="E767" s="94"/>
      <c r="F767" s="94"/>
      <c r="G767" s="94"/>
      <c r="H767" s="94"/>
      <c r="I767" s="94"/>
      <c r="J767" s="94"/>
      <c r="K767" s="94"/>
    </row>
    <row r="768" spans="2:11">
      <c r="B768" s="93"/>
      <c r="C768" s="93"/>
      <c r="D768" s="93"/>
      <c r="E768" s="94"/>
      <c r="F768" s="94"/>
      <c r="G768" s="94"/>
      <c r="H768" s="94"/>
      <c r="I768" s="94"/>
      <c r="J768" s="94"/>
      <c r="K768" s="94"/>
    </row>
    <row r="769" spans="2:11">
      <c r="B769" s="93"/>
      <c r="C769" s="93"/>
      <c r="D769" s="93"/>
      <c r="E769" s="94"/>
      <c r="F769" s="94"/>
      <c r="G769" s="94"/>
      <c r="H769" s="94"/>
      <c r="I769" s="94"/>
      <c r="J769" s="94"/>
      <c r="K769" s="94"/>
    </row>
    <row r="770" spans="2:11">
      <c r="B770" s="93"/>
      <c r="C770" s="93"/>
      <c r="D770" s="93"/>
      <c r="E770" s="94"/>
      <c r="F770" s="94"/>
      <c r="G770" s="94"/>
      <c r="H770" s="94"/>
      <c r="I770" s="94"/>
      <c r="J770" s="94"/>
      <c r="K770" s="94"/>
    </row>
    <row r="771" spans="2:11">
      <c r="B771" s="93"/>
      <c r="C771" s="93"/>
      <c r="D771" s="93"/>
      <c r="E771" s="94"/>
      <c r="F771" s="94"/>
      <c r="G771" s="94"/>
      <c r="H771" s="94"/>
      <c r="I771" s="94"/>
      <c r="J771" s="94"/>
      <c r="K771" s="94"/>
    </row>
    <row r="772" spans="2:11">
      <c r="B772" s="93"/>
      <c r="C772" s="93"/>
      <c r="D772" s="93"/>
      <c r="E772" s="94"/>
      <c r="F772" s="94"/>
      <c r="G772" s="94"/>
      <c r="H772" s="94"/>
      <c r="I772" s="94"/>
      <c r="J772" s="94"/>
      <c r="K772" s="94"/>
    </row>
    <row r="773" spans="2:11">
      <c r="B773" s="93"/>
      <c r="C773" s="93"/>
      <c r="D773" s="93"/>
      <c r="E773" s="94"/>
      <c r="F773" s="94"/>
      <c r="G773" s="94"/>
      <c r="H773" s="94"/>
      <c r="I773" s="94"/>
      <c r="J773" s="94"/>
      <c r="K773" s="94"/>
    </row>
    <row r="774" spans="2:11">
      <c r="B774" s="93"/>
      <c r="C774" s="93"/>
      <c r="D774" s="93"/>
      <c r="E774" s="94"/>
      <c r="F774" s="94"/>
      <c r="G774" s="94"/>
      <c r="H774" s="94"/>
      <c r="I774" s="94"/>
      <c r="J774" s="94"/>
      <c r="K774" s="94"/>
    </row>
    <row r="775" spans="2:11">
      <c r="B775" s="93"/>
      <c r="C775" s="93"/>
      <c r="D775" s="93"/>
      <c r="E775" s="94"/>
      <c r="F775" s="94"/>
      <c r="G775" s="94"/>
      <c r="H775" s="94"/>
      <c r="I775" s="94"/>
      <c r="J775" s="94"/>
      <c r="K775" s="94"/>
    </row>
    <row r="776" spans="2:11">
      <c r="B776" s="93"/>
      <c r="C776" s="93"/>
      <c r="D776" s="93"/>
      <c r="E776" s="94"/>
      <c r="F776" s="94"/>
      <c r="G776" s="94"/>
      <c r="H776" s="94"/>
      <c r="I776" s="94"/>
      <c r="J776" s="94"/>
      <c r="K776" s="94"/>
    </row>
    <row r="777" spans="2:11">
      <c r="B777" s="93"/>
      <c r="C777" s="93"/>
      <c r="D777" s="93"/>
      <c r="E777" s="94"/>
      <c r="F777" s="94"/>
      <c r="G777" s="94"/>
      <c r="H777" s="94"/>
      <c r="I777" s="94"/>
      <c r="J777" s="94"/>
      <c r="K777" s="94"/>
    </row>
    <row r="778" spans="2:11">
      <c r="B778" s="93"/>
      <c r="C778" s="93"/>
      <c r="D778" s="93"/>
      <c r="E778" s="94"/>
      <c r="F778" s="94"/>
      <c r="G778" s="94"/>
      <c r="H778" s="94"/>
      <c r="I778" s="94"/>
      <c r="J778" s="94"/>
      <c r="K778" s="94"/>
    </row>
    <row r="779" spans="2:11">
      <c r="B779" s="93"/>
      <c r="C779" s="93"/>
      <c r="D779" s="93"/>
      <c r="E779" s="94"/>
      <c r="F779" s="94"/>
      <c r="G779" s="94"/>
      <c r="H779" s="94"/>
      <c r="I779" s="94"/>
      <c r="J779" s="94"/>
      <c r="K779" s="94"/>
    </row>
    <row r="780" spans="2:11">
      <c r="B780" s="93"/>
      <c r="C780" s="93"/>
      <c r="D780" s="93"/>
      <c r="E780" s="94"/>
      <c r="F780" s="94"/>
      <c r="G780" s="94"/>
      <c r="H780" s="94"/>
      <c r="I780" s="94"/>
      <c r="J780" s="94"/>
      <c r="K780" s="94"/>
    </row>
    <row r="781" spans="2:11">
      <c r="B781" s="93"/>
      <c r="C781" s="93"/>
      <c r="D781" s="93"/>
      <c r="E781" s="94"/>
      <c r="F781" s="94"/>
      <c r="G781" s="94"/>
      <c r="H781" s="94"/>
      <c r="I781" s="94"/>
      <c r="J781" s="94"/>
      <c r="K781" s="94"/>
    </row>
    <row r="782" spans="2:11">
      <c r="B782" s="93"/>
      <c r="C782" s="93"/>
      <c r="D782" s="93"/>
      <c r="E782" s="94"/>
      <c r="F782" s="94"/>
      <c r="G782" s="94"/>
      <c r="H782" s="94"/>
      <c r="I782" s="94"/>
      <c r="J782" s="94"/>
      <c r="K782" s="94"/>
    </row>
    <row r="783" spans="2:11">
      <c r="B783" s="93"/>
      <c r="C783" s="93"/>
      <c r="D783" s="93"/>
      <c r="E783" s="94"/>
      <c r="F783" s="94"/>
      <c r="G783" s="94"/>
      <c r="H783" s="94"/>
      <c r="I783" s="94"/>
      <c r="J783" s="94"/>
      <c r="K783" s="94"/>
    </row>
    <row r="784" spans="2:11">
      <c r="B784" s="93"/>
      <c r="C784" s="93"/>
      <c r="D784" s="93"/>
      <c r="E784" s="94"/>
      <c r="F784" s="94"/>
      <c r="G784" s="94"/>
      <c r="H784" s="94"/>
      <c r="I784" s="94"/>
      <c r="J784" s="94"/>
      <c r="K784" s="94"/>
    </row>
    <row r="785" spans="2:11">
      <c r="B785" s="93"/>
      <c r="C785" s="93"/>
      <c r="D785" s="93"/>
      <c r="E785" s="94"/>
      <c r="F785" s="94"/>
      <c r="G785" s="94"/>
      <c r="H785" s="94"/>
      <c r="I785" s="94"/>
      <c r="J785" s="94"/>
      <c r="K785" s="94"/>
    </row>
    <row r="786" spans="2:11">
      <c r="B786" s="93"/>
      <c r="C786" s="93"/>
      <c r="D786" s="93"/>
      <c r="E786" s="94"/>
      <c r="F786" s="94"/>
      <c r="G786" s="94"/>
      <c r="H786" s="94"/>
      <c r="I786" s="94"/>
      <c r="J786" s="94"/>
      <c r="K786" s="94"/>
    </row>
    <row r="787" spans="2:11">
      <c r="B787" s="93"/>
      <c r="C787" s="93"/>
      <c r="D787" s="93"/>
      <c r="E787" s="94"/>
      <c r="F787" s="94"/>
      <c r="G787" s="94"/>
      <c r="H787" s="94"/>
      <c r="I787" s="94"/>
      <c r="J787" s="94"/>
      <c r="K787" s="94"/>
    </row>
    <row r="788" spans="2:11">
      <c r="B788" s="93"/>
      <c r="C788" s="93"/>
      <c r="D788" s="93"/>
      <c r="E788" s="94"/>
      <c r="F788" s="94"/>
      <c r="G788" s="94"/>
      <c r="H788" s="94"/>
      <c r="I788" s="94"/>
      <c r="J788" s="94"/>
      <c r="K788" s="94"/>
    </row>
    <row r="789" spans="2:11">
      <c r="B789" s="93"/>
      <c r="C789" s="93"/>
      <c r="D789" s="93"/>
      <c r="E789" s="94"/>
      <c r="F789" s="94"/>
      <c r="G789" s="94"/>
      <c r="H789" s="94"/>
      <c r="I789" s="94"/>
      <c r="J789" s="94"/>
      <c r="K789" s="94"/>
    </row>
    <row r="790" spans="2:11">
      <c r="B790" s="93"/>
      <c r="C790" s="93"/>
      <c r="D790" s="93"/>
      <c r="E790" s="94"/>
      <c r="F790" s="94"/>
      <c r="G790" s="94"/>
      <c r="H790" s="94"/>
      <c r="I790" s="94"/>
      <c r="J790" s="94"/>
      <c r="K790" s="94"/>
    </row>
    <row r="791" spans="2:11">
      <c r="B791" s="93"/>
      <c r="C791" s="93"/>
      <c r="D791" s="93"/>
      <c r="E791" s="94"/>
      <c r="F791" s="94"/>
      <c r="G791" s="94"/>
      <c r="H791" s="94"/>
      <c r="I791" s="94"/>
      <c r="J791" s="94"/>
      <c r="K791" s="94"/>
    </row>
    <row r="792" spans="2:11">
      <c r="B792" s="93"/>
      <c r="C792" s="93"/>
      <c r="D792" s="93"/>
      <c r="E792" s="94"/>
      <c r="F792" s="94"/>
      <c r="G792" s="94"/>
      <c r="H792" s="94"/>
      <c r="I792" s="94"/>
      <c r="J792" s="94"/>
      <c r="K792" s="94"/>
    </row>
    <row r="793" spans="2:11">
      <c r="B793" s="93"/>
      <c r="C793" s="93"/>
      <c r="D793" s="93"/>
      <c r="E793" s="94"/>
      <c r="F793" s="94"/>
      <c r="G793" s="94"/>
      <c r="H793" s="94"/>
      <c r="I793" s="94"/>
      <c r="J793" s="94"/>
      <c r="K793" s="94"/>
    </row>
    <row r="794" spans="2:11">
      <c r="B794" s="93"/>
      <c r="C794" s="93"/>
      <c r="D794" s="93"/>
      <c r="E794" s="94"/>
      <c r="F794" s="94"/>
      <c r="G794" s="94"/>
      <c r="H794" s="94"/>
      <c r="I794" s="94"/>
      <c r="J794" s="94"/>
      <c r="K794" s="94"/>
    </row>
    <row r="795" spans="2:11">
      <c r="B795" s="93"/>
      <c r="C795" s="93"/>
      <c r="D795" s="93"/>
      <c r="E795" s="94"/>
      <c r="F795" s="94"/>
      <c r="G795" s="94"/>
      <c r="H795" s="94"/>
      <c r="I795" s="94"/>
      <c r="J795" s="94"/>
      <c r="K795" s="94"/>
    </row>
    <row r="796" spans="2:11">
      <c r="B796" s="93"/>
      <c r="C796" s="93"/>
      <c r="D796" s="93"/>
      <c r="E796" s="94"/>
      <c r="F796" s="94"/>
      <c r="G796" s="94"/>
      <c r="H796" s="94"/>
      <c r="I796" s="94"/>
      <c r="J796" s="94"/>
      <c r="K796" s="94"/>
    </row>
    <row r="797" spans="2:11">
      <c r="B797" s="93"/>
      <c r="C797" s="93"/>
      <c r="D797" s="93"/>
      <c r="E797" s="94"/>
      <c r="F797" s="94"/>
      <c r="G797" s="94"/>
      <c r="H797" s="94"/>
      <c r="I797" s="94"/>
      <c r="J797" s="94"/>
      <c r="K797" s="94"/>
    </row>
    <row r="798" spans="2:11">
      <c r="B798" s="93"/>
      <c r="C798" s="93"/>
      <c r="D798" s="93"/>
      <c r="E798" s="94"/>
      <c r="F798" s="94"/>
      <c r="G798" s="94"/>
      <c r="H798" s="94"/>
      <c r="I798" s="94"/>
      <c r="J798" s="94"/>
      <c r="K798" s="94"/>
    </row>
    <row r="799" spans="2:11">
      <c r="B799" s="93"/>
      <c r="C799" s="93"/>
      <c r="D799" s="93"/>
      <c r="E799" s="94"/>
      <c r="F799" s="94"/>
      <c r="G799" s="94"/>
      <c r="H799" s="94"/>
      <c r="I799" s="94"/>
      <c r="J799" s="94"/>
      <c r="K799" s="94"/>
    </row>
    <row r="800" spans="2:11">
      <c r="B800" s="93"/>
      <c r="C800" s="93"/>
      <c r="D800" s="93"/>
      <c r="E800" s="94"/>
      <c r="F800" s="94"/>
      <c r="G800" s="94"/>
      <c r="H800" s="94"/>
      <c r="I800" s="94"/>
      <c r="J800" s="94"/>
      <c r="K800" s="94"/>
    </row>
    <row r="801" spans="2:11">
      <c r="B801" s="93"/>
      <c r="C801" s="93"/>
      <c r="D801" s="93"/>
      <c r="E801" s="94"/>
      <c r="F801" s="94"/>
      <c r="G801" s="94"/>
      <c r="H801" s="94"/>
      <c r="I801" s="94"/>
      <c r="J801" s="94"/>
      <c r="K801" s="94"/>
    </row>
    <row r="802" spans="2:11">
      <c r="B802" s="93"/>
      <c r="C802" s="93"/>
      <c r="D802" s="93"/>
      <c r="E802" s="94"/>
      <c r="F802" s="94"/>
      <c r="G802" s="94"/>
      <c r="H802" s="94"/>
      <c r="I802" s="94"/>
      <c r="J802" s="94"/>
      <c r="K802" s="94"/>
    </row>
    <row r="803" spans="2:11">
      <c r="B803" s="93"/>
      <c r="C803" s="93"/>
      <c r="D803" s="93"/>
      <c r="E803" s="94"/>
      <c r="F803" s="94"/>
      <c r="G803" s="94"/>
      <c r="H803" s="94"/>
      <c r="I803" s="94"/>
      <c r="J803" s="94"/>
      <c r="K803" s="94"/>
    </row>
    <row r="804" spans="2:11">
      <c r="B804" s="93"/>
      <c r="C804" s="93"/>
      <c r="D804" s="93"/>
      <c r="E804" s="94"/>
      <c r="F804" s="94"/>
      <c r="G804" s="94"/>
      <c r="H804" s="94"/>
      <c r="I804" s="94"/>
      <c r="J804" s="94"/>
      <c r="K804" s="94"/>
    </row>
    <row r="805" spans="2:11">
      <c r="B805" s="93"/>
      <c r="C805" s="93"/>
      <c r="D805" s="93"/>
      <c r="E805" s="94"/>
      <c r="F805" s="94"/>
      <c r="G805" s="94"/>
      <c r="H805" s="94"/>
      <c r="I805" s="94"/>
      <c r="J805" s="94"/>
      <c r="K805" s="94"/>
    </row>
    <row r="806" spans="2:11">
      <c r="B806" s="93"/>
      <c r="C806" s="93"/>
      <c r="D806" s="93"/>
      <c r="E806" s="94"/>
      <c r="F806" s="94"/>
      <c r="G806" s="94"/>
      <c r="H806" s="94"/>
      <c r="I806" s="94"/>
      <c r="J806" s="94"/>
      <c r="K806" s="94"/>
    </row>
    <row r="807" spans="2:11">
      <c r="B807" s="93"/>
      <c r="C807" s="93"/>
      <c r="D807" s="93"/>
      <c r="E807" s="94"/>
      <c r="F807" s="94"/>
      <c r="G807" s="94"/>
      <c r="H807" s="94"/>
      <c r="I807" s="94"/>
      <c r="J807" s="94"/>
      <c r="K807" s="94"/>
    </row>
    <row r="808" spans="2:11">
      <c r="B808" s="93"/>
      <c r="C808" s="93"/>
      <c r="D808" s="93"/>
      <c r="E808" s="94"/>
      <c r="F808" s="94"/>
      <c r="G808" s="94"/>
      <c r="H808" s="94"/>
      <c r="I808" s="94"/>
      <c r="J808" s="94"/>
      <c r="K808" s="94"/>
    </row>
    <row r="809" spans="2:11">
      <c r="B809" s="93"/>
      <c r="C809" s="93"/>
      <c r="D809" s="93"/>
      <c r="E809" s="94"/>
      <c r="F809" s="94"/>
      <c r="G809" s="94"/>
      <c r="H809" s="94"/>
      <c r="I809" s="94"/>
      <c r="J809" s="94"/>
      <c r="K809" s="94"/>
    </row>
    <row r="810" spans="2:11">
      <c r="B810" s="93"/>
      <c r="C810" s="93"/>
      <c r="D810" s="93"/>
      <c r="E810" s="94"/>
      <c r="F810" s="94"/>
      <c r="G810" s="94"/>
      <c r="H810" s="94"/>
      <c r="I810" s="94"/>
      <c r="J810" s="94"/>
      <c r="K810" s="94"/>
    </row>
    <row r="811" spans="2:11">
      <c r="B811" s="93"/>
      <c r="C811" s="93"/>
      <c r="D811" s="93"/>
      <c r="E811" s="94"/>
      <c r="F811" s="94"/>
      <c r="G811" s="94"/>
      <c r="H811" s="94"/>
      <c r="I811" s="94"/>
      <c r="J811" s="94"/>
      <c r="K811" s="94"/>
    </row>
    <row r="812" spans="2:11">
      <c r="B812" s="93"/>
      <c r="C812" s="93"/>
      <c r="D812" s="93"/>
      <c r="E812" s="94"/>
      <c r="F812" s="94"/>
      <c r="G812" s="94"/>
      <c r="H812" s="94"/>
      <c r="I812" s="94"/>
      <c r="J812" s="94"/>
      <c r="K812" s="94"/>
    </row>
    <row r="813" spans="2:11">
      <c r="B813" s="93"/>
      <c r="C813" s="93"/>
      <c r="D813" s="93"/>
      <c r="E813" s="94"/>
      <c r="F813" s="94"/>
      <c r="G813" s="94"/>
      <c r="H813" s="94"/>
      <c r="I813" s="94"/>
      <c r="J813" s="94"/>
      <c r="K813" s="94"/>
    </row>
    <row r="814" spans="2:11">
      <c r="B814" s="93"/>
      <c r="C814" s="93"/>
      <c r="D814" s="93"/>
      <c r="E814" s="94"/>
      <c r="F814" s="94"/>
      <c r="G814" s="94"/>
      <c r="H814" s="94"/>
      <c r="I814" s="94"/>
      <c r="J814" s="94"/>
      <c r="K814" s="94"/>
    </row>
    <row r="815" spans="2:11">
      <c r="B815" s="93"/>
      <c r="C815" s="93"/>
      <c r="D815" s="93"/>
      <c r="E815" s="94"/>
      <c r="F815" s="94"/>
      <c r="G815" s="94"/>
      <c r="H815" s="94"/>
      <c r="I815" s="94"/>
      <c r="J815" s="94"/>
      <c r="K815" s="94"/>
    </row>
    <row r="816" spans="2:11">
      <c r="B816" s="93"/>
      <c r="C816" s="93"/>
      <c r="D816" s="93"/>
      <c r="E816" s="94"/>
      <c r="F816" s="94"/>
      <c r="G816" s="94"/>
      <c r="H816" s="94"/>
      <c r="I816" s="94"/>
      <c r="J816" s="94"/>
      <c r="K816" s="94"/>
    </row>
    <row r="817" spans="2:11">
      <c r="B817" s="93"/>
      <c r="C817" s="93"/>
      <c r="D817" s="93"/>
      <c r="E817" s="94"/>
      <c r="F817" s="94"/>
      <c r="G817" s="94"/>
      <c r="H817" s="94"/>
      <c r="I817" s="94"/>
      <c r="J817" s="94"/>
      <c r="K817" s="94"/>
    </row>
    <row r="818" spans="2:11">
      <c r="B818" s="93"/>
      <c r="C818" s="93"/>
      <c r="D818" s="93"/>
      <c r="E818" s="94"/>
      <c r="F818" s="94"/>
      <c r="G818" s="94"/>
      <c r="H818" s="94"/>
      <c r="I818" s="94"/>
      <c r="J818" s="94"/>
      <c r="K818" s="94"/>
    </row>
    <row r="819" spans="2:11">
      <c r="B819" s="93"/>
      <c r="C819" s="93"/>
      <c r="D819" s="93"/>
      <c r="E819" s="94"/>
      <c r="F819" s="94"/>
      <c r="G819" s="94"/>
      <c r="H819" s="94"/>
      <c r="I819" s="94"/>
      <c r="J819" s="94"/>
      <c r="K819" s="94"/>
    </row>
    <row r="820" spans="2:11">
      <c r="B820" s="93"/>
      <c r="C820" s="93"/>
      <c r="D820" s="93"/>
      <c r="E820" s="94"/>
      <c r="F820" s="94"/>
      <c r="G820" s="94"/>
      <c r="H820" s="94"/>
      <c r="I820" s="94"/>
      <c r="J820" s="94"/>
      <c r="K820" s="94"/>
    </row>
    <row r="821" spans="2:11">
      <c r="B821" s="93"/>
      <c r="C821" s="93"/>
      <c r="D821" s="93"/>
      <c r="E821" s="94"/>
      <c r="F821" s="94"/>
      <c r="G821" s="94"/>
      <c r="H821" s="94"/>
      <c r="I821" s="94"/>
      <c r="J821" s="94"/>
      <c r="K821" s="94"/>
    </row>
    <row r="822" spans="2:11">
      <c r="B822" s="93"/>
      <c r="C822" s="93"/>
      <c r="D822" s="93"/>
      <c r="E822" s="94"/>
      <c r="F822" s="94"/>
      <c r="G822" s="94"/>
      <c r="H822" s="94"/>
      <c r="I822" s="94"/>
      <c r="J822" s="94"/>
      <c r="K822" s="94"/>
    </row>
    <row r="823" spans="2:11">
      <c r="B823" s="93"/>
      <c r="C823" s="93"/>
      <c r="D823" s="93"/>
      <c r="E823" s="94"/>
      <c r="F823" s="94"/>
      <c r="G823" s="94"/>
      <c r="H823" s="94"/>
      <c r="I823" s="94"/>
      <c r="J823" s="94"/>
      <c r="K823" s="94"/>
    </row>
    <row r="824" spans="2:11">
      <c r="B824" s="93"/>
      <c r="C824" s="93"/>
      <c r="D824" s="93"/>
      <c r="E824" s="94"/>
      <c r="F824" s="94"/>
      <c r="G824" s="94"/>
      <c r="H824" s="94"/>
      <c r="I824" s="94"/>
      <c r="J824" s="94"/>
      <c r="K824" s="94"/>
    </row>
    <row r="825" spans="2:11">
      <c r="B825" s="93"/>
      <c r="C825" s="93"/>
      <c r="D825" s="93"/>
      <c r="E825" s="94"/>
      <c r="F825" s="94"/>
      <c r="G825" s="94"/>
      <c r="H825" s="94"/>
      <c r="I825" s="94"/>
      <c r="J825" s="94"/>
      <c r="K825" s="94"/>
    </row>
    <row r="826" spans="2:11">
      <c r="B826" s="93"/>
      <c r="C826" s="93"/>
      <c r="D826" s="93"/>
      <c r="E826" s="94"/>
      <c r="F826" s="94"/>
      <c r="G826" s="94"/>
      <c r="H826" s="94"/>
      <c r="I826" s="94"/>
      <c r="J826" s="94"/>
      <c r="K826" s="94"/>
    </row>
    <row r="827" spans="2:11">
      <c r="B827" s="93"/>
      <c r="C827" s="93"/>
      <c r="D827" s="93"/>
      <c r="E827" s="94"/>
      <c r="F827" s="94"/>
      <c r="G827" s="94"/>
      <c r="H827" s="94"/>
      <c r="I827" s="94"/>
      <c r="J827" s="94"/>
      <c r="K827" s="94"/>
    </row>
    <row r="828" spans="2:11">
      <c r="B828" s="93"/>
      <c r="C828" s="93"/>
      <c r="D828" s="93"/>
      <c r="E828" s="94"/>
      <c r="F828" s="94"/>
      <c r="G828" s="94"/>
      <c r="H828" s="94"/>
      <c r="I828" s="94"/>
      <c r="J828" s="94"/>
      <c r="K828" s="94"/>
    </row>
    <row r="829" spans="2:11">
      <c r="B829" s="93"/>
      <c r="C829" s="93"/>
      <c r="D829" s="93"/>
      <c r="E829" s="94"/>
      <c r="F829" s="94"/>
      <c r="G829" s="94"/>
      <c r="H829" s="94"/>
      <c r="I829" s="94"/>
      <c r="J829" s="94"/>
      <c r="K829" s="94"/>
    </row>
    <row r="830" spans="2:11">
      <c r="B830" s="93"/>
      <c r="C830" s="93"/>
      <c r="D830" s="93"/>
      <c r="E830" s="94"/>
      <c r="F830" s="94"/>
      <c r="G830" s="94"/>
      <c r="H830" s="94"/>
      <c r="I830" s="94"/>
      <c r="J830" s="94"/>
      <c r="K830" s="94"/>
    </row>
    <row r="831" spans="2:11">
      <c r="B831" s="93"/>
      <c r="C831" s="93"/>
      <c r="D831" s="93"/>
      <c r="E831" s="94"/>
      <c r="F831" s="94"/>
      <c r="G831" s="94"/>
      <c r="H831" s="94"/>
      <c r="I831" s="94"/>
      <c r="J831" s="94"/>
      <c r="K831" s="94"/>
    </row>
    <row r="832" spans="2:11">
      <c r="B832" s="93"/>
      <c r="C832" s="93"/>
      <c r="D832" s="93"/>
      <c r="E832" s="94"/>
      <c r="F832" s="94"/>
      <c r="G832" s="94"/>
      <c r="H832" s="94"/>
      <c r="I832" s="94"/>
      <c r="J832" s="94"/>
      <c r="K832" s="94"/>
    </row>
    <row r="833" spans="2:11">
      <c r="B833" s="93"/>
      <c r="C833" s="93"/>
      <c r="D833" s="93"/>
      <c r="E833" s="94"/>
      <c r="F833" s="94"/>
      <c r="G833" s="94"/>
      <c r="H833" s="94"/>
      <c r="I833" s="94"/>
      <c r="J833" s="94"/>
      <c r="K833" s="94"/>
    </row>
    <row r="834" spans="2:11">
      <c r="B834" s="93"/>
      <c r="C834" s="93"/>
      <c r="D834" s="93"/>
      <c r="E834" s="94"/>
      <c r="F834" s="94"/>
      <c r="G834" s="94"/>
      <c r="H834" s="94"/>
      <c r="I834" s="94"/>
      <c r="J834" s="94"/>
      <c r="K834" s="94"/>
    </row>
    <row r="835" spans="2:11">
      <c r="B835" s="93"/>
      <c r="C835" s="93"/>
      <c r="D835" s="93"/>
      <c r="E835" s="94"/>
      <c r="F835" s="94"/>
      <c r="G835" s="94"/>
      <c r="H835" s="94"/>
      <c r="I835" s="94"/>
      <c r="J835" s="94"/>
      <c r="K835" s="94"/>
    </row>
    <row r="836" spans="2:11">
      <c r="B836" s="93"/>
      <c r="C836" s="93"/>
      <c r="D836" s="93"/>
      <c r="E836" s="94"/>
      <c r="F836" s="94"/>
      <c r="G836" s="94"/>
      <c r="H836" s="94"/>
      <c r="I836" s="94"/>
      <c r="J836" s="94"/>
      <c r="K836" s="94"/>
    </row>
    <row r="837" spans="2:11">
      <c r="B837" s="93"/>
      <c r="C837" s="93"/>
      <c r="D837" s="93"/>
      <c r="E837" s="94"/>
      <c r="F837" s="94"/>
      <c r="G837" s="94"/>
      <c r="H837" s="94"/>
      <c r="I837" s="94"/>
      <c r="J837" s="94"/>
      <c r="K837" s="94"/>
    </row>
    <row r="838" spans="2:11">
      <c r="B838" s="93"/>
      <c r="C838" s="93"/>
      <c r="D838" s="93"/>
      <c r="E838" s="94"/>
      <c r="F838" s="94"/>
      <c r="G838" s="94"/>
      <c r="H838" s="94"/>
      <c r="I838" s="94"/>
      <c r="J838" s="94"/>
      <c r="K838" s="94"/>
    </row>
    <row r="839" spans="2:11">
      <c r="B839" s="93"/>
      <c r="C839" s="93"/>
      <c r="D839" s="93"/>
      <c r="E839" s="94"/>
      <c r="F839" s="94"/>
      <c r="G839" s="94"/>
      <c r="H839" s="94"/>
      <c r="I839" s="94"/>
      <c r="J839" s="94"/>
      <c r="K839" s="94"/>
    </row>
    <row r="840" spans="2:11">
      <c r="B840" s="93"/>
      <c r="C840" s="93"/>
      <c r="D840" s="93"/>
      <c r="E840" s="94"/>
      <c r="F840" s="94"/>
      <c r="G840" s="94"/>
      <c r="H840" s="94"/>
      <c r="I840" s="94"/>
      <c r="J840" s="94"/>
      <c r="K840" s="94"/>
    </row>
    <row r="841" spans="2:11">
      <c r="B841" s="93"/>
      <c r="C841" s="93"/>
      <c r="D841" s="93"/>
      <c r="E841" s="94"/>
      <c r="F841" s="94"/>
      <c r="G841" s="94"/>
      <c r="H841" s="94"/>
      <c r="I841" s="94"/>
      <c r="J841" s="94"/>
      <c r="K841" s="94"/>
    </row>
    <row r="842" spans="2:11">
      <c r="B842" s="93"/>
      <c r="C842" s="93"/>
      <c r="D842" s="93"/>
      <c r="E842" s="94"/>
      <c r="F842" s="94"/>
      <c r="G842" s="94"/>
      <c r="H842" s="94"/>
      <c r="I842" s="94"/>
      <c r="J842" s="94"/>
      <c r="K842" s="94"/>
    </row>
    <row r="843" spans="2:11">
      <c r="B843" s="93"/>
      <c r="C843" s="93"/>
      <c r="D843" s="93"/>
      <c r="E843" s="94"/>
      <c r="F843" s="94"/>
      <c r="G843" s="94"/>
      <c r="H843" s="94"/>
      <c r="I843" s="94"/>
      <c r="J843" s="94"/>
      <c r="K843" s="94"/>
    </row>
    <row r="844" spans="2:11">
      <c r="B844" s="93"/>
      <c r="C844" s="93"/>
      <c r="D844" s="93"/>
      <c r="E844" s="94"/>
      <c r="F844" s="94"/>
      <c r="G844" s="94"/>
      <c r="H844" s="94"/>
      <c r="I844" s="94"/>
      <c r="J844" s="94"/>
      <c r="K844" s="94"/>
    </row>
    <row r="845" spans="2:11">
      <c r="B845" s="93"/>
      <c r="C845" s="93"/>
      <c r="D845" s="93"/>
      <c r="E845" s="94"/>
      <c r="F845" s="94"/>
      <c r="G845" s="94"/>
      <c r="H845" s="94"/>
      <c r="I845" s="94"/>
      <c r="J845" s="94"/>
      <c r="K845" s="94"/>
    </row>
    <row r="846" spans="2:11">
      <c r="B846" s="93"/>
      <c r="C846" s="93"/>
      <c r="D846" s="93"/>
      <c r="E846" s="94"/>
      <c r="F846" s="94"/>
      <c r="G846" s="94"/>
      <c r="H846" s="94"/>
      <c r="I846" s="94"/>
      <c r="J846" s="94"/>
      <c r="K846" s="94"/>
    </row>
    <row r="847" spans="2:11">
      <c r="B847" s="93"/>
      <c r="C847" s="93"/>
      <c r="D847" s="93"/>
      <c r="E847" s="94"/>
      <c r="F847" s="94"/>
      <c r="G847" s="94"/>
      <c r="H847" s="94"/>
      <c r="I847" s="94"/>
      <c r="J847" s="94"/>
      <c r="K847" s="94"/>
    </row>
    <row r="848" spans="2:11">
      <c r="B848" s="93"/>
      <c r="C848" s="93"/>
      <c r="D848" s="93"/>
      <c r="E848" s="94"/>
      <c r="F848" s="94"/>
      <c r="G848" s="94"/>
      <c r="H848" s="94"/>
      <c r="I848" s="94"/>
      <c r="J848" s="94"/>
      <c r="K848" s="94"/>
    </row>
    <row r="849" spans="2:11">
      <c r="B849" s="93"/>
      <c r="C849" s="93"/>
      <c r="D849" s="93"/>
      <c r="E849" s="94"/>
      <c r="F849" s="94"/>
      <c r="G849" s="94"/>
      <c r="H849" s="94"/>
      <c r="I849" s="94"/>
      <c r="J849" s="94"/>
      <c r="K849" s="94"/>
    </row>
    <row r="850" spans="2:11">
      <c r="B850" s="93"/>
      <c r="C850" s="93"/>
      <c r="D850" s="93"/>
      <c r="E850" s="94"/>
      <c r="F850" s="94"/>
      <c r="G850" s="94"/>
      <c r="H850" s="94"/>
      <c r="I850" s="94"/>
      <c r="J850" s="94"/>
      <c r="K850" s="94"/>
    </row>
    <row r="851" spans="2:11">
      <c r="B851" s="93"/>
      <c r="C851" s="93"/>
      <c r="D851" s="93"/>
      <c r="E851" s="94"/>
      <c r="F851" s="94"/>
      <c r="G851" s="94"/>
      <c r="H851" s="94"/>
      <c r="I851" s="94"/>
      <c r="J851" s="94"/>
      <c r="K851" s="94"/>
    </row>
    <row r="852" spans="2:11">
      <c r="B852" s="93"/>
      <c r="C852" s="93"/>
      <c r="D852" s="93"/>
      <c r="E852" s="94"/>
      <c r="F852" s="94"/>
      <c r="G852" s="94"/>
      <c r="H852" s="94"/>
      <c r="I852" s="94"/>
      <c r="J852" s="94"/>
      <c r="K852" s="94"/>
    </row>
    <row r="853" spans="2:11">
      <c r="B853" s="93"/>
      <c r="C853" s="93"/>
      <c r="D853" s="93"/>
      <c r="E853" s="94"/>
      <c r="F853" s="94"/>
      <c r="G853" s="94"/>
      <c r="H853" s="94"/>
      <c r="I853" s="94"/>
      <c r="J853" s="94"/>
      <c r="K853" s="94"/>
    </row>
    <row r="854" spans="2:11">
      <c r="B854" s="93"/>
      <c r="C854" s="93"/>
      <c r="D854" s="93"/>
      <c r="E854" s="94"/>
      <c r="F854" s="94"/>
      <c r="G854" s="94"/>
      <c r="H854" s="94"/>
      <c r="I854" s="94"/>
      <c r="J854" s="94"/>
      <c r="K854" s="94"/>
    </row>
    <row r="855" spans="2:11">
      <c r="B855" s="93"/>
      <c r="C855" s="93"/>
      <c r="D855" s="93"/>
      <c r="E855" s="94"/>
      <c r="F855" s="94"/>
      <c r="G855" s="94"/>
      <c r="H855" s="94"/>
      <c r="I855" s="94"/>
      <c r="J855" s="94"/>
      <c r="K855" s="94"/>
    </row>
    <row r="856" spans="2:11">
      <c r="B856" s="93"/>
      <c r="C856" s="93"/>
      <c r="D856" s="93"/>
      <c r="E856" s="94"/>
      <c r="F856" s="94"/>
      <c r="G856" s="94"/>
      <c r="H856" s="94"/>
      <c r="I856" s="94"/>
      <c r="J856" s="94"/>
      <c r="K856" s="94"/>
    </row>
    <row r="857" spans="2:11">
      <c r="B857" s="93"/>
      <c r="C857" s="93"/>
      <c r="D857" s="93"/>
      <c r="E857" s="94"/>
      <c r="F857" s="94"/>
      <c r="G857" s="94"/>
      <c r="H857" s="94"/>
      <c r="I857" s="94"/>
      <c r="J857" s="94"/>
      <c r="K857" s="94"/>
    </row>
    <row r="858" spans="2:11">
      <c r="B858" s="93"/>
      <c r="C858" s="93"/>
      <c r="D858" s="93"/>
      <c r="E858" s="94"/>
      <c r="F858" s="94"/>
      <c r="G858" s="94"/>
      <c r="H858" s="94"/>
      <c r="I858" s="94"/>
      <c r="J858" s="94"/>
      <c r="K858" s="94"/>
    </row>
    <row r="859" spans="2:11">
      <c r="B859" s="93"/>
      <c r="C859" s="93"/>
      <c r="D859" s="93"/>
      <c r="E859" s="94"/>
      <c r="F859" s="94"/>
      <c r="G859" s="94"/>
      <c r="H859" s="94"/>
      <c r="I859" s="94"/>
      <c r="J859" s="94"/>
      <c r="K859" s="94"/>
    </row>
    <row r="860" spans="2:11">
      <c r="B860" s="93"/>
      <c r="C860" s="93"/>
      <c r="D860" s="93"/>
      <c r="E860" s="94"/>
      <c r="F860" s="94"/>
      <c r="G860" s="94"/>
      <c r="H860" s="94"/>
      <c r="I860" s="94"/>
      <c r="J860" s="94"/>
      <c r="K860" s="94"/>
    </row>
    <row r="861" spans="2:11">
      <c r="B861" s="93"/>
      <c r="C861" s="93"/>
      <c r="D861" s="93"/>
      <c r="E861" s="94"/>
      <c r="F861" s="94"/>
      <c r="G861" s="94"/>
      <c r="H861" s="94"/>
      <c r="I861" s="94"/>
      <c r="J861" s="94"/>
      <c r="K861" s="94"/>
    </row>
    <row r="862" spans="2:11">
      <c r="B862" s="93"/>
      <c r="C862" s="93"/>
      <c r="D862" s="93"/>
      <c r="E862" s="94"/>
      <c r="F862" s="94"/>
      <c r="G862" s="94"/>
      <c r="H862" s="94"/>
      <c r="I862" s="94"/>
      <c r="J862" s="94"/>
      <c r="K862" s="94"/>
    </row>
    <row r="863" spans="2:11">
      <c r="B863" s="93"/>
      <c r="C863" s="93"/>
      <c r="D863" s="93"/>
      <c r="E863" s="94"/>
      <c r="F863" s="94"/>
      <c r="G863" s="94"/>
      <c r="H863" s="94"/>
      <c r="I863" s="94"/>
      <c r="J863" s="94"/>
      <c r="K863" s="94"/>
    </row>
    <row r="864" spans="2:11">
      <c r="B864" s="93"/>
      <c r="C864" s="93"/>
      <c r="D864" s="93"/>
      <c r="E864" s="94"/>
      <c r="F864" s="94"/>
      <c r="G864" s="94"/>
      <c r="H864" s="94"/>
      <c r="I864" s="94"/>
      <c r="J864" s="94"/>
      <c r="K864" s="94"/>
    </row>
    <row r="865" spans="2:11">
      <c r="B865" s="93"/>
      <c r="C865" s="93"/>
      <c r="D865" s="93"/>
      <c r="E865" s="94"/>
      <c r="F865" s="94"/>
      <c r="G865" s="94"/>
      <c r="H865" s="94"/>
      <c r="I865" s="94"/>
      <c r="J865" s="94"/>
      <c r="K865" s="94"/>
    </row>
    <row r="866" spans="2:11">
      <c r="B866" s="93"/>
      <c r="C866" s="93"/>
      <c r="D866" s="93"/>
      <c r="E866" s="94"/>
      <c r="F866" s="94"/>
      <c r="G866" s="94"/>
      <c r="H866" s="94"/>
      <c r="I866" s="94"/>
      <c r="J866" s="94"/>
      <c r="K866" s="94"/>
    </row>
    <row r="867" spans="2:11">
      <c r="B867" s="93"/>
      <c r="C867" s="93"/>
      <c r="D867" s="93"/>
      <c r="E867" s="94"/>
      <c r="F867" s="94"/>
      <c r="G867" s="94"/>
      <c r="H867" s="94"/>
      <c r="I867" s="94"/>
      <c r="J867" s="94"/>
      <c r="K867" s="94"/>
    </row>
    <row r="868" spans="2:11">
      <c r="B868" s="93"/>
      <c r="C868" s="93"/>
      <c r="D868" s="93"/>
      <c r="E868" s="94"/>
      <c r="F868" s="94"/>
      <c r="G868" s="94"/>
      <c r="H868" s="94"/>
      <c r="I868" s="94"/>
      <c r="J868" s="94"/>
      <c r="K868" s="94"/>
    </row>
    <row r="869" spans="2:11">
      <c r="B869" s="93"/>
      <c r="C869" s="93"/>
      <c r="D869" s="93"/>
      <c r="E869" s="94"/>
      <c r="F869" s="94"/>
      <c r="G869" s="94"/>
      <c r="H869" s="94"/>
      <c r="I869" s="94"/>
      <c r="J869" s="94"/>
      <c r="K869" s="94"/>
    </row>
    <row r="870" spans="2:11">
      <c r="B870" s="93"/>
      <c r="C870" s="93"/>
      <c r="D870" s="93"/>
      <c r="E870" s="94"/>
      <c r="F870" s="94"/>
      <c r="G870" s="94"/>
      <c r="H870" s="94"/>
      <c r="I870" s="94"/>
      <c r="J870" s="94"/>
      <c r="K870" s="94"/>
    </row>
    <row r="871" spans="2:11">
      <c r="B871" s="93"/>
      <c r="C871" s="93"/>
      <c r="D871" s="93"/>
      <c r="E871" s="94"/>
      <c r="F871" s="94"/>
      <c r="G871" s="94"/>
      <c r="H871" s="94"/>
      <c r="I871" s="94"/>
      <c r="J871" s="94"/>
      <c r="K871" s="94"/>
    </row>
    <row r="872" spans="2:11">
      <c r="B872" s="93"/>
      <c r="C872" s="93"/>
      <c r="D872" s="93"/>
      <c r="E872" s="94"/>
      <c r="F872" s="94"/>
      <c r="G872" s="94"/>
      <c r="H872" s="94"/>
      <c r="I872" s="94"/>
      <c r="J872" s="94"/>
      <c r="K872" s="94"/>
    </row>
    <row r="873" spans="2:11">
      <c r="B873" s="93"/>
      <c r="C873" s="93"/>
      <c r="D873" s="93"/>
      <c r="E873" s="94"/>
      <c r="F873" s="94"/>
      <c r="G873" s="94"/>
      <c r="H873" s="94"/>
      <c r="I873" s="94"/>
      <c r="J873" s="94"/>
      <c r="K873" s="94"/>
    </row>
    <row r="874" spans="2:11">
      <c r="B874" s="93"/>
      <c r="C874" s="93"/>
      <c r="D874" s="93"/>
      <c r="E874" s="94"/>
      <c r="F874" s="94"/>
      <c r="G874" s="94"/>
      <c r="H874" s="94"/>
      <c r="I874" s="94"/>
      <c r="J874" s="94"/>
      <c r="K874" s="94"/>
    </row>
    <row r="875" spans="2:11">
      <c r="B875" s="93"/>
      <c r="C875" s="93"/>
      <c r="D875" s="93"/>
      <c r="E875" s="94"/>
      <c r="F875" s="94"/>
      <c r="G875" s="94"/>
      <c r="H875" s="94"/>
      <c r="I875" s="94"/>
      <c r="J875" s="94"/>
      <c r="K875" s="94"/>
    </row>
    <row r="876" spans="2:11">
      <c r="B876" s="93"/>
      <c r="C876" s="93"/>
      <c r="D876" s="93"/>
      <c r="E876" s="94"/>
      <c r="F876" s="94"/>
      <c r="G876" s="94"/>
      <c r="H876" s="94"/>
      <c r="I876" s="94"/>
      <c r="J876" s="94"/>
      <c r="K876" s="94"/>
    </row>
    <row r="877" spans="2:11">
      <c r="B877" s="93"/>
      <c r="C877" s="93"/>
      <c r="D877" s="93"/>
      <c r="E877" s="94"/>
      <c r="F877" s="94"/>
      <c r="G877" s="94"/>
      <c r="H877" s="94"/>
      <c r="I877" s="94"/>
      <c r="J877" s="94"/>
      <c r="K877" s="94"/>
    </row>
    <row r="878" spans="2:11">
      <c r="B878" s="93"/>
      <c r="C878" s="93"/>
      <c r="D878" s="93"/>
      <c r="E878" s="94"/>
      <c r="F878" s="94"/>
      <c r="G878" s="94"/>
      <c r="H878" s="94"/>
      <c r="I878" s="94"/>
      <c r="J878" s="94"/>
      <c r="K878" s="94"/>
    </row>
    <row r="879" spans="2:11">
      <c r="B879" s="93"/>
      <c r="C879" s="93"/>
      <c r="D879" s="93"/>
      <c r="E879" s="94"/>
      <c r="F879" s="94"/>
      <c r="G879" s="94"/>
      <c r="H879" s="94"/>
      <c r="I879" s="94"/>
      <c r="J879" s="94"/>
      <c r="K879" s="94"/>
    </row>
    <row r="880" spans="2:11">
      <c r="B880" s="93"/>
      <c r="C880" s="93"/>
      <c r="D880" s="93"/>
      <c r="E880" s="94"/>
      <c r="F880" s="94"/>
      <c r="G880" s="94"/>
      <c r="H880" s="94"/>
      <c r="I880" s="94"/>
      <c r="J880" s="94"/>
      <c r="K880" s="94"/>
    </row>
    <row r="881" spans="2:11">
      <c r="B881" s="93"/>
      <c r="C881" s="93"/>
      <c r="D881" s="93"/>
      <c r="E881" s="94"/>
      <c r="F881" s="94"/>
      <c r="G881" s="94"/>
      <c r="H881" s="94"/>
      <c r="I881" s="94"/>
      <c r="J881" s="94"/>
      <c r="K881" s="94"/>
    </row>
    <row r="882" spans="2:11">
      <c r="B882" s="93"/>
      <c r="C882" s="93"/>
      <c r="D882" s="93"/>
      <c r="E882" s="94"/>
      <c r="F882" s="94"/>
      <c r="G882" s="94"/>
      <c r="H882" s="94"/>
      <c r="I882" s="94"/>
      <c r="J882" s="94"/>
      <c r="K882" s="94"/>
    </row>
    <row r="883" spans="2:11">
      <c r="B883" s="93"/>
      <c r="C883" s="93"/>
      <c r="D883" s="93"/>
      <c r="E883" s="94"/>
      <c r="F883" s="94"/>
      <c r="G883" s="94"/>
      <c r="H883" s="94"/>
      <c r="I883" s="94"/>
      <c r="J883" s="94"/>
      <c r="K883" s="94"/>
    </row>
    <row r="884" spans="2:11">
      <c r="B884" s="93"/>
      <c r="C884" s="93"/>
      <c r="D884" s="93"/>
      <c r="E884" s="94"/>
      <c r="F884" s="94"/>
      <c r="G884" s="94"/>
      <c r="H884" s="94"/>
      <c r="I884" s="94"/>
      <c r="J884" s="94"/>
      <c r="K884" s="94"/>
    </row>
    <row r="885" spans="2:11">
      <c r="B885" s="93"/>
      <c r="C885" s="93"/>
      <c r="D885" s="93"/>
      <c r="E885" s="94"/>
      <c r="F885" s="94"/>
      <c r="G885" s="94"/>
      <c r="H885" s="94"/>
      <c r="I885" s="94"/>
      <c r="J885" s="94"/>
      <c r="K885" s="94"/>
    </row>
    <row r="886" spans="2:11">
      <c r="B886" s="93"/>
      <c r="C886" s="93"/>
      <c r="D886" s="93"/>
      <c r="E886" s="94"/>
      <c r="F886" s="94"/>
      <c r="G886" s="94"/>
      <c r="H886" s="94"/>
      <c r="I886" s="94"/>
      <c r="J886" s="94"/>
      <c r="K886" s="94"/>
    </row>
    <row r="887" spans="2:11">
      <c r="B887" s="93"/>
      <c r="C887" s="93"/>
      <c r="D887" s="93"/>
      <c r="E887" s="94"/>
      <c r="F887" s="94"/>
      <c r="G887" s="94"/>
      <c r="H887" s="94"/>
      <c r="I887" s="94"/>
      <c r="J887" s="94"/>
      <c r="K887" s="94"/>
    </row>
    <row r="888" spans="2:11">
      <c r="B888" s="93"/>
      <c r="C888" s="93"/>
      <c r="D888" s="93"/>
      <c r="E888" s="94"/>
      <c r="F888" s="94"/>
      <c r="G888" s="94"/>
      <c r="H888" s="94"/>
      <c r="I888" s="94"/>
      <c r="J888" s="94"/>
      <c r="K888" s="94"/>
    </row>
    <row r="889" spans="2:11">
      <c r="B889" s="93"/>
      <c r="C889" s="93"/>
      <c r="D889" s="93"/>
      <c r="E889" s="94"/>
      <c r="F889" s="94"/>
      <c r="G889" s="94"/>
      <c r="H889" s="94"/>
      <c r="I889" s="94"/>
      <c r="J889" s="94"/>
      <c r="K889" s="94"/>
    </row>
    <row r="890" spans="2:11">
      <c r="B890" s="93"/>
      <c r="C890" s="93"/>
      <c r="D890" s="93"/>
      <c r="E890" s="94"/>
      <c r="F890" s="94"/>
      <c r="G890" s="94"/>
      <c r="H890" s="94"/>
      <c r="I890" s="94"/>
      <c r="J890" s="94"/>
      <c r="K890" s="94"/>
    </row>
    <row r="891" spans="2:11">
      <c r="B891" s="93"/>
      <c r="C891" s="93"/>
      <c r="D891" s="93"/>
      <c r="E891" s="94"/>
      <c r="F891" s="94"/>
      <c r="G891" s="94"/>
      <c r="H891" s="94"/>
      <c r="I891" s="94"/>
      <c r="J891" s="94"/>
      <c r="K891" s="94"/>
    </row>
    <row r="892" spans="2:11">
      <c r="B892" s="93"/>
      <c r="C892" s="93"/>
      <c r="D892" s="93"/>
      <c r="E892" s="94"/>
      <c r="F892" s="94"/>
      <c r="G892" s="94"/>
      <c r="H892" s="94"/>
      <c r="I892" s="94"/>
      <c r="J892" s="94"/>
      <c r="K892" s="94"/>
    </row>
    <row r="893" spans="2:11">
      <c r="B893" s="93"/>
      <c r="C893" s="93"/>
      <c r="D893" s="93"/>
      <c r="E893" s="94"/>
      <c r="F893" s="94"/>
      <c r="G893" s="94"/>
      <c r="H893" s="94"/>
      <c r="I893" s="94"/>
      <c r="J893" s="94"/>
      <c r="K893" s="94"/>
    </row>
    <row r="894" spans="2:11">
      <c r="B894" s="93"/>
      <c r="C894" s="93"/>
      <c r="D894" s="93"/>
      <c r="E894" s="94"/>
      <c r="F894" s="94"/>
      <c r="G894" s="94"/>
      <c r="H894" s="94"/>
      <c r="I894" s="94"/>
      <c r="J894" s="94"/>
      <c r="K894" s="94"/>
    </row>
    <row r="895" spans="2:11">
      <c r="B895" s="93"/>
      <c r="C895" s="93"/>
      <c r="D895" s="93"/>
      <c r="E895" s="94"/>
      <c r="F895" s="94"/>
      <c r="G895" s="94"/>
      <c r="H895" s="94"/>
      <c r="I895" s="94"/>
      <c r="J895" s="94"/>
      <c r="K895" s="94"/>
    </row>
    <row r="896" spans="2:11">
      <c r="B896" s="93"/>
      <c r="C896" s="93"/>
      <c r="D896" s="93"/>
      <c r="E896" s="94"/>
      <c r="F896" s="94"/>
      <c r="G896" s="94"/>
      <c r="H896" s="94"/>
      <c r="I896" s="94"/>
      <c r="J896" s="94"/>
      <c r="K896" s="94"/>
    </row>
    <row r="897" spans="2:11">
      <c r="B897" s="93"/>
      <c r="C897" s="93"/>
      <c r="D897" s="93"/>
      <c r="E897" s="94"/>
      <c r="F897" s="94"/>
      <c r="G897" s="94"/>
      <c r="H897" s="94"/>
      <c r="I897" s="94"/>
      <c r="J897" s="94"/>
      <c r="K897" s="94"/>
    </row>
    <row r="898" spans="2:11">
      <c r="B898" s="93"/>
      <c r="C898" s="93"/>
      <c r="D898" s="93"/>
      <c r="E898" s="94"/>
      <c r="F898" s="94"/>
      <c r="G898" s="94"/>
      <c r="H898" s="94"/>
      <c r="I898" s="94"/>
      <c r="J898" s="94"/>
      <c r="K898" s="94"/>
    </row>
    <row r="899" spans="2:11">
      <c r="B899" s="93"/>
      <c r="C899" s="93"/>
      <c r="D899" s="93"/>
      <c r="E899" s="94"/>
      <c r="F899" s="94"/>
      <c r="G899" s="94"/>
      <c r="H899" s="94"/>
      <c r="I899" s="94"/>
      <c r="J899" s="94"/>
      <c r="K899" s="94"/>
    </row>
    <row r="900" spans="2:11">
      <c r="B900" s="93"/>
      <c r="C900" s="93"/>
      <c r="D900" s="93"/>
      <c r="E900" s="94"/>
      <c r="F900" s="94"/>
      <c r="G900" s="94"/>
      <c r="H900" s="94"/>
      <c r="I900" s="94"/>
      <c r="J900" s="94"/>
      <c r="K900" s="94"/>
    </row>
    <row r="901" spans="2:11">
      <c r="B901" s="93"/>
      <c r="C901" s="93"/>
      <c r="D901" s="93"/>
      <c r="E901" s="94"/>
      <c r="F901" s="94"/>
      <c r="G901" s="94"/>
      <c r="H901" s="94"/>
      <c r="I901" s="94"/>
      <c r="J901" s="94"/>
      <c r="K901" s="94"/>
    </row>
    <row r="902" spans="2:11">
      <c r="B902" s="93"/>
      <c r="C902" s="93"/>
      <c r="D902" s="93"/>
      <c r="E902" s="94"/>
      <c r="F902" s="94"/>
      <c r="G902" s="94"/>
      <c r="H902" s="94"/>
      <c r="I902" s="94"/>
      <c r="J902" s="94"/>
      <c r="K902" s="94"/>
    </row>
    <row r="903" spans="2:11">
      <c r="B903" s="93"/>
      <c r="C903" s="93"/>
      <c r="D903" s="93"/>
      <c r="E903" s="94"/>
      <c r="F903" s="94"/>
      <c r="G903" s="94"/>
      <c r="H903" s="94"/>
      <c r="I903" s="94"/>
      <c r="J903" s="94"/>
      <c r="K903" s="94"/>
    </row>
    <row r="904" spans="2:11">
      <c r="B904" s="93"/>
      <c r="C904" s="93"/>
      <c r="D904" s="93"/>
      <c r="E904" s="94"/>
      <c r="F904" s="94"/>
      <c r="G904" s="94"/>
      <c r="H904" s="94"/>
      <c r="I904" s="94"/>
      <c r="J904" s="94"/>
      <c r="K904" s="94"/>
    </row>
    <row r="905" spans="2:11">
      <c r="B905" s="93"/>
      <c r="C905" s="93"/>
      <c r="D905" s="93"/>
      <c r="E905" s="94"/>
      <c r="F905" s="94"/>
      <c r="G905" s="94"/>
      <c r="H905" s="94"/>
      <c r="I905" s="94"/>
      <c r="J905" s="94"/>
      <c r="K905" s="94"/>
    </row>
    <row r="906" spans="2:11">
      <c r="B906" s="93"/>
      <c r="C906" s="93"/>
      <c r="D906" s="93"/>
      <c r="E906" s="94"/>
      <c r="F906" s="94"/>
      <c r="G906" s="94"/>
      <c r="H906" s="94"/>
      <c r="I906" s="94"/>
      <c r="J906" s="94"/>
      <c r="K906" s="94"/>
    </row>
    <row r="907" spans="2:11">
      <c r="B907" s="93"/>
      <c r="C907" s="93"/>
      <c r="D907" s="93"/>
      <c r="E907" s="94"/>
      <c r="F907" s="94"/>
      <c r="G907" s="94"/>
      <c r="H907" s="94"/>
      <c r="I907" s="94"/>
      <c r="J907" s="94"/>
      <c r="K907" s="94"/>
    </row>
    <row r="908" spans="2:11">
      <c r="B908" s="93"/>
      <c r="C908" s="93"/>
      <c r="D908" s="93"/>
      <c r="E908" s="94"/>
      <c r="F908" s="94"/>
      <c r="G908" s="94"/>
      <c r="H908" s="94"/>
      <c r="I908" s="94"/>
      <c r="J908" s="94"/>
      <c r="K908" s="94"/>
    </row>
    <row r="909" spans="2:11">
      <c r="B909" s="93"/>
      <c r="C909" s="93"/>
      <c r="D909" s="93"/>
      <c r="E909" s="94"/>
      <c r="F909" s="94"/>
      <c r="G909" s="94"/>
      <c r="H909" s="94"/>
      <c r="I909" s="94"/>
      <c r="J909" s="94"/>
      <c r="K909" s="94"/>
    </row>
    <row r="910" spans="2:11">
      <c r="B910" s="93"/>
      <c r="C910" s="93"/>
      <c r="D910" s="93"/>
      <c r="E910" s="94"/>
      <c r="F910" s="94"/>
      <c r="G910" s="94"/>
      <c r="H910" s="94"/>
      <c r="I910" s="94"/>
      <c r="J910" s="94"/>
      <c r="K910" s="94"/>
    </row>
    <row r="911" spans="2:11">
      <c r="B911" s="93"/>
      <c r="C911" s="93"/>
      <c r="D911" s="93"/>
      <c r="E911" s="94"/>
      <c r="F911" s="94"/>
      <c r="G911" s="94"/>
      <c r="H911" s="94"/>
      <c r="I911" s="94"/>
      <c r="J911" s="94"/>
      <c r="K911" s="94"/>
    </row>
    <row r="912" spans="2:11">
      <c r="B912" s="93"/>
      <c r="C912" s="93"/>
      <c r="D912" s="93"/>
      <c r="E912" s="94"/>
      <c r="F912" s="94"/>
      <c r="G912" s="94"/>
      <c r="H912" s="94"/>
      <c r="I912" s="94"/>
      <c r="J912" s="94"/>
      <c r="K912" s="94"/>
    </row>
    <row r="913" spans="2:11">
      <c r="B913" s="93"/>
      <c r="C913" s="93"/>
      <c r="D913" s="93"/>
      <c r="E913" s="94"/>
      <c r="F913" s="94"/>
      <c r="G913" s="94"/>
      <c r="H913" s="94"/>
      <c r="I913" s="94"/>
      <c r="J913" s="94"/>
      <c r="K913" s="94"/>
    </row>
    <row r="914" spans="2:11">
      <c r="B914" s="93"/>
      <c r="C914" s="93"/>
      <c r="D914" s="93"/>
      <c r="E914" s="94"/>
      <c r="F914" s="94"/>
      <c r="G914" s="94"/>
      <c r="H914" s="94"/>
      <c r="I914" s="94"/>
      <c r="J914" s="94"/>
      <c r="K914" s="94"/>
    </row>
    <row r="915" spans="2:11">
      <c r="B915" s="93"/>
      <c r="C915" s="93"/>
      <c r="D915" s="93"/>
      <c r="E915" s="94"/>
      <c r="F915" s="94"/>
      <c r="G915" s="94"/>
      <c r="H915" s="94"/>
      <c r="I915" s="94"/>
      <c r="J915" s="94"/>
      <c r="K915" s="94"/>
    </row>
    <row r="916" spans="2:11">
      <c r="B916" s="93"/>
      <c r="C916" s="93"/>
      <c r="D916" s="93"/>
      <c r="E916" s="94"/>
      <c r="F916" s="94"/>
      <c r="G916" s="94"/>
      <c r="H916" s="94"/>
      <c r="I916" s="94"/>
      <c r="J916" s="94"/>
      <c r="K916" s="94"/>
    </row>
    <row r="917" spans="2:11">
      <c r="B917" s="93"/>
      <c r="C917" s="93"/>
      <c r="D917" s="93"/>
      <c r="E917" s="94"/>
      <c r="F917" s="94"/>
      <c r="G917" s="94"/>
      <c r="H917" s="94"/>
      <c r="I917" s="94"/>
      <c r="J917" s="94"/>
      <c r="K917" s="94"/>
    </row>
    <row r="918" spans="2:11">
      <c r="B918" s="93"/>
      <c r="C918" s="93"/>
      <c r="D918" s="93"/>
      <c r="E918" s="94"/>
      <c r="F918" s="94"/>
      <c r="G918" s="94"/>
      <c r="H918" s="94"/>
      <c r="I918" s="94"/>
      <c r="J918" s="94"/>
      <c r="K918" s="94"/>
    </row>
    <row r="919" spans="2:11">
      <c r="B919" s="93"/>
      <c r="C919" s="93"/>
      <c r="D919" s="93"/>
      <c r="E919" s="94"/>
      <c r="F919" s="94"/>
      <c r="G919" s="94"/>
      <c r="H919" s="94"/>
      <c r="I919" s="94"/>
      <c r="J919" s="94"/>
      <c r="K919" s="94"/>
    </row>
    <row r="920" spans="2:11">
      <c r="B920" s="93"/>
      <c r="C920" s="93"/>
      <c r="D920" s="93"/>
      <c r="E920" s="94"/>
      <c r="F920" s="94"/>
      <c r="G920" s="94"/>
      <c r="H920" s="94"/>
      <c r="I920" s="94"/>
      <c r="J920" s="94"/>
      <c r="K920" s="94"/>
    </row>
    <row r="921" spans="2:11">
      <c r="B921" s="93"/>
      <c r="C921" s="93"/>
      <c r="D921" s="93"/>
      <c r="E921" s="94"/>
      <c r="F921" s="94"/>
      <c r="G921" s="94"/>
      <c r="H921" s="94"/>
      <c r="I921" s="94"/>
      <c r="J921" s="94"/>
      <c r="K921" s="94"/>
    </row>
    <row r="922" spans="2:11">
      <c r="B922" s="93"/>
      <c r="C922" s="93"/>
      <c r="D922" s="93"/>
      <c r="E922" s="94"/>
      <c r="F922" s="94"/>
      <c r="G922" s="94"/>
      <c r="H922" s="94"/>
      <c r="I922" s="94"/>
      <c r="J922" s="94"/>
      <c r="K922" s="94"/>
    </row>
    <row r="923" spans="2:11">
      <c r="B923" s="93"/>
      <c r="C923" s="93"/>
      <c r="D923" s="93"/>
      <c r="E923" s="94"/>
      <c r="F923" s="94"/>
      <c r="G923" s="94"/>
      <c r="H923" s="94"/>
      <c r="I923" s="94"/>
      <c r="J923" s="94"/>
      <c r="K923" s="94"/>
    </row>
    <row r="924" spans="2:11">
      <c r="B924" s="93"/>
      <c r="C924" s="93"/>
      <c r="D924" s="93"/>
      <c r="E924" s="94"/>
      <c r="F924" s="94"/>
      <c r="G924" s="94"/>
      <c r="H924" s="94"/>
      <c r="I924" s="94"/>
      <c r="J924" s="94"/>
      <c r="K924" s="94"/>
    </row>
    <row r="925" spans="2:11">
      <c r="B925" s="93"/>
      <c r="C925" s="93"/>
      <c r="D925" s="93"/>
      <c r="E925" s="94"/>
      <c r="F925" s="94"/>
      <c r="G925" s="94"/>
      <c r="H925" s="94"/>
      <c r="I925" s="94"/>
      <c r="J925" s="94"/>
      <c r="K925" s="94"/>
    </row>
    <row r="926" spans="2:11">
      <c r="B926" s="93"/>
      <c r="C926" s="93"/>
      <c r="D926" s="93"/>
      <c r="E926" s="94"/>
      <c r="F926" s="94"/>
      <c r="G926" s="94"/>
      <c r="H926" s="94"/>
      <c r="I926" s="94"/>
      <c r="J926" s="94"/>
      <c r="K926" s="94"/>
    </row>
    <row r="927" spans="2:11">
      <c r="B927" s="93"/>
      <c r="C927" s="93"/>
      <c r="D927" s="93"/>
      <c r="E927" s="94"/>
      <c r="F927" s="94"/>
      <c r="G927" s="94"/>
      <c r="H927" s="94"/>
      <c r="I927" s="94"/>
      <c r="J927" s="94"/>
      <c r="K927" s="94"/>
    </row>
    <row r="928" spans="2:11">
      <c r="B928" s="93"/>
      <c r="C928" s="93"/>
      <c r="D928" s="93"/>
      <c r="E928" s="94"/>
      <c r="F928" s="94"/>
      <c r="G928" s="94"/>
      <c r="H928" s="94"/>
      <c r="I928" s="94"/>
      <c r="J928" s="94"/>
      <c r="K928" s="94"/>
    </row>
    <row r="929" spans="2:11">
      <c r="B929" s="93"/>
      <c r="C929" s="93"/>
      <c r="D929" s="93"/>
      <c r="E929" s="94"/>
      <c r="F929" s="94"/>
      <c r="G929" s="94"/>
      <c r="H929" s="94"/>
      <c r="I929" s="94"/>
      <c r="J929" s="94"/>
      <c r="K929" s="94"/>
    </row>
    <row r="930" spans="2:11">
      <c r="B930" s="93"/>
      <c r="C930" s="93"/>
      <c r="D930" s="93"/>
      <c r="E930" s="94"/>
      <c r="F930" s="94"/>
      <c r="G930" s="94"/>
      <c r="H930" s="94"/>
      <c r="I930" s="94"/>
      <c r="J930" s="94"/>
      <c r="K930" s="94"/>
    </row>
    <row r="931" spans="2:11">
      <c r="B931" s="93"/>
      <c r="C931" s="93"/>
      <c r="D931" s="93"/>
      <c r="E931" s="94"/>
      <c r="F931" s="94"/>
      <c r="G931" s="94"/>
      <c r="H931" s="94"/>
      <c r="I931" s="94"/>
      <c r="J931" s="94"/>
      <c r="K931" s="94"/>
    </row>
    <row r="932" spans="2:11">
      <c r="B932" s="93"/>
      <c r="C932" s="93"/>
      <c r="D932" s="93"/>
      <c r="E932" s="94"/>
      <c r="F932" s="94"/>
      <c r="G932" s="94"/>
      <c r="H932" s="94"/>
      <c r="I932" s="94"/>
      <c r="J932" s="94"/>
      <c r="K932" s="94"/>
    </row>
    <row r="933" spans="2:11">
      <c r="B933" s="93"/>
      <c r="C933" s="93"/>
      <c r="D933" s="93"/>
      <c r="E933" s="94"/>
      <c r="F933" s="94"/>
      <c r="G933" s="94"/>
      <c r="H933" s="94"/>
      <c r="I933" s="94"/>
      <c r="J933" s="94"/>
      <c r="K933" s="94"/>
    </row>
    <row r="934" spans="2:11">
      <c r="B934" s="93"/>
      <c r="C934" s="93"/>
      <c r="D934" s="93"/>
      <c r="E934" s="94"/>
      <c r="F934" s="94"/>
      <c r="G934" s="94"/>
      <c r="H934" s="94"/>
      <c r="I934" s="94"/>
      <c r="J934" s="94"/>
      <c r="K934" s="94"/>
    </row>
    <row r="935" spans="2:11">
      <c r="B935" s="93"/>
      <c r="C935" s="93"/>
      <c r="D935" s="93"/>
      <c r="E935" s="94"/>
      <c r="F935" s="94"/>
      <c r="G935" s="94"/>
      <c r="H935" s="94"/>
      <c r="I935" s="94"/>
      <c r="J935" s="94"/>
      <c r="K935" s="94"/>
    </row>
    <row r="936" spans="2:11">
      <c r="B936" s="93"/>
      <c r="C936" s="93"/>
      <c r="D936" s="93"/>
      <c r="E936" s="94"/>
      <c r="F936" s="94"/>
      <c r="G936" s="94"/>
      <c r="H936" s="94"/>
      <c r="I936" s="94"/>
      <c r="J936" s="94"/>
      <c r="K936" s="94"/>
    </row>
    <row r="937" spans="2:11">
      <c r="B937" s="93"/>
      <c r="C937" s="93"/>
      <c r="D937" s="93"/>
      <c r="E937" s="94"/>
      <c r="F937" s="94"/>
      <c r="G937" s="94"/>
      <c r="H937" s="94"/>
      <c r="I937" s="94"/>
      <c r="J937" s="94"/>
      <c r="K937" s="94"/>
    </row>
    <row r="938" spans="2:11">
      <c r="B938" s="93"/>
      <c r="C938" s="93"/>
      <c r="D938" s="93"/>
      <c r="E938" s="94"/>
      <c r="F938" s="94"/>
      <c r="G938" s="94"/>
      <c r="H938" s="94"/>
      <c r="I938" s="94"/>
      <c r="J938" s="94"/>
      <c r="K938" s="94"/>
    </row>
    <row r="939" spans="2:11">
      <c r="B939" s="93"/>
      <c r="C939" s="93"/>
      <c r="D939" s="93"/>
      <c r="E939" s="94"/>
      <c r="F939" s="94"/>
      <c r="G939" s="94"/>
      <c r="H939" s="94"/>
      <c r="I939" s="94"/>
      <c r="J939" s="94"/>
      <c r="K939" s="94"/>
    </row>
    <row r="940" spans="2:11">
      <c r="B940" s="93"/>
      <c r="C940" s="93"/>
      <c r="D940" s="93"/>
      <c r="E940" s="94"/>
      <c r="F940" s="94"/>
      <c r="G940" s="94"/>
      <c r="H940" s="94"/>
      <c r="I940" s="94"/>
      <c r="J940" s="94"/>
      <c r="K940" s="94"/>
    </row>
    <row r="941" spans="2:11">
      <c r="B941" s="93"/>
      <c r="C941" s="93"/>
      <c r="D941" s="93"/>
      <c r="E941" s="94"/>
      <c r="F941" s="94"/>
      <c r="G941" s="94"/>
      <c r="H941" s="94"/>
      <c r="I941" s="94"/>
      <c r="J941" s="94"/>
      <c r="K941" s="94"/>
    </row>
    <row r="942" spans="2:11">
      <c r="B942" s="93"/>
      <c r="C942" s="93"/>
      <c r="D942" s="93"/>
      <c r="E942" s="94"/>
      <c r="F942" s="94"/>
      <c r="G942" s="94"/>
      <c r="H942" s="94"/>
      <c r="I942" s="94"/>
      <c r="J942" s="94"/>
      <c r="K942" s="94"/>
    </row>
    <row r="943" spans="2:11">
      <c r="B943" s="93"/>
      <c r="C943" s="93"/>
      <c r="D943" s="93"/>
      <c r="E943" s="94"/>
      <c r="F943" s="94"/>
      <c r="G943" s="94"/>
      <c r="H943" s="94"/>
      <c r="I943" s="94"/>
      <c r="J943" s="94"/>
      <c r="K943" s="94"/>
    </row>
    <row r="944" spans="2:11">
      <c r="B944" s="93"/>
      <c r="C944" s="93"/>
      <c r="D944" s="93"/>
      <c r="E944" s="94"/>
      <c r="F944" s="94"/>
      <c r="G944" s="94"/>
      <c r="H944" s="94"/>
      <c r="I944" s="94"/>
      <c r="J944" s="94"/>
      <c r="K944" s="94"/>
    </row>
    <row r="945" spans="2:11">
      <c r="B945" s="93"/>
      <c r="C945" s="93"/>
      <c r="D945" s="93"/>
      <c r="E945" s="94"/>
      <c r="F945" s="94"/>
      <c r="G945" s="94"/>
      <c r="H945" s="94"/>
      <c r="I945" s="94"/>
      <c r="J945" s="94"/>
      <c r="K945" s="94"/>
    </row>
    <row r="946" spans="2:11">
      <c r="B946" s="93"/>
      <c r="C946" s="93"/>
      <c r="D946" s="93"/>
      <c r="E946" s="94"/>
      <c r="F946" s="94"/>
      <c r="G946" s="94"/>
      <c r="H946" s="94"/>
      <c r="I946" s="94"/>
      <c r="J946" s="94"/>
      <c r="K946" s="94"/>
    </row>
    <row r="947" spans="2:11">
      <c r="B947" s="93"/>
      <c r="C947" s="93"/>
      <c r="D947" s="93"/>
      <c r="E947" s="94"/>
      <c r="F947" s="94"/>
      <c r="G947" s="94"/>
      <c r="H947" s="94"/>
      <c r="I947" s="94"/>
      <c r="J947" s="94"/>
      <c r="K947" s="94"/>
    </row>
    <row r="948" spans="2:11">
      <c r="B948" s="93"/>
      <c r="C948" s="93"/>
      <c r="D948" s="93"/>
      <c r="E948" s="94"/>
      <c r="F948" s="94"/>
      <c r="G948" s="94"/>
      <c r="H948" s="94"/>
      <c r="I948" s="94"/>
      <c r="J948" s="94"/>
      <c r="K948" s="94"/>
    </row>
    <row r="949" spans="2:11">
      <c r="B949" s="93"/>
      <c r="C949" s="93"/>
      <c r="D949" s="93"/>
      <c r="E949" s="94"/>
      <c r="F949" s="94"/>
      <c r="G949" s="94"/>
      <c r="H949" s="94"/>
      <c r="I949" s="94"/>
      <c r="J949" s="94"/>
      <c r="K949" s="94"/>
    </row>
    <row r="950" spans="2:11">
      <c r="B950" s="93"/>
      <c r="C950" s="93"/>
      <c r="D950" s="93"/>
      <c r="E950" s="94"/>
      <c r="F950" s="94"/>
      <c r="G950" s="94"/>
      <c r="H950" s="94"/>
      <c r="I950" s="94"/>
      <c r="J950" s="94"/>
      <c r="K950" s="94"/>
    </row>
    <row r="951" spans="2:11">
      <c r="B951" s="93"/>
      <c r="C951" s="93"/>
      <c r="D951" s="93"/>
      <c r="E951" s="94"/>
      <c r="F951" s="94"/>
      <c r="G951" s="94"/>
      <c r="H951" s="94"/>
      <c r="I951" s="94"/>
      <c r="J951" s="94"/>
      <c r="K951" s="94"/>
    </row>
    <row r="952" spans="2:11">
      <c r="B952" s="93"/>
      <c r="C952" s="93"/>
      <c r="D952" s="93"/>
      <c r="E952" s="94"/>
      <c r="F952" s="94"/>
      <c r="G952" s="94"/>
      <c r="H952" s="94"/>
      <c r="I952" s="94"/>
      <c r="J952" s="94"/>
      <c r="K952" s="94"/>
    </row>
    <row r="953" spans="2:11">
      <c r="B953" s="93"/>
      <c r="C953" s="93"/>
      <c r="D953" s="93"/>
      <c r="E953" s="94"/>
      <c r="F953" s="94"/>
      <c r="G953" s="94"/>
      <c r="H953" s="94"/>
      <c r="I953" s="94"/>
      <c r="J953" s="94"/>
      <c r="K953" s="94"/>
    </row>
    <row r="954" spans="2:11">
      <c r="B954" s="93"/>
      <c r="C954" s="93"/>
      <c r="D954" s="93"/>
      <c r="E954" s="94"/>
      <c r="F954" s="94"/>
      <c r="G954" s="94"/>
      <c r="H954" s="94"/>
      <c r="I954" s="94"/>
      <c r="J954" s="94"/>
      <c r="K954" s="94"/>
    </row>
    <row r="955" spans="2:11">
      <c r="B955" s="93"/>
      <c r="C955" s="93"/>
      <c r="D955" s="93"/>
      <c r="E955" s="94"/>
      <c r="F955" s="94"/>
      <c r="G955" s="94"/>
      <c r="H955" s="94"/>
      <c r="I955" s="94"/>
      <c r="J955" s="94"/>
      <c r="K955" s="94"/>
    </row>
    <row r="956" spans="2:11">
      <c r="B956" s="93"/>
      <c r="C956" s="93"/>
      <c r="D956" s="93"/>
      <c r="E956" s="94"/>
      <c r="F956" s="94"/>
      <c r="G956" s="94"/>
      <c r="H956" s="94"/>
      <c r="I956" s="94"/>
      <c r="J956" s="94"/>
      <c r="K956" s="94"/>
    </row>
    <row r="957" spans="2:11">
      <c r="B957" s="93"/>
      <c r="C957" s="93"/>
      <c r="D957" s="93"/>
      <c r="E957" s="94"/>
      <c r="F957" s="94"/>
      <c r="G957" s="94"/>
      <c r="H957" s="94"/>
      <c r="I957" s="94"/>
      <c r="J957" s="94"/>
      <c r="K957" s="94"/>
    </row>
    <row r="958" spans="2:11">
      <c r="B958" s="93"/>
      <c r="C958" s="93"/>
      <c r="D958" s="93"/>
      <c r="E958" s="94"/>
      <c r="F958" s="94"/>
      <c r="G958" s="94"/>
      <c r="H958" s="94"/>
      <c r="I958" s="94"/>
      <c r="J958" s="94"/>
      <c r="K958" s="94"/>
    </row>
    <row r="959" spans="2:11">
      <c r="B959" s="93"/>
      <c r="C959" s="93"/>
      <c r="D959" s="93"/>
      <c r="E959" s="94"/>
      <c r="F959" s="94"/>
      <c r="G959" s="94"/>
      <c r="H959" s="94"/>
      <c r="I959" s="94"/>
      <c r="J959" s="94"/>
      <c r="K959" s="94"/>
    </row>
    <row r="960" spans="2:11">
      <c r="B960" s="93"/>
      <c r="C960" s="93"/>
      <c r="D960" s="93"/>
      <c r="E960" s="94"/>
      <c r="F960" s="94"/>
      <c r="G960" s="94"/>
      <c r="H960" s="94"/>
      <c r="I960" s="94"/>
      <c r="J960" s="94"/>
      <c r="K960" s="94"/>
    </row>
    <row r="961" spans="2:11">
      <c r="B961" s="93"/>
      <c r="C961" s="93"/>
      <c r="D961" s="93"/>
      <c r="E961" s="94"/>
      <c r="F961" s="94"/>
      <c r="G961" s="94"/>
      <c r="H961" s="94"/>
      <c r="I961" s="94"/>
      <c r="J961" s="94"/>
      <c r="K961" s="94"/>
    </row>
    <row r="962" spans="2:11">
      <c r="B962" s="93"/>
      <c r="C962" s="93"/>
      <c r="D962" s="93"/>
      <c r="E962" s="94"/>
      <c r="F962" s="94"/>
      <c r="G962" s="94"/>
      <c r="H962" s="94"/>
      <c r="I962" s="94"/>
      <c r="J962" s="94"/>
      <c r="K962" s="94"/>
    </row>
    <row r="963" spans="2:11">
      <c r="B963" s="93"/>
      <c r="C963" s="93"/>
      <c r="D963" s="93"/>
      <c r="E963" s="94"/>
      <c r="F963" s="94"/>
      <c r="G963" s="94"/>
      <c r="H963" s="94"/>
      <c r="I963" s="94"/>
      <c r="J963" s="94"/>
      <c r="K963" s="94"/>
    </row>
    <row r="964" spans="2:11">
      <c r="B964" s="93"/>
      <c r="C964" s="93"/>
      <c r="D964" s="93"/>
      <c r="E964" s="94"/>
      <c r="F964" s="94"/>
      <c r="G964" s="94"/>
      <c r="H964" s="94"/>
      <c r="I964" s="94"/>
      <c r="J964" s="94"/>
      <c r="K964" s="94"/>
    </row>
    <row r="965" spans="2:11">
      <c r="B965" s="93"/>
      <c r="C965" s="93"/>
      <c r="D965" s="93"/>
      <c r="E965" s="94"/>
      <c r="F965" s="94"/>
      <c r="G965" s="94"/>
      <c r="H965" s="94"/>
      <c r="I965" s="94"/>
      <c r="J965" s="94"/>
      <c r="K965" s="94"/>
    </row>
    <row r="966" spans="2:11">
      <c r="B966" s="93"/>
      <c r="C966" s="93"/>
      <c r="D966" s="93"/>
      <c r="E966" s="94"/>
      <c r="F966" s="94"/>
      <c r="G966" s="94"/>
      <c r="H966" s="94"/>
      <c r="I966" s="94"/>
      <c r="J966" s="94"/>
      <c r="K966" s="94"/>
    </row>
    <row r="967" spans="2:11">
      <c r="B967" s="93"/>
      <c r="C967" s="93"/>
      <c r="D967" s="93"/>
      <c r="E967" s="94"/>
      <c r="F967" s="94"/>
      <c r="G967" s="94"/>
      <c r="H967" s="94"/>
      <c r="I967" s="94"/>
      <c r="J967" s="94"/>
      <c r="K967" s="94"/>
    </row>
    <row r="968" spans="2:11">
      <c r="B968" s="93"/>
      <c r="C968" s="93"/>
      <c r="D968" s="93"/>
      <c r="E968" s="94"/>
      <c r="F968" s="94"/>
      <c r="G968" s="94"/>
      <c r="H968" s="94"/>
      <c r="I968" s="94"/>
      <c r="J968" s="94"/>
      <c r="K968" s="94"/>
    </row>
    <row r="969" spans="2:11">
      <c r="B969" s="93"/>
      <c r="C969" s="93"/>
      <c r="D969" s="93"/>
      <c r="E969" s="94"/>
      <c r="F969" s="94"/>
      <c r="G969" s="94"/>
      <c r="H969" s="94"/>
      <c r="I969" s="94"/>
      <c r="J969" s="94"/>
      <c r="K969" s="94"/>
    </row>
    <row r="970" spans="2:11">
      <c r="B970" s="93"/>
      <c r="C970" s="93"/>
      <c r="D970" s="93"/>
      <c r="E970" s="94"/>
      <c r="F970" s="94"/>
      <c r="G970" s="94"/>
      <c r="H970" s="94"/>
      <c r="I970" s="94"/>
      <c r="J970" s="94"/>
      <c r="K970" s="94"/>
    </row>
    <row r="971" spans="2:11">
      <c r="B971" s="93"/>
      <c r="C971" s="93"/>
      <c r="D971" s="93"/>
      <c r="E971" s="94"/>
      <c r="F971" s="94"/>
      <c r="G971" s="94"/>
      <c r="H971" s="94"/>
      <c r="I971" s="94"/>
      <c r="J971" s="94"/>
      <c r="K971" s="94"/>
    </row>
    <row r="972" spans="2:11">
      <c r="B972" s="93"/>
      <c r="C972" s="93"/>
      <c r="D972" s="93"/>
      <c r="E972" s="94"/>
      <c r="F972" s="94"/>
      <c r="G972" s="94"/>
      <c r="H972" s="94"/>
      <c r="I972" s="94"/>
      <c r="J972" s="94"/>
      <c r="K972" s="94"/>
    </row>
    <row r="973" spans="2:11">
      <c r="B973" s="93"/>
      <c r="C973" s="93"/>
      <c r="D973" s="93"/>
      <c r="E973" s="94"/>
      <c r="F973" s="94"/>
      <c r="G973" s="94"/>
      <c r="H973" s="94"/>
      <c r="I973" s="94"/>
      <c r="J973" s="94"/>
      <c r="K973" s="94"/>
    </row>
    <row r="974" spans="2:11">
      <c r="B974" s="93"/>
      <c r="C974" s="93"/>
      <c r="D974" s="93"/>
      <c r="E974" s="94"/>
      <c r="F974" s="94"/>
      <c r="G974" s="94"/>
      <c r="H974" s="94"/>
      <c r="I974" s="94"/>
      <c r="J974" s="94"/>
      <c r="K974" s="94"/>
    </row>
    <row r="975" spans="2:11">
      <c r="B975" s="93"/>
      <c r="C975" s="93"/>
      <c r="D975" s="93"/>
      <c r="E975" s="94"/>
      <c r="F975" s="94"/>
      <c r="G975" s="94"/>
      <c r="H975" s="94"/>
      <c r="I975" s="94"/>
      <c r="J975" s="94"/>
      <c r="K975" s="94"/>
    </row>
    <row r="976" spans="2:11">
      <c r="B976" s="93"/>
      <c r="C976" s="93"/>
      <c r="D976" s="93"/>
      <c r="E976" s="94"/>
      <c r="F976" s="94"/>
      <c r="G976" s="94"/>
      <c r="H976" s="94"/>
      <c r="I976" s="94"/>
      <c r="J976" s="94"/>
      <c r="K976" s="94"/>
    </row>
    <row r="977" spans="2:11">
      <c r="B977" s="93"/>
      <c r="C977" s="93"/>
      <c r="D977" s="93"/>
      <c r="E977" s="94"/>
      <c r="F977" s="94"/>
      <c r="G977" s="94"/>
      <c r="H977" s="94"/>
      <c r="I977" s="94"/>
      <c r="J977" s="94"/>
      <c r="K977" s="94"/>
    </row>
    <row r="978" spans="2:11">
      <c r="B978" s="93"/>
      <c r="C978" s="93"/>
      <c r="D978" s="93"/>
      <c r="E978" s="94"/>
      <c r="F978" s="94"/>
      <c r="G978" s="94"/>
      <c r="H978" s="94"/>
      <c r="I978" s="94"/>
      <c r="J978" s="94"/>
      <c r="K978" s="94"/>
    </row>
    <row r="979" spans="2:11">
      <c r="B979" s="93"/>
      <c r="C979" s="93"/>
      <c r="D979" s="93"/>
      <c r="E979" s="94"/>
      <c r="F979" s="94"/>
      <c r="G979" s="94"/>
      <c r="H979" s="94"/>
      <c r="I979" s="94"/>
      <c r="J979" s="94"/>
      <c r="K979" s="94"/>
    </row>
    <row r="980" spans="2:11">
      <c r="B980" s="93"/>
      <c r="C980" s="93"/>
      <c r="D980" s="93"/>
      <c r="E980" s="94"/>
      <c r="F980" s="94"/>
      <c r="G980" s="94"/>
      <c r="H980" s="94"/>
      <c r="I980" s="94"/>
      <c r="J980" s="94"/>
      <c r="K980" s="94"/>
    </row>
    <row r="981" spans="2:11">
      <c r="B981" s="93"/>
      <c r="C981" s="93"/>
      <c r="D981" s="93"/>
      <c r="E981" s="94"/>
      <c r="F981" s="94"/>
      <c r="G981" s="94"/>
      <c r="H981" s="94"/>
      <c r="I981" s="94"/>
      <c r="J981" s="94"/>
      <c r="K981" s="94"/>
    </row>
    <row r="982" spans="2:11">
      <c r="B982" s="93"/>
      <c r="C982" s="93"/>
      <c r="D982" s="93"/>
      <c r="E982" s="94"/>
      <c r="F982" s="94"/>
      <c r="G982" s="94"/>
      <c r="H982" s="94"/>
      <c r="I982" s="94"/>
      <c r="J982" s="94"/>
      <c r="K982" s="94"/>
    </row>
    <row r="983" spans="2:11">
      <c r="B983" s="93"/>
      <c r="C983" s="93"/>
      <c r="D983" s="93"/>
      <c r="E983" s="94"/>
      <c r="F983" s="94"/>
      <c r="G983" s="94"/>
      <c r="H983" s="94"/>
      <c r="I983" s="94"/>
      <c r="J983" s="94"/>
      <c r="K983" s="94"/>
    </row>
    <row r="984" spans="2:11">
      <c r="B984" s="93"/>
      <c r="C984" s="93"/>
      <c r="D984" s="93"/>
      <c r="E984" s="94"/>
      <c r="F984" s="94"/>
      <c r="G984" s="94"/>
      <c r="H984" s="94"/>
      <c r="I984" s="94"/>
      <c r="J984" s="94"/>
      <c r="K984" s="94"/>
    </row>
    <row r="985" spans="2:11">
      <c r="B985" s="93"/>
      <c r="C985" s="93"/>
      <c r="D985" s="93"/>
      <c r="E985" s="94"/>
      <c r="F985" s="94"/>
      <c r="G985" s="94"/>
      <c r="H985" s="94"/>
      <c r="I985" s="94"/>
      <c r="J985" s="94"/>
      <c r="K985" s="94"/>
    </row>
    <row r="986" spans="2:11">
      <c r="B986" s="93"/>
      <c r="C986" s="93"/>
      <c r="D986" s="93"/>
      <c r="E986" s="94"/>
      <c r="F986" s="94"/>
      <c r="G986" s="94"/>
      <c r="H986" s="94"/>
      <c r="I986" s="94"/>
      <c r="J986" s="94"/>
      <c r="K986" s="94"/>
    </row>
    <row r="987" spans="2:11">
      <c r="B987" s="93"/>
      <c r="C987" s="93"/>
      <c r="D987" s="93"/>
      <c r="E987" s="94"/>
      <c r="F987" s="94"/>
      <c r="G987" s="94"/>
      <c r="H987" s="94"/>
      <c r="I987" s="94"/>
      <c r="J987" s="94"/>
      <c r="K987" s="94"/>
    </row>
    <row r="988" spans="2:11">
      <c r="B988" s="93"/>
      <c r="C988" s="93"/>
      <c r="D988" s="93"/>
      <c r="E988" s="94"/>
      <c r="F988" s="94"/>
      <c r="G988" s="94"/>
      <c r="H988" s="94"/>
      <c r="I988" s="94"/>
      <c r="J988" s="94"/>
      <c r="K988" s="94"/>
    </row>
    <row r="989" spans="2:11">
      <c r="B989" s="93"/>
      <c r="C989" s="93"/>
      <c r="D989" s="93"/>
      <c r="E989" s="94"/>
      <c r="F989" s="94"/>
      <c r="G989" s="94"/>
      <c r="H989" s="94"/>
      <c r="I989" s="94"/>
      <c r="J989" s="94"/>
      <c r="K989" s="94"/>
    </row>
    <row r="990" spans="2:11">
      <c r="B990" s="93"/>
      <c r="C990" s="93"/>
      <c r="D990" s="93"/>
      <c r="E990" s="94"/>
      <c r="F990" s="94"/>
      <c r="G990" s="94"/>
      <c r="H990" s="94"/>
      <c r="I990" s="94"/>
      <c r="J990" s="94"/>
      <c r="K990" s="94"/>
    </row>
    <row r="991" spans="2:11">
      <c r="B991" s="93"/>
      <c r="C991" s="93"/>
      <c r="D991" s="93"/>
      <c r="E991" s="94"/>
      <c r="F991" s="94"/>
      <c r="G991" s="94"/>
      <c r="H991" s="94"/>
      <c r="I991" s="94"/>
      <c r="J991" s="94"/>
      <c r="K991" s="94"/>
    </row>
    <row r="992" spans="2:11">
      <c r="B992" s="93"/>
      <c r="C992" s="93"/>
      <c r="D992" s="93"/>
      <c r="E992" s="94"/>
      <c r="F992" s="94"/>
      <c r="G992" s="94"/>
      <c r="H992" s="94"/>
      <c r="I992" s="94"/>
      <c r="J992" s="94"/>
      <c r="K992" s="94"/>
    </row>
    <row r="993" spans="2:11">
      <c r="B993" s="93"/>
      <c r="C993" s="93"/>
      <c r="D993" s="93"/>
      <c r="E993" s="94"/>
      <c r="F993" s="94"/>
      <c r="G993" s="94"/>
      <c r="H993" s="94"/>
      <c r="I993" s="94"/>
      <c r="J993" s="94"/>
      <c r="K993" s="94"/>
    </row>
    <row r="994" spans="2:11">
      <c r="B994" s="93"/>
      <c r="C994" s="93"/>
      <c r="D994" s="93"/>
      <c r="E994" s="94"/>
      <c r="F994" s="94"/>
      <c r="G994" s="94"/>
      <c r="H994" s="94"/>
      <c r="I994" s="94"/>
      <c r="J994" s="94"/>
      <c r="K994" s="94"/>
    </row>
    <row r="995" spans="2:11">
      <c r="B995" s="93"/>
      <c r="C995" s="93"/>
      <c r="D995" s="93"/>
      <c r="E995" s="94"/>
      <c r="F995" s="94"/>
      <c r="G995" s="94"/>
      <c r="H995" s="94"/>
      <c r="I995" s="94"/>
      <c r="J995" s="94"/>
      <c r="K995" s="94"/>
    </row>
    <row r="996" spans="2:11">
      <c r="B996" s="93"/>
      <c r="C996" s="93"/>
      <c r="D996" s="93"/>
      <c r="E996" s="94"/>
      <c r="F996" s="94"/>
      <c r="G996" s="94"/>
      <c r="H996" s="94"/>
      <c r="I996" s="94"/>
      <c r="J996" s="94"/>
      <c r="K996" s="94"/>
    </row>
    <row r="997" spans="2:11">
      <c r="B997" s="93"/>
      <c r="C997" s="93"/>
      <c r="D997" s="93"/>
      <c r="E997" s="94"/>
      <c r="F997" s="94"/>
      <c r="G997" s="94"/>
      <c r="H997" s="94"/>
      <c r="I997" s="94"/>
      <c r="J997" s="94"/>
      <c r="K997" s="94"/>
    </row>
    <row r="998" spans="2:11">
      <c r="B998" s="93"/>
      <c r="C998" s="93"/>
      <c r="D998" s="93"/>
      <c r="E998" s="94"/>
      <c r="F998" s="94"/>
      <c r="G998" s="94"/>
      <c r="H998" s="94"/>
      <c r="I998" s="94"/>
      <c r="J998" s="94"/>
      <c r="K998" s="94"/>
    </row>
    <row r="999" spans="2:11">
      <c r="B999" s="93"/>
      <c r="C999" s="93"/>
      <c r="D999" s="93"/>
      <c r="E999" s="94"/>
      <c r="F999" s="94"/>
      <c r="G999" s="94"/>
      <c r="H999" s="94"/>
      <c r="I999" s="94"/>
      <c r="J999" s="94"/>
      <c r="K999" s="94"/>
    </row>
    <row r="1000" spans="2:11">
      <c r="B1000" s="93"/>
      <c r="C1000" s="93"/>
      <c r="D1000" s="93"/>
      <c r="E1000" s="94"/>
      <c r="F1000" s="94"/>
      <c r="G1000" s="94"/>
      <c r="H1000" s="94"/>
      <c r="I1000" s="94"/>
      <c r="J1000" s="94"/>
      <c r="K1000" s="94"/>
    </row>
    <row r="1001" spans="2:11">
      <c r="B1001" s="93"/>
      <c r="C1001" s="93"/>
      <c r="D1001" s="93"/>
      <c r="E1001" s="94"/>
      <c r="F1001" s="94"/>
      <c r="G1001" s="94"/>
      <c r="H1001" s="94"/>
      <c r="I1001" s="94"/>
      <c r="J1001" s="94"/>
      <c r="K1001" s="94"/>
    </row>
    <row r="1002" spans="2:11">
      <c r="B1002" s="93"/>
      <c r="C1002" s="93"/>
      <c r="D1002" s="93"/>
      <c r="E1002" s="94"/>
      <c r="F1002" s="94"/>
      <c r="G1002" s="94"/>
      <c r="H1002" s="94"/>
      <c r="I1002" s="94"/>
      <c r="J1002" s="94"/>
      <c r="K1002" s="94"/>
    </row>
    <row r="1003" spans="2:11">
      <c r="B1003" s="93"/>
      <c r="C1003" s="93"/>
      <c r="D1003" s="93"/>
      <c r="E1003" s="94"/>
      <c r="F1003" s="94"/>
      <c r="G1003" s="94"/>
      <c r="H1003" s="94"/>
      <c r="I1003" s="94"/>
      <c r="J1003" s="94"/>
      <c r="K1003" s="94"/>
    </row>
    <row r="1004" spans="2:11">
      <c r="B1004" s="93"/>
      <c r="C1004" s="93"/>
      <c r="D1004" s="93"/>
      <c r="E1004" s="94"/>
      <c r="F1004" s="94"/>
      <c r="G1004" s="94"/>
      <c r="H1004" s="94"/>
      <c r="I1004" s="94"/>
      <c r="J1004" s="94"/>
      <c r="K1004" s="94"/>
    </row>
    <row r="1005" spans="2:11">
      <c r="B1005" s="93"/>
      <c r="C1005" s="93"/>
      <c r="D1005" s="93"/>
      <c r="E1005" s="94"/>
      <c r="F1005" s="94"/>
      <c r="G1005" s="94"/>
      <c r="H1005" s="94"/>
      <c r="I1005" s="94"/>
      <c r="J1005" s="94"/>
      <c r="K1005" s="94"/>
    </row>
    <row r="1006" spans="2:11">
      <c r="B1006" s="93"/>
      <c r="C1006" s="93"/>
      <c r="D1006" s="93"/>
      <c r="E1006" s="94"/>
      <c r="F1006" s="94"/>
      <c r="G1006" s="94"/>
      <c r="H1006" s="94"/>
      <c r="I1006" s="94"/>
      <c r="J1006" s="94"/>
      <c r="K1006" s="94"/>
    </row>
    <row r="1007" spans="2:11">
      <c r="B1007" s="93"/>
      <c r="C1007" s="93"/>
      <c r="D1007" s="93"/>
      <c r="E1007" s="94"/>
      <c r="F1007" s="94"/>
      <c r="G1007" s="94"/>
      <c r="H1007" s="94"/>
      <c r="I1007" s="94"/>
      <c r="J1007" s="94"/>
      <c r="K1007" s="94"/>
    </row>
    <row r="1008" spans="2:11">
      <c r="B1008" s="93"/>
      <c r="C1008" s="93"/>
      <c r="D1008" s="93"/>
      <c r="E1008" s="94"/>
      <c r="F1008" s="94"/>
      <c r="G1008" s="94"/>
      <c r="H1008" s="94"/>
      <c r="I1008" s="94"/>
      <c r="J1008" s="94"/>
      <c r="K1008" s="94"/>
    </row>
    <row r="1009" spans="2:11">
      <c r="B1009" s="93"/>
      <c r="C1009" s="93"/>
      <c r="D1009" s="93"/>
      <c r="E1009" s="94"/>
      <c r="F1009" s="94"/>
      <c r="G1009" s="94"/>
      <c r="H1009" s="94"/>
      <c r="I1009" s="94"/>
      <c r="J1009" s="94"/>
      <c r="K1009" s="94"/>
    </row>
    <row r="1010" spans="2:11">
      <c r="B1010" s="93"/>
      <c r="C1010" s="93"/>
      <c r="D1010" s="93"/>
      <c r="E1010" s="94"/>
      <c r="F1010" s="94"/>
      <c r="G1010" s="94"/>
      <c r="H1010" s="94"/>
      <c r="I1010" s="94"/>
      <c r="J1010" s="94"/>
      <c r="K1010" s="94"/>
    </row>
    <row r="1011" spans="2:11">
      <c r="B1011" s="93"/>
      <c r="C1011" s="93"/>
      <c r="D1011" s="93"/>
      <c r="E1011" s="94"/>
      <c r="F1011" s="94"/>
      <c r="G1011" s="94"/>
      <c r="H1011" s="94"/>
      <c r="I1011" s="94"/>
      <c r="J1011" s="94"/>
      <c r="K1011" s="94"/>
    </row>
    <row r="1012" spans="2:11">
      <c r="B1012" s="93"/>
      <c r="C1012" s="93"/>
      <c r="D1012" s="93"/>
      <c r="E1012" s="94"/>
      <c r="F1012" s="94"/>
      <c r="G1012" s="94"/>
      <c r="H1012" s="94"/>
      <c r="I1012" s="94"/>
      <c r="J1012" s="94"/>
      <c r="K1012" s="94"/>
    </row>
    <row r="1013" spans="2:11">
      <c r="B1013" s="93"/>
      <c r="C1013" s="93"/>
      <c r="D1013" s="93"/>
      <c r="E1013" s="94"/>
      <c r="F1013" s="94"/>
      <c r="G1013" s="94"/>
      <c r="H1013" s="94"/>
      <c r="I1013" s="94"/>
      <c r="J1013" s="94"/>
      <c r="K1013" s="94"/>
    </row>
    <row r="1014" spans="2:11">
      <c r="B1014" s="93"/>
      <c r="C1014" s="93"/>
      <c r="D1014" s="93"/>
      <c r="E1014" s="94"/>
      <c r="F1014" s="94"/>
      <c r="G1014" s="94"/>
      <c r="H1014" s="94"/>
      <c r="I1014" s="94"/>
      <c r="J1014" s="94"/>
      <c r="K1014" s="94"/>
    </row>
    <row r="1015" spans="2:11">
      <c r="B1015" s="93"/>
      <c r="C1015" s="93"/>
      <c r="D1015" s="93"/>
      <c r="E1015" s="94"/>
      <c r="F1015" s="94"/>
      <c r="G1015" s="94"/>
      <c r="H1015" s="94"/>
      <c r="I1015" s="94"/>
      <c r="J1015" s="94"/>
      <c r="K1015" s="94"/>
    </row>
    <row r="1016" spans="2:11">
      <c r="B1016" s="93"/>
      <c r="C1016" s="93"/>
      <c r="D1016" s="93"/>
      <c r="E1016" s="94"/>
      <c r="F1016" s="94"/>
      <c r="G1016" s="94"/>
      <c r="H1016" s="94"/>
      <c r="I1016" s="94"/>
      <c r="J1016" s="94"/>
      <c r="K1016" s="94"/>
    </row>
    <row r="1017" spans="2:11">
      <c r="B1017" s="93"/>
      <c r="C1017" s="93"/>
      <c r="D1017" s="93"/>
      <c r="E1017" s="94"/>
      <c r="F1017" s="94"/>
      <c r="G1017" s="94"/>
      <c r="H1017" s="94"/>
      <c r="I1017" s="94"/>
      <c r="J1017" s="94"/>
      <c r="K1017" s="94"/>
    </row>
    <row r="1018" spans="2:11">
      <c r="B1018" s="93"/>
      <c r="C1018" s="93"/>
      <c r="D1018" s="93"/>
      <c r="E1018" s="94"/>
      <c r="F1018" s="94"/>
      <c r="G1018" s="94"/>
      <c r="H1018" s="94"/>
      <c r="I1018" s="94"/>
      <c r="J1018" s="94"/>
      <c r="K1018" s="94"/>
    </row>
    <row r="1019" spans="2:11">
      <c r="B1019" s="93"/>
      <c r="C1019" s="93"/>
      <c r="D1019" s="93"/>
      <c r="E1019" s="94"/>
      <c r="F1019" s="94"/>
      <c r="G1019" s="94"/>
      <c r="H1019" s="94"/>
      <c r="I1019" s="94"/>
      <c r="J1019" s="94"/>
      <c r="K1019" s="94"/>
    </row>
    <row r="1020" spans="2:11">
      <c r="B1020" s="93"/>
      <c r="C1020" s="93"/>
      <c r="D1020" s="93"/>
      <c r="E1020" s="94"/>
      <c r="F1020" s="94"/>
      <c r="G1020" s="94"/>
      <c r="H1020" s="94"/>
      <c r="I1020" s="94"/>
      <c r="J1020" s="94"/>
      <c r="K1020" s="94"/>
    </row>
    <row r="1021" spans="2:11">
      <c r="B1021" s="93"/>
      <c r="C1021" s="93"/>
      <c r="D1021" s="93"/>
      <c r="E1021" s="94"/>
      <c r="F1021" s="94"/>
      <c r="G1021" s="94"/>
      <c r="H1021" s="94"/>
      <c r="I1021" s="94"/>
      <c r="J1021" s="94"/>
      <c r="K1021" s="94"/>
    </row>
    <row r="1022" spans="2:11">
      <c r="B1022" s="93"/>
      <c r="C1022" s="93"/>
      <c r="D1022" s="93"/>
      <c r="E1022" s="94"/>
      <c r="F1022" s="94"/>
      <c r="G1022" s="94"/>
      <c r="H1022" s="94"/>
      <c r="I1022" s="94"/>
      <c r="J1022" s="94"/>
      <c r="K1022" s="94"/>
    </row>
    <row r="1023" spans="2:11">
      <c r="B1023" s="93"/>
      <c r="C1023" s="93"/>
      <c r="D1023" s="93"/>
      <c r="E1023" s="94"/>
      <c r="F1023" s="94"/>
      <c r="G1023" s="94"/>
      <c r="H1023" s="94"/>
      <c r="I1023" s="94"/>
      <c r="J1023" s="94"/>
      <c r="K1023" s="94"/>
    </row>
    <row r="1024" spans="2:11">
      <c r="B1024" s="93"/>
      <c r="C1024" s="93"/>
      <c r="D1024" s="93"/>
      <c r="E1024" s="94"/>
      <c r="F1024" s="94"/>
      <c r="G1024" s="94"/>
      <c r="H1024" s="94"/>
      <c r="I1024" s="94"/>
      <c r="J1024" s="94"/>
      <c r="K1024" s="94"/>
    </row>
    <row r="1025" spans="2:11">
      <c r="B1025" s="93"/>
      <c r="C1025" s="93"/>
      <c r="D1025" s="93"/>
      <c r="E1025" s="94"/>
      <c r="F1025" s="94"/>
      <c r="G1025" s="94"/>
      <c r="H1025" s="94"/>
      <c r="I1025" s="94"/>
      <c r="J1025" s="94"/>
      <c r="K1025" s="94"/>
    </row>
    <row r="1026" spans="2:11">
      <c r="B1026" s="93"/>
      <c r="C1026" s="93"/>
      <c r="D1026" s="93"/>
      <c r="E1026" s="94"/>
      <c r="F1026" s="94"/>
      <c r="G1026" s="94"/>
      <c r="H1026" s="94"/>
      <c r="I1026" s="94"/>
      <c r="J1026" s="94"/>
      <c r="K1026" s="94"/>
    </row>
    <row r="1027" spans="2:11">
      <c r="B1027" s="93"/>
      <c r="C1027" s="93"/>
      <c r="D1027" s="93"/>
      <c r="E1027" s="94"/>
      <c r="F1027" s="94"/>
      <c r="G1027" s="94"/>
      <c r="H1027" s="94"/>
      <c r="I1027" s="94"/>
      <c r="J1027" s="94"/>
      <c r="K1027" s="94"/>
    </row>
    <row r="1028" spans="2:11">
      <c r="B1028" s="93"/>
      <c r="C1028" s="93"/>
      <c r="D1028" s="93"/>
      <c r="E1028" s="94"/>
      <c r="F1028" s="94"/>
      <c r="G1028" s="94"/>
      <c r="H1028" s="94"/>
      <c r="I1028" s="94"/>
      <c r="J1028" s="94"/>
      <c r="K1028" s="94"/>
    </row>
    <row r="1029" spans="2:11">
      <c r="B1029" s="93"/>
      <c r="C1029" s="93"/>
      <c r="D1029" s="93"/>
      <c r="E1029" s="94"/>
      <c r="F1029" s="94"/>
      <c r="G1029" s="94"/>
      <c r="H1029" s="94"/>
      <c r="I1029" s="94"/>
      <c r="J1029" s="94"/>
      <c r="K1029" s="94"/>
    </row>
    <row r="1030" spans="2:11">
      <c r="B1030" s="93"/>
      <c r="C1030" s="93"/>
      <c r="D1030" s="93"/>
      <c r="E1030" s="94"/>
      <c r="F1030" s="94"/>
      <c r="G1030" s="94"/>
      <c r="H1030" s="94"/>
      <c r="I1030" s="94"/>
      <c r="J1030" s="94"/>
      <c r="K1030" s="94"/>
    </row>
    <row r="1031" spans="2:11">
      <c r="B1031" s="93"/>
      <c r="C1031" s="93"/>
      <c r="D1031" s="93"/>
      <c r="E1031" s="94"/>
      <c r="F1031" s="94"/>
      <c r="G1031" s="94"/>
      <c r="H1031" s="94"/>
      <c r="I1031" s="94"/>
      <c r="J1031" s="94"/>
      <c r="K1031" s="94"/>
    </row>
    <row r="1032" spans="2:11">
      <c r="B1032" s="93"/>
      <c r="C1032" s="93"/>
      <c r="D1032" s="93"/>
      <c r="E1032" s="94"/>
      <c r="F1032" s="94"/>
      <c r="G1032" s="94"/>
      <c r="H1032" s="94"/>
      <c r="I1032" s="94"/>
      <c r="J1032" s="94"/>
      <c r="K1032" s="94"/>
    </row>
    <row r="1033" spans="2:11">
      <c r="B1033" s="93"/>
      <c r="C1033" s="93"/>
      <c r="D1033" s="93"/>
      <c r="E1033" s="94"/>
      <c r="F1033" s="94"/>
      <c r="G1033" s="94"/>
      <c r="H1033" s="94"/>
      <c r="I1033" s="94"/>
      <c r="J1033" s="94"/>
      <c r="K1033" s="94"/>
    </row>
    <row r="1034" spans="2:11">
      <c r="B1034" s="93"/>
      <c r="C1034" s="93"/>
      <c r="D1034" s="93"/>
      <c r="E1034" s="94"/>
      <c r="F1034" s="94"/>
      <c r="G1034" s="94"/>
      <c r="H1034" s="94"/>
      <c r="I1034" s="94"/>
      <c r="J1034" s="94"/>
      <c r="K1034" s="94"/>
    </row>
    <row r="1035" spans="2:11">
      <c r="B1035" s="93"/>
      <c r="C1035" s="93"/>
      <c r="D1035" s="93"/>
      <c r="E1035" s="94"/>
      <c r="F1035" s="94"/>
      <c r="G1035" s="94"/>
      <c r="H1035" s="94"/>
      <c r="I1035" s="94"/>
      <c r="J1035" s="94"/>
      <c r="K1035" s="94"/>
    </row>
    <row r="1036" spans="2:11">
      <c r="B1036" s="93"/>
      <c r="C1036" s="93"/>
      <c r="D1036" s="93"/>
      <c r="E1036" s="94"/>
      <c r="F1036" s="94"/>
      <c r="G1036" s="94"/>
      <c r="H1036" s="94"/>
      <c r="I1036" s="94"/>
      <c r="J1036" s="94"/>
      <c r="K1036" s="94"/>
    </row>
    <row r="1037" spans="2:11">
      <c r="B1037" s="93"/>
      <c r="C1037" s="93"/>
      <c r="D1037" s="93"/>
      <c r="E1037" s="94"/>
      <c r="F1037" s="94"/>
      <c r="G1037" s="94"/>
      <c r="H1037" s="94"/>
      <c r="I1037" s="94"/>
      <c r="J1037" s="94"/>
      <c r="K1037" s="94"/>
    </row>
    <row r="1038" spans="2:11">
      <c r="B1038" s="93"/>
      <c r="C1038" s="93"/>
      <c r="D1038" s="93"/>
      <c r="E1038" s="94"/>
      <c r="F1038" s="94"/>
      <c r="G1038" s="94"/>
      <c r="H1038" s="94"/>
      <c r="I1038" s="94"/>
      <c r="J1038" s="94"/>
      <c r="K1038" s="94"/>
    </row>
    <row r="1039" spans="2:11">
      <c r="B1039" s="93"/>
      <c r="C1039" s="93"/>
      <c r="D1039" s="93"/>
      <c r="E1039" s="94"/>
      <c r="F1039" s="94"/>
      <c r="G1039" s="94"/>
      <c r="H1039" s="94"/>
      <c r="I1039" s="94"/>
      <c r="J1039" s="94"/>
      <c r="K1039" s="94"/>
    </row>
    <row r="1040" spans="2:11">
      <c r="B1040" s="93"/>
      <c r="C1040" s="93"/>
      <c r="D1040" s="93"/>
      <c r="E1040" s="94"/>
      <c r="F1040" s="94"/>
      <c r="G1040" s="94"/>
      <c r="H1040" s="94"/>
      <c r="I1040" s="94"/>
      <c r="J1040" s="94"/>
      <c r="K1040" s="94"/>
    </row>
    <row r="1041" spans="2:11">
      <c r="B1041" s="93"/>
      <c r="C1041" s="93"/>
      <c r="D1041" s="93"/>
      <c r="E1041" s="94"/>
      <c r="F1041" s="94"/>
      <c r="G1041" s="94"/>
      <c r="H1041" s="94"/>
      <c r="I1041" s="94"/>
      <c r="J1041" s="94"/>
      <c r="K1041" s="94"/>
    </row>
    <row r="1042" spans="2:11">
      <c r="B1042" s="93"/>
      <c r="C1042" s="93"/>
      <c r="D1042" s="93"/>
      <c r="E1042" s="94"/>
      <c r="F1042" s="94"/>
      <c r="G1042" s="94"/>
      <c r="H1042" s="94"/>
      <c r="I1042" s="94"/>
      <c r="J1042" s="94"/>
      <c r="K1042" s="94"/>
    </row>
    <row r="1043" spans="2:11">
      <c r="B1043" s="93"/>
      <c r="C1043" s="93"/>
      <c r="D1043" s="93"/>
      <c r="E1043" s="94"/>
      <c r="F1043" s="94"/>
      <c r="G1043" s="94"/>
      <c r="H1043" s="94"/>
      <c r="I1043" s="94"/>
      <c r="J1043" s="94"/>
      <c r="K1043" s="94"/>
    </row>
    <row r="1044" spans="2:11">
      <c r="B1044" s="93"/>
      <c r="C1044" s="93"/>
      <c r="D1044" s="93"/>
      <c r="E1044" s="94"/>
      <c r="F1044" s="94"/>
      <c r="G1044" s="94"/>
      <c r="H1044" s="94"/>
      <c r="I1044" s="94"/>
      <c r="J1044" s="94"/>
      <c r="K1044" s="94"/>
    </row>
    <row r="1045" spans="2:11">
      <c r="B1045" s="93"/>
      <c r="C1045" s="93"/>
      <c r="D1045" s="93"/>
      <c r="E1045" s="94"/>
      <c r="F1045" s="94"/>
      <c r="G1045" s="94"/>
      <c r="H1045" s="94"/>
      <c r="I1045" s="94"/>
      <c r="J1045" s="94"/>
      <c r="K1045" s="94"/>
    </row>
    <row r="1046" spans="2:11">
      <c r="B1046" s="93"/>
      <c r="C1046" s="93"/>
      <c r="D1046" s="93"/>
      <c r="E1046" s="94"/>
      <c r="F1046" s="94"/>
      <c r="G1046" s="94"/>
      <c r="H1046" s="94"/>
      <c r="I1046" s="94"/>
      <c r="J1046" s="94"/>
      <c r="K1046" s="94"/>
    </row>
    <row r="1047" spans="2:11">
      <c r="B1047" s="93"/>
      <c r="C1047" s="93"/>
      <c r="D1047" s="93"/>
      <c r="E1047" s="94"/>
      <c r="F1047" s="94"/>
      <c r="G1047" s="94"/>
      <c r="H1047" s="94"/>
      <c r="I1047" s="94"/>
      <c r="J1047" s="94"/>
      <c r="K1047" s="94"/>
    </row>
    <row r="1048" spans="2:11">
      <c r="B1048" s="93"/>
      <c r="C1048" s="93"/>
      <c r="D1048" s="93"/>
      <c r="E1048" s="94"/>
      <c r="F1048" s="94"/>
      <c r="G1048" s="94"/>
      <c r="H1048" s="94"/>
      <c r="I1048" s="94"/>
      <c r="J1048" s="94"/>
      <c r="K1048" s="94"/>
    </row>
    <row r="1049" spans="2:11">
      <c r="B1049" s="93"/>
      <c r="C1049" s="93"/>
      <c r="D1049" s="93"/>
      <c r="E1049" s="94"/>
      <c r="F1049" s="94"/>
      <c r="G1049" s="94"/>
      <c r="H1049" s="94"/>
      <c r="I1049" s="94"/>
      <c r="J1049" s="94"/>
      <c r="K1049" s="94"/>
    </row>
    <row r="1050" spans="2:11">
      <c r="B1050" s="93"/>
      <c r="C1050" s="93"/>
      <c r="D1050" s="93"/>
      <c r="E1050" s="94"/>
      <c r="F1050" s="94"/>
      <c r="G1050" s="94"/>
      <c r="H1050" s="94"/>
      <c r="I1050" s="94"/>
      <c r="J1050" s="94"/>
      <c r="K1050" s="94"/>
    </row>
    <row r="1051" spans="2:11">
      <c r="B1051" s="93"/>
      <c r="C1051" s="93"/>
      <c r="D1051" s="93"/>
      <c r="E1051" s="94"/>
      <c r="F1051" s="94"/>
      <c r="G1051" s="94"/>
      <c r="H1051" s="94"/>
      <c r="I1051" s="94"/>
      <c r="J1051" s="94"/>
      <c r="K1051" s="94"/>
    </row>
    <row r="1052" spans="2:11">
      <c r="B1052" s="93"/>
      <c r="C1052" s="93"/>
      <c r="D1052" s="93"/>
      <c r="E1052" s="94"/>
      <c r="F1052" s="94"/>
      <c r="G1052" s="94"/>
      <c r="H1052" s="94"/>
      <c r="I1052" s="94"/>
      <c r="J1052" s="94"/>
      <c r="K1052" s="94"/>
    </row>
    <row r="1053" spans="2:11">
      <c r="B1053" s="93"/>
      <c r="C1053" s="93"/>
      <c r="D1053" s="93"/>
      <c r="E1053" s="94"/>
      <c r="F1053" s="94"/>
      <c r="G1053" s="94"/>
      <c r="H1053" s="94"/>
      <c r="I1053" s="94"/>
      <c r="J1053" s="94"/>
      <c r="K1053" s="94"/>
    </row>
    <row r="1054" spans="2:11">
      <c r="B1054" s="93"/>
      <c r="C1054" s="93"/>
      <c r="D1054" s="93"/>
      <c r="E1054" s="94"/>
      <c r="F1054" s="94"/>
      <c r="G1054" s="94"/>
      <c r="H1054" s="94"/>
      <c r="I1054" s="94"/>
      <c r="J1054" s="94"/>
      <c r="K1054" s="94"/>
    </row>
    <row r="1055" spans="2:11">
      <c r="B1055" s="93"/>
      <c r="C1055" s="93"/>
      <c r="D1055" s="93"/>
      <c r="E1055" s="94"/>
      <c r="F1055" s="94"/>
      <c r="G1055" s="94"/>
      <c r="H1055" s="94"/>
      <c r="I1055" s="94"/>
      <c r="J1055" s="94"/>
      <c r="K1055" s="94"/>
    </row>
    <row r="1056" spans="2:11">
      <c r="B1056" s="93"/>
      <c r="C1056" s="93"/>
      <c r="D1056" s="93"/>
      <c r="E1056" s="94"/>
      <c r="F1056" s="94"/>
      <c r="G1056" s="94"/>
      <c r="H1056" s="94"/>
      <c r="I1056" s="94"/>
      <c r="J1056" s="94"/>
      <c r="K1056" s="94"/>
    </row>
    <row r="1057" spans="2:11">
      <c r="B1057" s="93"/>
      <c r="C1057" s="93"/>
      <c r="D1057" s="93"/>
      <c r="E1057" s="94"/>
      <c r="F1057" s="94"/>
      <c r="G1057" s="94"/>
      <c r="H1057" s="94"/>
      <c r="I1057" s="94"/>
      <c r="J1057" s="94"/>
      <c r="K1057" s="94"/>
    </row>
    <row r="1058" spans="2:11">
      <c r="B1058" s="93"/>
      <c r="C1058" s="93"/>
      <c r="D1058" s="93"/>
      <c r="E1058" s="94"/>
      <c r="F1058" s="94"/>
      <c r="G1058" s="94"/>
      <c r="H1058" s="94"/>
      <c r="I1058" s="94"/>
      <c r="J1058" s="94"/>
      <c r="K1058" s="94"/>
    </row>
    <row r="1059" spans="2:11">
      <c r="B1059" s="93"/>
      <c r="C1059" s="93"/>
      <c r="D1059" s="93"/>
      <c r="E1059" s="94"/>
      <c r="F1059" s="94"/>
      <c r="G1059" s="94"/>
      <c r="H1059" s="94"/>
      <c r="I1059" s="94"/>
      <c r="J1059" s="94"/>
      <c r="K1059" s="94"/>
    </row>
    <row r="1060" spans="2:11">
      <c r="B1060" s="93"/>
      <c r="C1060" s="93"/>
      <c r="D1060" s="93"/>
      <c r="E1060" s="94"/>
      <c r="F1060" s="94"/>
      <c r="G1060" s="94"/>
      <c r="H1060" s="94"/>
      <c r="I1060" s="94"/>
      <c r="J1060" s="94"/>
      <c r="K1060" s="94"/>
    </row>
    <row r="1061" spans="2:11">
      <c r="B1061" s="93"/>
      <c r="C1061" s="93"/>
      <c r="D1061" s="93"/>
      <c r="E1061" s="94"/>
      <c r="F1061" s="94"/>
      <c r="G1061" s="94"/>
      <c r="H1061" s="94"/>
      <c r="I1061" s="94"/>
      <c r="J1061" s="94"/>
      <c r="K1061" s="94"/>
    </row>
    <row r="1062" spans="2:11">
      <c r="B1062" s="93"/>
      <c r="C1062" s="93"/>
      <c r="D1062" s="93"/>
      <c r="E1062" s="94"/>
      <c r="F1062" s="94"/>
      <c r="G1062" s="94"/>
      <c r="H1062" s="94"/>
      <c r="I1062" s="94"/>
      <c r="J1062" s="94"/>
      <c r="K1062" s="94"/>
    </row>
    <row r="1063" spans="2:11">
      <c r="B1063" s="93"/>
      <c r="C1063" s="93"/>
      <c r="D1063" s="93"/>
      <c r="E1063" s="94"/>
      <c r="F1063" s="94"/>
      <c r="G1063" s="94"/>
      <c r="H1063" s="94"/>
      <c r="I1063" s="94"/>
      <c r="J1063" s="94"/>
      <c r="K1063" s="94"/>
    </row>
    <row r="1064" spans="2:11">
      <c r="B1064" s="93"/>
      <c r="C1064" s="93"/>
      <c r="D1064" s="93"/>
      <c r="E1064" s="94"/>
      <c r="F1064" s="94"/>
      <c r="G1064" s="94"/>
      <c r="H1064" s="94"/>
      <c r="I1064" s="94"/>
      <c r="J1064" s="94"/>
      <c r="K1064" s="94"/>
    </row>
    <row r="1065" spans="2:11">
      <c r="B1065" s="93"/>
      <c r="C1065" s="93"/>
      <c r="D1065" s="93"/>
      <c r="E1065" s="94"/>
      <c r="F1065" s="94"/>
      <c r="G1065" s="94"/>
      <c r="H1065" s="94"/>
      <c r="I1065" s="94"/>
      <c r="J1065" s="94"/>
      <c r="K1065" s="94"/>
    </row>
    <row r="1066" spans="2:11">
      <c r="B1066" s="93"/>
      <c r="C1066" s="93"/>
      <c r="D1066" s="93"/>
      <c r="E1066" s="94"/>
      <c r="F1066" s="94"/>
      <c r="G1066" s="94"/>
      <c r="H1066" s="94"/>
      <c r="I1066" s="94"/>
      <c r="J1066" s="94"/>
      <c r="K1066" s="94"/>
    </row>
    <row r="1067" spans="2:11">
      <c r="B1067" s="93"/>
      <c r="C1067" s="93"/>
      <c r="D1067" s="93"/>
      <c r="E1067" s="94"/>
      <c r="F1067" s="94"/>
      <c r="G1067" s="94"/>
      <c r="H1067" s="94"/>
      <c r="I1067" s="94"/>
      <c r="J1067" s="94"/>
      <c r="K1067" s="94"/>
    </row>
    <row r="1068" spans="2:11">
      <c r="B1068" s="93"/>
      <c r="C1068" s="93"/>
      <c r="D1068" s="93"/>
      <c r="E1068" s="94"/>
      <c r="F1068" s="94"/>
      <c r="G1068" s="94"/>
      <c r="H1068" s="94"/>
      <c r="I1068" s="94"/>
      <c r="J1068" s="94"/>
      <c r="K1068" s="94"/>
    </row>
    <row r="1069" spans="2:11">
      <c r="B1069" s="93"/>
      <c r="C1069" s="93"/>
      <c r="D1069" s="93"/>
      <c r="E1069" s="94"/>
      <c r="F1069" s="94"/>
      <c r="G1069" s="94"/>
      <c r="H1069" s="94"/>
      <c r="I1069" s="94"/>
      <c r="J1069" s="94"/>
      <c r="K1069" s="94"/>
    </row>
    <row r="1070" spans="2:11">
      <c r="B1070" s="93"/>
      <c r="C1070" s="93"/>
      <c r="D1070" s="93"/>
      <c r="E1070" s="94"/>
      <c r="F1070" s="94"/>
      <c r="G1070" s="94"/>
      <c r="H1070" s="94"/>
      <c r="I1070" s="94"/>
      <c r="J1070" s="94"/>
      <c r="K1070" s="94"/>
    </row>
    <row r="1071" spans="2:11">
      <c r="B1071" s="93"/>
      <c r="C1071" s="93"/>
      <c r="D1071" s="93"/>
      <c r="E1071" s="94"/>
      <c r="F1071" s="94"/>
      <c r="G1071" s="94"/>
      <c r="H1071" s="94"/>
      <c r="I1071" s="94"/>
      <c r="J1071" s="94"/>
      <c r="K1071" s="94"/>
    </row>
    <row r="1072" spans="2:11">
      <c r="B1072" s="93"/>
      <c r="C1072" s="93"/>
      <c r="D1072" s="93"/>
      <c r="E1072" s="94"/>
      <c r="F1072" s="94"/>
      <c r="G1072" s="94"/>
      <c r="H1072" s="94"/>
      <c r="I1072" s="94"/>
      <c r="J1072" s="94"/>
      <c r="K1072" s="94"/>
    </row>
    <row r="1073" spans="2:11">
      <c r="B1073" s="93"/>
      <c r="C1073" s="93"/>
      <c r="D1073" s="93"/>
      <c r="E1073" s="94"/>
      <c r="F1073" s="94"/>
      <c r="G1073" s="94"/>
      <c r="H1073" s="94"/>
      <c r="I1073" s="94"/>
      <c r="J1073" s="94"/>
      <c r="K1073" s="94"/>
    </row>
    <row r="1074" spans="2:11">
      <c r="B1074" s="93"/>
      <c r="C1074" s="93"/>
      <c r="D1074" s="93"/>
      <c r="E1074" s="94"/>
      <c r="F1074" s="94"/>
      <c r="G1074" s="94"/>
      <c r="H1074" s="94"/>
      <c r="I1074" s="94"/>
      <c r="J1074" s="94"/>
      <c r="K1074" s="94"/>
    </row>
    <row r="1075" spans="2:11">
      <c r="B1075" s="93"/>
      <c r="C1075" s="93"/>
      <c r="D1075" s="93"/>
      <c r="E1075" s="94"/>
      <c r="F1075" s="94"/>
      <c r="G1075" s="94"/>
      <c r="H1075" s="94"/>
      <c r="I1075" s="94"/>
      <c r="J1075" s="94"/>
      <c r="K1075" s="94"/>
    </row>
    <row r="1076" spans="2:11">
      <c r="B1076" s="93"/>
      <c r="C1076" s="93"/>
      <c r="D1076" s="93"/>
      <c r="E1076" s="94"/>
      <c r="F1076" s="94"/>
      <c r="G1076" s="94"/>
      <c r="H1076" s="94"/>
      <c r="I1076" s="94"/>
      <c r="J1076" s="94"/>
      <c r="K1076" s="94"/>
    </row>
    <row r="1077" spans="2:11">
      <c r="B1077" s="93"/>
      <c r="C1077" s="93"/>
      <c r="D1077" s="93"/>
      <c r="E1077" s="94"/>
      <c r="F1077" s="94"/>
      <c r="G1077" s="94"/>
      <c r="H1077" s="94"/>
      <c r="I1077" s="94"/>
      <c r="J1077" s="94"/>
      <c r="K1077" s="94"/>
    </row>
    <row r="1078" spans="2:11">
      <c r="B1078" s="93"/>
      <c r="C1078" s="93"/>
      <c r="D1078" s="93"/>
      <c r="E1078" s="94"/>
      <c r="F1078" s="94"/>
      <c r="G1078" s="94"/>
      <c r="H1078" s="94"/>
      <c r="I1078" s="94"/>
      <c r="J1078" s="94"/>
      <c r="K1078" s="94"/>
    </row>
    <row r="1079" spans="2:11">
      <c r="B1079" s="93"/>
      <c r="C1079" s="93"/>
      <c r="D1079" s="93"/>
      <c r="E1079" s="94"/>
      <c r="F1079" s="94"/>
      <c r="G1079" s="94"/>
      <c r="H1079" s="94"/>
      <c r="I1079" s="94"/>
      <c r="J1079" s="94"/>
      <c r="K1079" s="94"/>
    </row>
    <row r="1080" spans="2:11">
      <c r="B1080" s="93"/>
      <c r="C1080" s="93"/>
      <c r="D1080" s="93"/>
      <c r="E1080" s="94"/>
      <c r="F1080" s="94"/>
      <c r="G1080" s="94"/>
      <c r="H1080" s="94"/>
      <c r="I1080" s="94"/>
      <c r="J1080" s="94"/>
      <c r="K1080" s="94"/>
    </row>
    <row r="1081" spans="2:11">
      <c r="B1081" s="93"/>
      <c r="C1081" s="93"/>
      <c r="D1081" s="93"/>
      <c r="E1081" s="94"/>
      <c r="F1081" s="94"/>
      <c r="G1081" s="94"/>
      <c r="H1081" s="94"/>
      <c r="I1081" s="94"/>
      <c r="J1081" s="94"/>
      <c r="K1081" s="94"/>
    </row>
    <row r="1082" spans="2:11">
      <c r="B1082" s="93"/>
      <c r="C1082" s="93"/>
      <c r="D1082" s="93"/>
      <c r="E1082" s="94"/>
      <c r="F1082" s="94"/>
      <c r="G1082" s="94"/>
      <c r="H1082" s="94"/>
      <c r="I1082" s="94"/>
      <c r="J1082" s="94"/>
      <c r="K1082" s="94"/>
    </row>
    <row r="1083" spans="2:11">
      <c r="B1083" s="93"/>
      <c r="C1083" s="93"/>
      <c r="D1083" s="93"/>
      <c r="E1083" s="94"/>
      <c r="F1083" s="94"/>
      <c r="G1083" s="94"/>
      <c r="H1083" s="94"/>
      <c r="I1083" s="94"/>
      <c r="J1083" s="94"/>
      <c r="K1083" s="94"/>
    </row>
    <row r="1084" spans="2:11">
      <c r="B1084" s="93"/>
      <c r="C1084" s="93"/>
      <c r="D1084" s="93"/>
      <c r="E1084" s="94"/>
      <c r="F1084" s="94"/>
      <c r="G1084" s="94"/>
      <c r="H1084" s="94"/>
      <c r="I1084" s="94"/>
      <c r="J1084" s="94"/>
      <c r="K1084" s="94"/>
    </row>
    <row r="1085" spans="2:11">
      <c r="B1085" s="93"/>
      <c r="C1085" s="93"/>
      <c r="D1085" s="93"/>
      <c r="E1085" s="94"/>
      <c r="F1085" s="94"/>
      <c r="G1085" s="94"/>
      <c r="H1085" s="94"/>
      <c r="I1085" s="94"/>
      <c r="J1085" s="94"/>
      <c r="K1085" s="94"/>
    </row>
    <row r="1086" spans="2:11">
      <c r="B1086" s="93"/>
      <c r="C1086" s="93"/>
      <c r="D1086" s="93"/>
      <c r="E1086" s="94"/>
      <c r="F1086" s="94"/>
      <c r="G1086" s="94"/>
      <c r="H1086" s="94"/>
      <c r="I1086" s="94"/>
      <c r="J1086" s="94"/>
      <c r="K1086" s="94"/>
    </row>
    <row r="1087" spans="2:11">
      <c r="B1087" s="93"/>
      <c r="C1087" s="93"/>
      <c r="D1087" s="93"/>
      <c r="E1087" s="94"/>
      <c r="F1087" s="94"/>
      <c r="G1087" s="94"/>
      <c r="H1087" s="94"/>
      <c r="I1087" s="94"/>
      <c r="J1087" s="94"/>
      <c r="K1087" s="94"/>
    </row>
    <row r="1088" spans="2:11">
      <c r="B1088" s="93"/>
      <c r="C1088" s="93"/>
      <c r="D1088" s="93"/>
      <c r="E1088" s="94"/>
      <c r="F1088" s="94"/>
      <c r="G1088" s="94"/>
      <c r="H1088" s="94"/>
      <c r="I1088" s="94"/>
      <c r="J1088" s="94"/>
      <c r="K1088" s="94"/>
    </row>
    <row r="1089" spans="2:11">
      <c r="B1089" s="93"/>
      <c r="C1089" s="93"/>
      <c r="D1089" s="93"/>
      <c r="E1089" s="94"/>
      <c r="F1089" s="94"/>
      <c r="G1089" s="94"/>
      <c r="H1089" s="94"/>
      <c r="I1089" s="94"/>
      <c r="J1089" s="94"/>
      <c r="K1089" s="94"/>
    </row>
    <row r="1090" spans="2:11">
      <c r="B1090" s="93"/>
      <c r="C1090" s="93"/>
      <c r="D1090" s="93"/>
      <c r="E1090" s="94"/>
      <c r="F1090" s="94"/>
      <c r="G1090" s="94"/>
      <c r="H1090" s="94"/>
      <c r="I1090" s="94"/>
      <c r="J1090" s="94"/>
      <c r="K1090" s="94"/>
    </row>
    <row r="1091" spans="2:11">
      <c r="B1091" s="93"/>
      <c r="C1091" s="93"/>
      <c r="D1091" s="93"/>
      <c r="E1091" s="94"/>
      <c r="F1091" s="94"/>
      <c r="G1091" s="94"/>
      <c r="H1091" s="94"/>
      <c r="I1091" s="94"/>
      <c r="J1091" s="94"/>
      <c r="K1091" s="94"/>
    </row>
    <row r="1092" spans="2:11">
      <c r="B1092" s="93"/>
      <c r="C1092" s="93"/>
      <c r="D1092" s="93"/>
      <c r="E1092" s="94"/>
      <c r="F1092" s="94"/>
      <c r="G1092" s="94"/>
      <c r="H1092" s="94"/>
      <c r="I1092" s="94"/>
      <c r="J1092" s="94"/>
      <c r="K1092" s="94"/>
    </row>
    <row r="1093" spans="2:11">
      <c r="B1093" s="93"/>
      <c r="C1093" s="93"/>
      <c r="D1093" s="93"/>
      <c r="E1093" s="94"/>
      <c r="F1093" s="94"/>
      <c r="G1093" s="94"/>
      <c r="H1093" s="94"/>
      <c r="I1093" s="94"/>
      <c r="J1093" s="94"/>
      <c r="K1093" s="94"/>
    </row>
    <row r="1094" spans="2:11">
      <c r="B1094" s="93"/>
      <c r="C1094" s="93"/>
      <c r="D1094" s="93"/>
      <c r="E1094" s="94"/>
      <c r="F1094" s="94"/>
      <c r="G1094" s="94"/>
      <c r="H1094" s="94"/>
      <c r="I1094" s="94"/>
      <c r="J1094" s="94"/>
      <c r="K1094" s="94"/>
    </row>
    <row r="1095" spans="2:11">
      <c r="B1095" s="93"/>
      <c r="C1095" s="93"/>
      <c r="D1095" s="93"/>
      <c r="E1095" s="94"/>
      <c r="F1095" s="94"/>
      <c r="G1095" s="94"/>
      <c r="H1095" s="94"/>
      <c r="I1095" s="94"/>
      <c r="J1095" s="94"/>
      <c r="K1095" s="94"/>
    </row>
    <row r="1096" spans="2:11">
      <c r="B1096" s="93"/>
      <c r="C1096" s="93"/>
      <c r="D1096" s="93"/>
      <c r="E1096" s="94"/>
      <c r="F1096" s="94"/>
      <c r="G1096" s="94"/>
      <c r="H1096" s="94"/>
      <c r="I1096" s="94"/>
      <c r="J1096" s="94"/>
      <c r="K1096" s="94"/>
    </row>
    <row r="1097" spans="2:11">
      <c r="B1097" s="93"/>
      <c r="C1097" s="93"/>
      <c r="D1097" s="93"/>
      <c r="E1097" s="94"/>
      <c r="F1097" s="94"/>
      <c r="G1097" s="94"/>
      <c r="H1097" s="94"/>
      <c r="I1097" s="94"/>
      <c r="J1097" s="94"/>
      <c r="K1097" s="94"/>
    </row>
    <row r="1098" spans="2:11">
      <c r="B1098" s="93"/>
      <c r="C1098" s="93"/>
      <c r="D1098" s="93"/>
      <c r="E1098" s="94"/>
      <c r="F1098" s="94"/>
      <c r="G1098" s="94"/>
      <c r="H1098" s="94"/>
      <c r="I1098" s="94"/>
      <c r="J1098" s="94"/>
      <c r="K1098" s="94"/>
    </row>
    <row r="1099" spans="2:11">
      <c r="B1099" s="93"/>
      <c r="C1099" s="93"/>
      <c r="D1099" s="93"/>
      <c r="E1099" s="94"/>
      <c r="F1099" s="94"/>
      <c r="G1099" s="94"/>
      <c r="H1099" s="94"/>
      <c r="I1099" s="94"/>
      <c r="J1099" s="94"/>
      <c r="K1099" s="94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9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145</v>
      </c>
      <c r="C1" s="46" t="s" vm="1">
        <v>229</v>
      </c>
    </row>
    <row r="2" spans="2:17">
      <c r="B2" s="46" t="s">
        <v>144</v>
      </c>
      <c r="C2" s="46" t="s">
        <v>230</v>
      </c>
    </row>
    <row r="3" spans="2:17">
      <c r="B3" s="46" t="s">
        <v>146</v>
      </c>
      <c r="C3" s="46" t="s">
        <v>231</v>
      </c>
    </row>
    <row r="4" spans="2:17">
      <c r="B4" s="46" t="s">
        <v>147</v>
      </c>
      <c r="C4" s="46">
        <v>9453</v>
      </c>
    </row>
    <row r="6" spans="2:17" ht="26.25" customHeight="1">
      <c r="B6" s="143" t="s">
        <v>174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5"/>
    </row>
    <row r="7" spans="2:17" ht="26.25" customHeight="1">
      <c r="B7" s="143" t="s">
        <v>102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5"/>
    </row>
    <row r="8" spans="2:17" s="3" customFormat="1" ht="63">
      <c r="B8" s="21" t="s">
        <v>116</v>
      </c>
      <c r="C8" s="29" t="s">
        <v>47</v>
      </c>
      <c r="D8" s="29" t="s">
        <v>53</v>
      </c>
      <c r="E8" s="29" t="s">
        <v>14</v>
      </c>
      <c r="F8" s="29" t="s">
        <v>68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205</v>
      </c>
      <c r="M8" s="29" t="s">
        <v>204</v>
      </c>
      <c r="N8" s="29" t="s">
        <v>111</v>
      </c>
      <c r="O8" s="29" t="s">
        <v>60</v>
      </c>
      <c r="P8" s="29" t="s">
        <v>148</v>
      </c>
      <c r="Q8" s="30" t="s">
        <v>150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212</v>
      </c>
      <c r="M9" s="15"/>
      <c r="N9" s="15" t="s">
        <v>208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113</v>
      </c>
    </row>
    <row r="11" spans="2:17" s="4" customFormat="1" ht="18" customHeight="1">
      <c r="B11" s="106" t="s">
        <v>3309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07">
        <v>0</v>
      </c>
      <c r="O11" s="87"/>
      <c r="P11" s="108">
        <v>0</v>
      </c>
      <c r="Q11" s="108">
        <v>0</v>
      </c>
    </row>
    <row r="12" spans="2:17" ht="18" customHeight="1">
      <c r="B12" s="109" t="s">
        <v>220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17">
      <c r="B13" s="109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17">
      <c r="B14" s="109" t="s">
        <v>203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17">
      <c r="B15" s="109" t="s">
        <v>211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17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  <row r="177" spans="2:17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</row>
    <row r="178" spans="2:17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</row>
    <row r="179" spans="2:17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</row>
    <row r="180" spans="2:17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</row>
    <row r="181" spans="2:17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</row>
    <row r="182" spans="2:17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</row>
    <row r="183" spans="2:17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</row>
    <row r="184" spans="2:17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</row>
    <row r="185" spans="2:17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</row>
    <row r="186" spans="2:17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</row>
    <row r="187" spans="2:17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</row>
    <row r="188" spans="2:17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</row>
    <row r="189" spans="2:17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</row>
    <row r="190" spans="2:17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</row>
    <row r="191" spans="2:17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</row>
    <row r="192" spans="2:17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</row>
    <row r="193" spans="2:17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</row>
    <row r="194" spans="2:17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</row>
    <row r="195" spans="2:17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</row>
    <row r="196" spans="2:17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</row>
    <row r="197" spans="2:17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</row>
    <row r="198" spans="2:17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</row>
    <row r="199" spans="2:17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</row>
    <row r="200" spans="2:17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</row>
    <row r="201" spans="2:17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</row>
    <row r="202" spans="2:17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</row>
    <row r="203" spans="2:17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</row>
    <row r="204" spans="2:17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</row>
    <row r="205" spans="2:17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</row>
    <row r="206" spans="2:17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</row>
    <row r="207" spans="2:17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</row>
    <row r="208" spans="2:17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</row>
    <row r="209" spans="2:17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</row>
    <row r="210" spans="2:17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</row>
    <row r="211" spans="2:17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</row>
    <row r="212" spans="2:17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</row>
    <row r="213" spans="2:17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</row>
    <row r="214" spans="2:17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</row>
    <row r="215" spans="2:17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</row>
    <row r="216" spans="2:17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</row>
    <row r="217" spans="2:17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</row>
    <row r="218" spans="2:17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</row>
    <row r="219" spans="2:17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</row>
    <row r="220" spans="2:17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</row>
    <row r="221" spans="2:17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</row>
    <row r="222" spans="2:17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</row>
    <row r="223" spans="2:17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</row>
    <row r="224" spans="2:17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</row>
    <row r="225" spans="2:17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</row>
    <row r="226" spans="2:17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</row>
    <row r="227" spans="2:17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</row>
    <row r="228" spans="2:17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</row>
    <row r="229" spans="2:17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</row>
    <row r="230" spans="2:17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</row>
    <row r="231" spans="2:17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</row>
    <row r="232" spans="2:17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</row>
    <row r="233" spans="2:17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</row>
    <row r="234" spans="2:17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</row>
    <row r="235" spans="2:17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</row>
    <row r="236" spans="2:17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</row>
    <row r="237" spans="2:17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</row>
    <row r="238" spans="2:17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</row>
    <row r="239" spans="2:17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</row>
    <row r="240" spans="2:17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</row>
    <row r="241" spans="2:17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</row>
    <row r="242" spans="2:17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</row>
    <row r="243" spans="2:17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</row>
    <row r="244" spans="2:17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</row>
    <row r="245" spans="2:17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</row>
    <row r="246" spans="2:17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</row>
    <row r="247" spans="2:17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</row>
    <row r="248" spans="2:17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</row>
    <row r="249" spans="2:17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</row>
    <row r="250" spans="2:17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</row>
    <row r="251" spans="2:17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</row>
    <row r="252" spans="2:17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</row>
    <row r="253" spans="2:17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</row>
    <row r="254" spans="2:17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</row>
    <row r="255" spans="2:17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</row>
    <row r="256" spans="2:17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</row>
    <row r="257" spans="2:17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</row>
    <row r="258" spans="2:17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</row>
    <row r="259" spans="2:17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</row>
    <row r="260" spans="2:17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</row>
    <row r="261" spans="2:17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</row>
    <row r="262" spans="2:17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</row>
    <row r="263" spans="2:17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</row>
    <row r="264" spans="2:17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</row>
    <row r="265" spans="2:17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</row>
    <row r="266" spans="2:17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</row>
    <row r="267" spans="2:17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</row>
    <row r="268" spans="2:17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</row>
    <row r="269" spans="2:17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</row>
    <row r="270" spans="2:17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</row>
    <row r="271" spans="2:17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</row>
    <row r="272" spans="2:17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</row>
    <row r="273" spans="2:17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</row>
    <row r="274" spans="2:17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</row>
    <row r="275" spans="2:17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</row>
    <row r="276" spans="2:17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</row>
    <row r="277" spans="2:17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</row>
    <row r="278" spans="2:17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</row>
    <row r="279" spans="2:17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</row>
    <row r="280" spans="2:17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</row>
    <row r="281" spans="2:17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</row>
    <row r="282" spans="2:17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</row>
    <row r="283" spans="2:17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</row>
    <row r="284" spans="2:17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</row>
    <row r="285" spans="2:17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</row>
    <row r="286" spans="2:17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</row>
    <row r="287" spans="2:17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</row>
    <row r="288" spans="2:17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</row>
    <row r="289" spans="2:17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</row>
    <row r="290" spans="2:17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</row>
    <row r="291" spans="2:17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</row>
    <row r="292" spans="2:17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</row>
    <row r="293" spans="2:17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</row>
    <row r="294" spans="2:17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</row>
    <row r="295" spans="2:17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</row>
    <row r="296" spans="2:17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</row>
    <row r="297" spans="2:17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</row>
    <row r="298" spans="2:17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</row>
    <row r="299" spans="2:17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</row>
    <row r="300" spans="2:17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</row>
    <row r="301" spans="2:17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</row>
    <row r="302" spans="2:17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</row>
    <row r="303" spans="2:17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</row>
    <row r="304" spans="2:17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</row>
    <row r="305" spans="2:17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</row>
    <row r="306" spans="2:17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</row>
    <row r="307" spans="2:17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</row>
    <row r="308" spans="2:17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</row>
    <row r="309" spans="2:17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</row>
    <row r="310" spans="2:17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</row>
    <row r="311" spans="2:17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</row>
    <row r="312" spans="2:17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</row>
    <row r="313" spans="2:17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</row>
    <row r="314" spans="2:17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</row>
    <row r="315" spans="2:17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</row>
    <row r="316" spans="2:17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</row>
    <row r="317" spans="2:17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</row>
    <row r="318" spans="2:17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</row>
    <row r="319" spans="2:17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</row>
    <row r="320" spans="2:17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</row>
    <row r="321" spans="2:17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</row>
    <row r="322" spans="2:17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</row>
    <row r="323" spans="2:17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</row>
    <row r="324" spans="2:17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</row>
    <row r="325" spans="2:17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</row>
    <row r="326" spans="2:17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</row>
    <row r="327" spans="2:17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</row>
    <row r="328" spans="2:17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</row>
    <row r="329" spans="2:17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</row>
    <row r="330" spans="2:17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</row>
    <row r="331" spans="2:17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</row>
    <row r="332" spans="2:17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</row>
    <row r="333" spans="2:17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</row>
    <row r="334" spans="2:17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</row>
    <row r="335" spans="2:17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</row>
    <row r="336" spans="2:17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</row>
    <row r="337" spans="2:17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</row>
    <row r="338" spans="2:17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</row>
    <row r="339" spans="2:17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</row>
    <row r="340" spans="2:17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</row>
    <row r="341" spans="2:17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</row>
    <row r="342" spans="2:17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</row>
    <row r="343" spans="2:17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</row>
    <row r="344" spans="2:17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</row>
    <row r="345" spans="2:17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</row>
    <row r="346" spans="2:17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</row>
    <row r="347" spans="2:17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</row>
    <row r="348" spans="2:17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</row>
    <row r="349" spans="2:17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</row>
    <row r="350" spans="2:17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</row>
    <row r="351" spans="2:17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</row>
    <row r="352" spans="2:17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</row>
    <row r="353" spans="2:17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</row>
    <row r="354" spans="2:17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</row>
    <row r="355" spans="2:17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</row>
    <row r="356" spans="2:17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</row>
    <row r="357" spans="2:17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</row>
    <row r="358" spans="2:17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</row>
    <row r="359" spans="2:17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</row>
    <row r="360" spans="2:17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</row>
    <row r="361" spans="2:17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</row>
    <row r="362" spans="2:17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</row>
    <row r="363" spans="2:17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</row>
    <row r="364" spans="2:17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</row>
    <row r="365" spans="2:17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</row>
    <row r="366" spans="2:17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</row>
    <row r="367" spans="2:17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</row>
    <row r="368" spans="2:17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</row>
    <row r="369" spans="2:17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</row>
    <row r="370" spans="2:17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</row>
    <row r="371" spans="2:17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</row>
    <row r="372" spans="2:17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</row>
    <row r="373" spans="2:17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</row>
    <row r="374" spans="2:17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</row>
    <row r="375" spans="2:17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</row>
    <row r="376" spans="2:17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</row>
    <row r="377" spans="2:17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</row>
    <row r="378" spans="2:17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</row>
    <row r="379" spans="2:17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</row>
    <row r="380" spans="2:17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</row>
    <row r="381" spans="2:17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</row>
    <row r="382" spans="2:17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</row>
    <row r="383" spans="2:17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</row>
    <row r="384" spans="2:17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</row>
    <row r="385" spans="2:17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</row>
    <row r="386" spans="2:17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</row>
    <row r="387" spans="2:17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</row>
    <row r="388" spans="2:17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</row>
    <row r="389" spans="2:17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</row>
    <row r="390" spans="2:17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</row>
    <row r="391" spans="2:17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</row>
    <row r="392" spans="2:17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</row>
    <row r="393" spans="2:17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</row>
    <row r="394" spans="2:17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</row>
    <row r="395" spans="2:17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</row>
    <row r="396" spans="2:17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</row>
    <row r="397" spans="2:17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</row>
    <row r="398" spans="2:17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</row>
    <row r="399" spans="2:17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</row>
    <row r="400" spans="2:17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</row>
    <row r="401" spans="2:17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</row>
    <row r="402" spans="2:17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</row>
    <row r="403" spans="2:17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</row>
    <row r="404" spans="2:17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</row>
    <row r="405" spans="2:17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</row>
    <row r="406" spans="2:17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</row>
    <row r="407" spans="2:17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</row>
    <row r="408" spans="2:17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</row>
    <row r="409" spans="2:17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</row>
    <row r="410" spans="2:17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</row>
    <row r="411" spans="2:17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</row>
    <row r="412" spans="2:17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</row>
    <row r="413" spans="2:17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</row>
    <row r="414" spans="2:17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</row>
    <row r="415" spans="2:17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</row>
    <row r="416" spans="2:17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</row>
    <row r="417" spans="2:17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</row>
    <row r="418" spans="2:17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</row>
    <row r="419" spans="2:17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</row>
    <row r="420" spans="2:17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</row>
    <row r="421" spans="2:17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</row>
    <row r="422" spans="2:17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</row>
    <row r="423" spans="2:17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</row>
    <row r="424" spans="2:17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</row>
    <row r="425" spans="2:17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</row>
    <row r="426" spans="2:17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</row>
    <row r="427" spans="2:17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</row>
    <row r="428" spans="2:17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</row>
    <row r="429" spans="2:17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</row>
    <row r="430" spans="2:17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</row>
    <row r="431" spans="2:17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</row>
    <row r="432" spans="2:17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</row>
    <row r="433" spans="2:17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</row>
    <row r="434" spans="2:17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</row>
    <row r="435" spans="2:17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</row>
    <row r="436" spans="2:17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</row>
    <row r="437" spans="2:17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</row>
    <row r="438" spans="2:17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</row>
    <row r="439" spans="2:17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</row>
    <row r="440" spans="2:17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</row>
    <row r="441" spans="2:17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</row>
    <row r="442" spans="2:17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</row>
    <row r="443" spans="2:17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</row>
    <row r="444" spans="2:17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</row>
    <row r="445" spans="2:17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</row>
    <row r="446" spans="2:17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</row>
    <row r="447" spans="2:17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</row>
    <row r="448" spans="2:17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</row>
    <row r="449" spans="2:17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</row>
    <row r="450" spans="2:17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</row>
    <row r="451" spans="2:17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</row>
    <row r="452" spans="2:17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</row>
    <row r="453" spans="2:17">
      <c r="B453" s="93"/>
      <c r="C453" s="93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</row>
    <row r="454" spans="2:17">
      <c r="B454" s="93"/>
      <c r="C454" s="93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</row>
    <row r="455" spans="2:17">
      <c r="B455" s="93"/>
      <c r="C455" s="93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</row>
    <row r="456" spans="2:17">
      <c r="B456" s="93"/>
      <c r="C456" s="93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</row>
    <row r="457" spans="2:17">
      <c r="B457" s="93"/>
      <c r="C457" s="93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</row>
    <row r="458" spans="2:17">
      <c r="B458" s="93"/>
      <c r="C458" s="93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</row>
    <row r="459" spans="2:17">
      <c r="B459" s="93"/>
      <c r="C459" s="93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</row>
    <row r="460" spans="2:17">
      <c r="B460" s="93"/>
      <c r="C460" s="93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</row>
    <row r="461" spans="2:17">
      <c r="B461" s="93"/>
      <c r="C461" s="93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</row>
    <row r="462" spans="2:17">
      <c r="B462" s="93"/>
      <c r="C462" s="93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</row>
    <row r="463" spans="2:17">
      <c r="B463" s="93"/>
      <c r="C463" s="93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</row>
    <row r="464" spans="2:17">
      <c r="B464" s="93"/>
      <c r="C464" s="93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</row>
    <row r="465" spans="2:17">
      <c r="B465" s="93"/>
      <c r="C465" s="93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</row>
    <row r="466" spans="2:17">
      <c r="B466" s="93"/>
      <c r="C466" s="93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</row>
    <row r="467" spans="2:17">
      <c r="B467" s="93"/>
      <c r="C467" s="93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</row>
    <row r="468" spans="2:17">
      <c r="B468" s="93"/>
      <c r="C468" s="93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</row>
    <row r="469" spans="2:17">
      <c r="B469" s="93"/>
      <c r="C469" s="93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</row>
    <row r="470" spans="2:17">
      <c r="B470" s="93"/>
      <c r="C470" s="93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</row>
    <row r="471" spans="2:17">
      <c r="B471" s="93"/>
      <c r="C471" s="93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</row>
    <row r="472" spans="2:17">
      <c r="B472" s="93"/>
      <c r="C472" s="93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</row>
    <row r="473" spans="2:17">
      <c r="B473" s="93"/>
      <c r="C473" s="93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</row>
    <row r="474" spans="2:17">
      <c r="B474" s="93"/>
      <c r="C474" s="93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</row>
    <row r="475" spans="2:17">
      <c r="B475" s="93"/>
      <c r="C475" s="93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</row>
    <row r="476" spans="2:17">
      <c r="B476" s="93"/>
      <c r="C476" s="93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</row>
    <row r="477" spans="2:17">
      <c r="B477" s="93"/>
      <c r="C477" s="93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</row>
    <row r="478" spans="2:17">
      <c r="B478" s="93"/>
      <c r="C478" s="93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</row>
    <row r="479" spans="2:17">
      <c r="B479" s="93"/>
      <c r="C479" s="93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</row>
    <row r="480" spans="2:17">
      <c r="B480" s="93"/>
      <c r="C480" s="93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</row>
    <row r="481" spans="2:17">
      <c r="B481" s="93"/>
      <c r="C481" s="93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</row>
    <row r="482" spans="2:17">
      <c r="B482" s="93"/>
      <c r="C482" s="93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</row>
    <row r="483" spans="2:17">
      <c r="B483" s="93"/>
      <c r="C483" s="93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</row>
    <row r="484" spans="2:17">
      <c r="B484" s="93"/>
      <c r="C484" s="93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</row>
    <row r="485" spans="2:17">
      <c r="B485" s="93"/>
      <c r="C485" s="93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</row>
    <row r="486" spans="2:17">
      <c r="B486" s="93"/>
      <c r="C486" s="93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</row>
    <row r="487" spans="2:17">
      <c r="B487" s="93"/>
      <c r="C487" s="93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</row>
    <row r="488" spans="2:17">
      <c r="B488" s="93"/>
      <c r="C488" s="93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</row>
    <row r="489" spans="2:17">
      <c r="B489" s="93"/>
      <c r="C489" s="93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</row>
    <row r="490" spans="2:17">
      <c r="B490" s="93"/>
      <c r="C490" s="93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</row>
    <row r="491" spans="2:17">
      <c r="B491" s="93"/>
      <c r="C491" s="93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</row>
    <row r="492" spans="2:17">
      <c r="B492" s="93"/>
      <c r="C492" s="93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</row>
    <row r="493" spans="2:17">
      <c r="B493" s="93"/>
      <c r="C493" s="93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</row>
    <row r="494" spans="2:17">
      <c r="B494" s="93"/>
      <c r="C494" s="93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</row>
    <row r="495" spans="2:17">
      <c r="B495" s="93"/>
      <c r="C495" s="93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</row>
    <row r="496" spans="2:17">
      <c r="B496" s="93"/>
      <c r="C496" s="93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</row>
    <row r="497" spans="2:17">
      <c r="B497" s="93"/>
      <c r="C497" s="93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</row>
    <row r="498" spans="2:17">
      <c r="B498" s="93"/>
      <c r="C498" s="93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</row>
    <row r="499" spans="2:17">
      <c r="B499" s="93"/>
      <c r="C499" s="93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</row>
    <row r="500" spans="2:17">
      <c r="B500" s="93"/>
      <c r="C500" s="93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</row>
    <row r="501" spans="2:17">
      <c r="B501" s="93"/>
      <c r="C501" s="93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</row>
    <row r="502" spans="2:17">
      <c r="B502" s="93"/>
      <c r="C502" s="93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</row>
    <row r="503" spans="2:17">
      <c r="B503" s="93"/>
      <c r="C503" s="93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</row>
    <row r="504" spans="2:17">
      <c r="B504" s="93"/>
      <c r="C504" s="93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</row>
    <row r="505" spans="2:17">
      <c r="B505" s="93"/>
      <c r="C505" s="93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</row>
    <row r="506" spans="2:17">
      <c r="B506" s="93"/>
      <c r="C506" s="93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</row>
    <row r="507" spans="2:17">
      <c r="B507" s="93"/>
      <c r="C507" s="93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</row>
    <row r="508" spans="2:17">
      <c r="B508" s="93"/>
      <c r="C508" s="93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</row>
    <row r="509" spans="2:17">
      <c r="B509" s="93"/>
      <c r="C509" s="93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</row>
    <row r="510" spans="2:17">
      <c r="B510" s="93"/>
      <c r="C510" s="93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</row>
    <row r="511" spans="2:17">
      <c r="B511" s="93"/>
      <c r="C511" s="93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</row>
    <row r="512" spans="2:17">
      <c r="B512" s="93"/>
      <c r="C512" s="93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</row>
    <row r="513" spans="2:17">
      <c r="B513" s="93"/>
      <c r="C513" s="93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</row>
    <row r="514" spans="2:17">
      <c r="B514" s="93"/>
      <c r="C514" s="93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</row>
    <row r="515" spans="2:17">
      <c r="B515" s="93"/>
      <c r="C515" s="93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</row>
    <row r="516" spans="2:17">
      <c r="B516" s="93"/>
      <c r="C516" s="93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</row>
    <row r="517" spans="2:17">
      <c r="B517" s="93"/>
      <c r="C517" s="93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</row>
    <row r="518" spans="2:17">
      <c r="B518" s="93"/>
      <c r="C518" s="93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</row>
    <row r="519" spans="2:17">
      <c r="B519" s="93"/>
      <c r="C519" s="93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</row>
    <row r="520" spans="2:17">
      <c r="B520" s="93"/>
      <c r="C520" s="93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</row>
    <row r="521" spans="2:17">
      <c r="B521" s="93"/>
      <c r="C521" s="93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</row>
    <row r="522" spans="2:17">
      <c r="B522" s="93"/>
      <c r="C522" s="93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</row>
    <row r="523" spans="2:17">
      <c r="B523" s="93"/>
      <c r="C523" s="93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</row>
    <row r="524" spans="2:17">
      <c r="B524" s="93"/>
      <c r="C524" s="93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</row>
    <row r="525" spans="2:17">
      <c r="B525" s="93"/>
      <c r="C525" s="93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</row>
    <row r="526" spans="2:17">
      <c r="B526" s="93"/>
      <c r="C526" s="93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</row>
    <row r="527" spans="2:17">
      <c r="B527" s="93"/>
      <c r="C527" s="93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</row>
    <row r="528" spans="2:17">
      <c r="B528" s="93"/>
      <c r="C528" s="93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</row>
    <row r="529" spans="2:17">
      <c r="B529" s="93"/>
      <c r="C529" s="93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</row>
    <row r="530" spans="2:17">
      <c r="B530" s="93"/>
      <c r="C530" s="93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</row>
    <row r="531" spans="2:17">
      <c r="B531" s="93"/>
      <c r="C531" s="93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</row>
    <row r="532" spans="2:17">
      <c r="B532" s="93"/>
      <c r="C532" s="93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</row>
    <row r="533" spans="2:17">
      <c r="B533" s="93"/>
      <c r="C533" s="93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</row>
    <row r="534" spans="2:17">
      <c r="B534" s="93"/>
      <c r="C534" s="93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</row>
    <row r="535" spans="2:17">
      <c r="B535" s="93"/>
      <c r="C535" s="93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</row>
    <row r="536" spans="2:17">
      <c r="B536" s="93"/>
      <c r="C536" s="93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</row>
    <row r="537" spans="2:17">
      <c r="B537" s="93"/>
      <c r="C537" s="93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</row>
    <row r="538" spans="2:17">
      <c r="B538" s="93"/>
      <c r="C538" s="93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</row>
    <row r="539" spans="2:17">
      <c r="B539" s="93"/>
      <c r="C539" s="93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</row>
    <row r="540" spans="2:17">
      <c r="B540" s="93"/>
      <c r="C540" s="93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</row>
    <row r="541" spans="2:17">
      <c r="B541" s="93"/>
      <c r="C541" s="93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</row>
    <row r="542" spans="2:17">
      <c r="B542" s="93"/>
      <c r="C542" s="93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</row>
    <row r="543" spans="2:17">
      <c r="B543" s="93"/>
      <c r="C543" s="93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</row>
    <row r="544" spans="2:17">
      <c r="B544" s="93"/>
      <c r="C544" s="93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</row>
    <row r="545" spans="2:17">
      <c r="B545" s="93"/>
      <c r="C545" s="93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</row>
    <row r="546" spans="2:17">
      <c r="B546" s="93"/>
      <c r="C546" s="93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</row>
    <row r="547" spans="2:17">
      <c r="B547" s="93"/>
      <c r="C547" s="93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</row>
    <row r="548" spans="2:17">
      <c r="B548" s="93"/>
      <c r="C548" s="93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</row>
    <row r="549" spans="2:17">
      <c r="B549" s="93"/>
      <c r="C549" s="93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</row>
    <row r="550" spans="2:17">
      <c r="B550" s="93"/>
      <c r="C550" s="93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</row>
    <row r="551" spans="2:17">
      <c r="B551" s="93"/>
      <c r="C551" s="93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</row>
    <row r="552" spans="2:17">
      <c r="B552" s="93"/>
      <c r="C552" s="93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</row>
    <row r="553" spans="2:17">
      <c r="B553" s="93"/>
      <c r="C553" s="93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</row>
    <row r="554" spans="2:17">
      <c r="B554" s="93"/>
      <c r="C554" s="93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</row>
    <row r="555" spans="2:17">
      <c r="B555" s="93"/>
      <c r="C555" s="93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</row>
    <row r="556" spans="2:17">
      <c r="B556" s="93"/>
      <c r="C556" s="93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</row>
    <row r="557" spans="2:17">
      <c r="B557" s="93"/>
      <c r="C557" s="93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</row>
    <row r="558" spans="2:17">
      <c r="B558" s="93"/>
      <c r="C558" s="93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4" type="noConversion"/>
  <conditionalFormatting sqref="B12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1066"/>
  <sheetViews>
    <sheetView rightToLeft="1" zoomScale="70" zoomScaleNormal="70" workbookViewId="0">
      <selection activeCell="C393" sqref="C393"/>
    </sheetView>
  </sheetViews>
  <sheetFormatPr defaultColWidth="9.140625" defaultRowHeight="18"/>
  <cols>
    <col min="1" max="1" width="6.28515625" style="1" customWidth="1"/>
    <col min="2" max="2" width="46" style="2" bestFit="1" customWidth="1"/>
    <col min="3" max="3" width="43.140625" style="2" customWidth="1"/>
    <col min="4" max="4" width="10.140625" style="2" bestFit="1" customWidth="1"/>
    <col min="5" max="5" width="13.7109375" style="2" bestFit="1" customWidth="1"/>
    <col min="6" max="6" width="6" style="1" bestFit="1" customWidth="1"/>
    <col min="7" max="7" width="14.5703125" style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8.7109375" style="1" bestFit="1" customWidth="1"/>
    <col min="14" max="14" width="14.42578125" style="1" bestFit="1" customWidth="1"/>
    <col min="15" max="15" width="9.5703125" style="1" bestFit="1" customWidth="1"/>
    <col min="16" max="16" width="14.28515625" style="1" customWidth="1"/>
    <col min="17" max="17" width="11.710937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145</v>
      </c>
      <c r="C1" s="46" t="s" vm="1">
        <v>229</v>
      </c>
    </row>
    <row r="2" spans="2:18">
      <c r="B2" s="46" t="s">
        <v>144</v>
      </c>
      <c r="C2" s="46" t="s">
        <v>230</v>
      </c>
    </row>
    <row r="3" spans="2:18">
      <c r="B3" s="46" t="s">
        <v>146</v>
      </c>
      <c r="C3" s="46" t="s">
        <v>231</v>
      </c>
    </row>
    <row r="4" spans="2:18">
      <c r="B4" s="46" t="s">
        <v>147</v>
      </c>
      <c r="C4" s="46">
        <v>9453</v>
      </c>
    </row>
    <row r="6" spans="2:18" ht="26.25" customHeight="1">
      <c r="B6" s="143" t="s">
        <v>175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5"/>
    </row>
    <row r="7" spans="2:18" s="3" customFormat="1" ht="78.75">
      <c r="B7" s="47" t="s">
        <v>116</v>
      </c>
      <c r="C7" s="48" t="s">
        <v>187</v>
      </c>
      <c r="D7" s="48" t="s">
        <v>47</v>
      </c>
      <c r="E7" s="48" t="s">
        <v>117</v>
      </c>
      <c r="F7" s="48" t="s">
        <v>14</v>
      </c>
      <c r="G7" s="48" t="s">
        <v>104</v>
      </c>
      <c r="H7" s="48" t="s">
        <v>68</v>
      </c>
      <c r="I7" s="48" t="s">
        <v>17</v>
      </c>
      <c r="J7" s="48" t="s">
        <v>228</v>
      </c>
      <c r="K7" s="48" t="s">
        <v>103</v>
      </c>
      <c r="L7" s="48" t="s">
        <v>36</v>
      </c>
      <c r="M7" s="48" t="s">
        <v>18</v>
      </c>
      <c r="N7" s="48" t="s">
        <v>205</v>
      </c>
      <c r="O7" s="48" t="s">
        <v>204</v>
      </c>
      <c r="P7" s="48" t="s">
        <v>111</v>
      </c>
      <c r="Q7" s="48" t="s">
        <v>148</v>
      </c>
      <c r="R7" s="50" t="s">
        <v>150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212</v>
      </c>
      <c r="O8" s="15"/>
      <c r="P8" s="15" t="s">
        <v>208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113</v>
      </c>
      <c r="R9" s="19" t="s">
        <v>114</v>
      </c>
    </row>
    <row r="10" spans="2:18" s="4" customFormat="1" ht="18" customHeight="1">
      <c r="B10" s="74" t="s">
        <v>41</v>
      </c>
      <c r="C10" s="75"/>
      <c r="D10" s="74"/>
      <c r="E10" s="74"/>
      <c r="F10" s="74"/>
      <c r="G10" s="97"/>
      <c r="H10" s="74"/>
      <c r="I10" s="77">
        <v>4.2944825318907283</v>
      </c>
      <c r="J10" s="75"/>
      <c r="K10" s="75"/>
      <c r="L10" s="76"/>
      <c r="M10" s="76">
        <v>5.7249926417310366E-2</v>
      </c>
      <c r="N10" s="77"/>
      <c r="O10" s="98"/>
      <c r="P10" s="77">
        <f>P11+P253</f>
        <v>54383.546667499992</v>
      </c>
      <c r="Q10" s="78">
        <f>IFERROR(P10/$P$10,0)</f>
        <v>1</v>
      </c>
      <c r="R10" s="78">
        <f>P10/'סכום נכסי הקרן'!$C$42</f>
        <v>0.10162385249005478</v>
      </c>
    </row>
    <row r="11" spans="2:18" ht="21.75" customHeight="1">
      <c r="B11" s="79" t="s">
        <v>39</v>
      </c>
      <c r="C11" s="81"/>
      <c r="D11" s="80"/>
      <c r="E11" s="80"/>
      <c r="F11" s="80"/>
      <c r="G11" s="99"/>
      <c r="H11" s="80"/>
      <c r="I11" s="83">
        <v>5.3405640270204744</v>
      </c>
      <c r="J11" s="81"/>
      <c r="K11" s="81"/>
      <c r="L11" s="82"/>
      <c r="M11" s="82">
        <v>4.8196794031444938E-2</v>
      </c>
      <c r="N11" s="83"/>
      <c r="O11" s="100"/>
      <c r="P11" s="83">
        <f>P12+P33</f>
        <v>31990.228585580993</v>
      </c>
      <c r="Q11" s="84">
        <f t="shared" ref="Q11:Q74" si="0">IFERROR(P11/$P$10,0)</f>
        <v>0.58823358434433604</v>
      </c>
      <c r="R11" s="84">
        <f>P11/'סכום נכסי הקרן'!$C$42</f>
        <v>5.9778563005105007E-2</v>
      </c>
    </row>
    <row r="12" spans="2:18">
      <c r="B12" s="85" t="s">
        <v>37</v>
      </c>
      <c r="C12" s="81"/>
      <c r="D12" s="80"/>
      <c r="E12" s="80"/>
      <c r="F12" s="80"/>
      <c r="G12" s="99"/>
      <c r="H12" s="80"/>
      <c r="I12" s="83">
        <v>6.652081770539878</v>
      </c>
      <c r="J12" s="81"/>
      <c r="K12" s="81"/>
      <c r="L12" s="82"/>
      <c r="M12" s="82">
        <v>4.416459118069084E-2</v>
      </c>
      <c r="N12" s="83"/>
      <c r="O12" s="100"/>
      <c r="P12" s="83">
        <f>SUM(P13:P31)</f>
        <v>6150.8198512160016</v>
      </c>
      <c r="Q12" s="84">
        <f t="shared" si="0"/>
        <v>0.11310074881327623</v>
      </c>
      <c r="R12" s="84">
        <f>P12/'סכום נכסי הקרן'!$C$42</f>
        <v>1.149373381391512E-2</v>
      </c>
    </row>
    <row r="13" spans="2:18">
      <c r="B13" s="86" t="s">
        <v>3457</v>
      </c>
      <c r="C13" s="88" t="s">
        <v>3111</v>
      </c>
      <c r="D13" s="87">
        <v>6028</v>
      </c>
      <c r="E13" s="87"/>
      <c r="F13" s="87" t="s">
        <v>683</v>
      </c>
      <c r="G13" s="101">
        <v>43100</v>
      </c>
      <c r="H13" s="87"/>
      <c r="I13" s="90">
        <v>7.5500000000151308</v>
      </c>
      <c r="J13" s="88" t="s">
        <v>29</v>
      </c>
      <c r="K13" s="88" t="s">
        <v>132</v>
      </c>
      <c r="L13" s="89">
        <v>6.6800000000116003E-2</v>
      </c>
      <c r="M13" s="89">
        <v>6.6800000000116003E-2</v>
      </c>
      <c r="N13" s="90">
        <v>237092.940848</v>
      </c>
      <c r="O13" s="102">
        <v>100.35</v>
      </c>
      <c r="P13" s="90">
        <v>237.92276616800001</v>
      </c>
      <c r="Q13" s="91">
        <f t="shared" si="0"/>
        <v>4.3749034542130078E-3</v>
      </c>
      <c r="R13" s="91">
        <f>P13/'סכום נכסי הקרן'!$C$42</f>
        <v>4.4459454328917383E-4</v>
      </c>
    </row>
    <row r="14" spans="2:18">
      <c r="B14" s="86" t="s">
        <v>3457</v>
      </c>
      <c r="C14" s="88" t="s">
        <v>3111</v>
      </c>
      <c r="D14" s="87">
        <v>6869</v>
      </c>
      <c r="E14" s="87"/>
      <c r="F14" s="87" t="s">
        <v>683</v>
      </c>
      <c r="G14" s="101">
        <v>43555</v>
      </c>
      <c r="H14" s="87"/>
      <c r="I14" s="90">
        <v>3.6500000000056283</v>
      </c>
      <c r="J14" s="88" t="s">
        <v>29</v>
      </c>
      <c r="K14" s="88" t="s">
        <v>132</v>
      </c>
      <c r="L14" s="89">
        <v>5.630000000012382E-2</v>
      </c>
      <c r="M14" s="89">
        <v>5.630000000012382E-2</v>
      </c>
      <c r="N14" s="90">
        <v>52847.471769999989</v>
      </c>
      <c r="O14" s="102">
        <v>100.86</v>
      </c>
      <c r="P14" s="90">
        <v>53.301960017999996</v>
      </c>
      <c r="Q14" s="91">
        <f t="shared" si="0"/>
        <v>9.8011187729051962E-4</v>
      </c>
      <c r="R14" s="91">
        <f>P14/'סכום נכסי הקרן'!$C$42</f>
        <v>9.960274484152243E-5</v>
      </c>
    </row>
    <row r="15" spans="2:18">
      <c r="B15" s="86" t="s">
        <v>3457</v>
      </c>
      <c r="C15" s="88" t="s">
        <v>3111</v>
      </c>
      <c r="D15" s="87">
        <v>6870</v>
      </c>
      <c r="E15" s="87"/>
      <c r="F15" s="87" t="s">
        <v>683</v>
      </c>
      <c r="G15" s="101">
        <v>43555</v>
      </c>
      <c r="H15" s="87"/>
      <c r="I15" s="90">
        <v>5.3300000000015766</v>
      </c>
      <c r="J15" s="88" t="s">
        <v>29</v>
      </c>
      <c r="K15" s="88" t="s">
        <v>132</v>
      </c>
      <c r="L15" s="89">
        <v>4.3900000000018639E-2</v>
      </c>
      <c r="M15" s="89">
        <v>4.3900000000018639E-2</v>
      </c>
      <c r="N15" s="90">
        <v>628304.10591399996</v>
      </c>
      <c r="O15" s="102">
        <v>99.88</v>
      </c>
      <c r="P15" s="90">
        <v>627.55014099700009</v>
      </c>
      <c r="Q15" s="91">
        <f t="shared" si="0"/>
        <v>1.1539338264086197E-2</v>
      </c>
      <c r="R15" s="91">
        <f>P15/'סכום נכסי הקרן'!$C$42</f>
        <v>1.1726720095823406E-3</v>
      </c>
    </row>
    <row r="16" spans="2:18">
      <c r="B16" s="86" t="s">
        <v>3457</v>
      </c>
      <c r="C16" s="88" t="s">
        <v>3111</v>
      </c>
      <c r="D16" s="87">
        <v>6868</v>
      </c>
      <c r="E16" s="87"/>
      <c r="F16" s="87" t="s">
        <v>683</v>
      </c>
      <c r="G16" s="101">
        <v>43555</v>
      </c>
      <c r="H16" s="87"/>
      <c r="I16" s="90">
        <v>5.2600000000576479</v>
      </c>
      <c r="J16" s="88" t="s">
        <v>29</v>
      </c>
      <c r="K16" s="88" t="s">
        <v>132</v>
      </c>
      <c r="L16" s="89">
        <v>5.1300000000620821E-2</v>
      </c>
      <c r="M16" s="89">
        <v>5.1300000000620821E-2</v>
      </c>
      <c r="N16" s="90">
        <v>37197.250333999997</v>
      </c>
      <c r="O16" s="102">
        <v>121.25</v>
      </c>
      <c r="P16" s="90">
        <v>45.10166074</v>
      </c>
      <c r="Q16" s="91">
        <f t="shared" si="0"/>
        <v>8.2932547624653332E-4</v>
      </c>
      <c r="R16" s="91">
        <f>P16/'סכום נכסי הקרן'!$C$42</f>
        <v>8.4279249864322128E-5</v>
      </c>
    </row>
    <row r="17" spans="2:18">
      <c r="B17" s="86" t="s">
        <v>3457</v>
      </c>
      <c r="C17" s="88" t="s">
        <v>3111</v>
      </c>
      <c r="D17" s="87">
        <v>6867</v>
      </c>
      <c r="E17" s="87"/>
      <c r="F17" s="87" t="s">
        <v>683</v>
      </c>
      <c r="G17" s="101">
        <v>43555</v>
      </c>
      <c r="H17" s="87"/>
      <c r="I17" s="90">
        <v>5.2499999999951132</v>
      </c>
      <c r="J17" s="88" t="s">
        <v>29</v>
      </c>
      <c r="K17" s="88" t="s">
        <v>132</v>
      </c>
      <c r="L17" s="89">
        <v>5.0399999999941353E-2</v>
      </c>
      <c r="M17" s="89">
        <v>5.0399999999941353E-2</v>
      </c>
      <c r="N17" s="90">
        <v>90892.890065</v>
      </c>
      <c r="O17" s="102">
        <v>112.56</v>
      </c>
      <c r="P17" s="90">
        <v>102.30902519</v>
      </c>
      <c r="Q17" s="91">
        <f t="shared" si="0"/>
        <v>1.8812495958661084E-3</v>
      </c>
      <c r="R17" s="91">
        <f>P17/'סכום נכסי הקרן'!$C$42</f>
        <v>1.9117983142727255E-4</v>
      </c>
    </row>
    <row r="18" spans="2:18">
      <c r="B18" s="86" t="s">
        <v>3457</v>
      </c>
      <c r="C18" s="88" t="s">
        <v>3111</v>
      </c>
      <c r="D18" s="87">
        <v>6866</v>
      </c>
      <c r="E18" s="87"/>
      <c r="F18" s="87" t="s">
        <v>683</v>
      </c>
      <c r="G18" s="101">
        <v>43555</v>
      </c>
      <c r="H18" s="87"/>
      <c r="I18" s="90">
        <v>5.9700000000045925</v>
      </c>
      <c r="J18" s="88" t="s">
        <v>29</v>
      </c>
      <c r="K18" s="88" t="s">
        <v>132</v>
      </c>
      <c r="L18" s="89">
        <v>3.1200000000021939E-2</v>
      </c>
      <c r="M18" s="89">
        <v>3.1200000000021939E-2</v>
      </c>
      <c r="N18" s="90">
        <v>134072.986343</v>
      </c>
      <c r="O18" s="102">
        <v>108.77</v>
      </c>
      <c r="P18" s="90">
        <v>145.83116988900002</v>
      </c>
      <c r="Q18" s="91">
        <f t="shared" si="0"/>
        <v>2.6815310663831676E-3</v>
      </c>
      <c r="R18" s="91">
        <f>P18/'סכום נכסי הקרן'!$C$42</f>
        <v>2.7250751753762236E-4</v>
      </c>
    </row>
    <row r="19" spans="2:18">
      <c r="B19" s="86" t="s">
        <v>3457</v>
      </c>
      <c r="C19" s="88" t="s">
        <v>3111</v>
      </c>
      <c r="D19" s="87">
        <v>6865</v>
      </c>
      <c r="E19" s="87"/>
      <c r="F19" s="87" t="s">
        <v>683</v>
      </c>
      <c r="G19" s="101">
        <v>43555</v>
      </c>
      <c r="H19" s="87"/>
      <c r="I19" s="90">
        <v>4.2000000000046978</v>
      </c>
      <c r="J19" s="88" t="s">
        <v>29</v>
      </c>
      <c r="K19" s="88" t="s">
        <v>132</v>
      </c>
      <c r="L19" s="89">
        <v>2.4000000000093957E-2</v>
      </c>
      <c r="M19" s="89">
        <v>2.4000000000093957E-2</v>
      </c>
      <c r="N19" s="90">
        <v>70605.769325999994</v>
      </c>
      <c r="O19" s="102">
        <v>120.59</v>
      </c>
      <c r="P19" s="90">
        <v>85.143505438000005</v>
      </c>
      <c r="Q19" s="91">
        <f t="shared" si="0"/>
        <v>1.5656114883158658E-3</v>
      </c>
      <c r="R19" s="91">
        <f>P19/'סכום נכסי הקרן'!$C$42</f>
        <v>1.5910347094534667E-4</v>
      </c>
    </row>
    <row r="20" spans="2:18">
      <c r="B20" s="86" t="s">
        <v>3457</v>
      </c>
      <c r="C20" s="88" t="s">
        <v>3111</v>
      </c>
      <c r="D20" s="87">
        <v>5212</v>
      </c>
      <c r="E20" s="87"/>
      <c r="F20" s="87" t="s">
        <v>683</v>
      </c>
      <c r="G20" s="101">
        <v>42643</v>
      </c>
      <c r="H20" s="87"/>
      <c r="I20" s="90">
        <v>6.9400000000007394</v>
      </c>
      <c r="J20" s="88" t="s">
        <v>29</v>
      </c>
      <c r="K20" s="88" t="s">
        <v>132</v>
      </c>
      <c r="L20" s="89">
        <v>4.6600000000006678E-2</v>
      </c>
      <c r="M20" s="89">
        <v>4.6600000000006678E-2</v>
      </c>
      <c r="N20" s="90">
        <v>579385.68235699995</v>
      </c>
      <c r="O20" s="102">
        <v>98.11</v>
      </c>
      <c r="P20" s="90">
        <v>568.435292957</v>
      </c>
      <c r="Q20" s="91">
        <f t="shared" si="0"/>
        <v>1.0452339499525527E-2</v>
      </c>
      <c r="R20" s="91">
        <f>P20/'סכום נכסי הקרן'!$C$42</f>
        <v>1.0622070074757552E-3</v>
      </c>
    </row>
    <row r="21" spans="2:18">
      <c r="B21" s="86" t="s">
        <v>3457</v>
      </c>
      <c r="C21" s="88" t="s">
        <v>3111</v>
      </c>
      <c r="D21" s="87">
        <v>5211</v>
      </c>
      <c r="E21" s="87"/>
      <c r="F21" s="87" t="s">
        <v>683</v>
      </c>
      <c r="G21" s="101">
        <v>42643</v>
      </c>
      <c r="H21" s="87"/>
      <c r="I21" s="90">
        <v>4.6900000000007545</v>
      </c>
      <c r="J21" s="88" t="s">
        <v>29</v>
      </c>
      <c r="K21" s="88" t="s">
        <v>132</v>
      </c>
      <c r="L21" s="89">
        <v>4.7400000000004126E-2</v>
      </c>
      <c r="M21" s="89">
        <v>4.7400000000004126E-2</v>
      </c>
      <c r="N21" s="90">
        <v>453228.23519899999</v>
      </c>
      <c r="O21" s="102">
        <v>96.48</v>
      </c>
      <c r="P21" s="90">
        <v>437.27460134300003</v>
      </c>
      <c r="Q21" s="91">
        <f t="shared" si="0"/>
        <v>8.0405679316299279E-3</v>
      </c>
      <c r="R21" s="91">
        <f>P21/'סכום נכסי הקרן'!$C$42</f>
        <v>8.1711348942022457E-4</v>
      </c>
    </row>
    <row r="22" spans="2:18">
      <c r="B22" s="86" t="s">
        <v>3457</v>
      </c>
      <c r="C22" s="88" t="s">
        <v>3111</v>
      </c>
      <c r="D22" s="87">
        <v>6027</v>
      </c>
      <c r="E22" s="87"/>
      <c r="F22" s="87" t="s">
        <v>683</v>
      </c>
      <c r="G22" s="101">
        <v>43100</v>
      </c>
      <c r="H22" s="87"/>
      <c r="I22" s="90">
        <v>8.1699999999993338</v>
      </c>
      <c r="J22" s="88" t="s">
        <v>29</v>
      </c>
      <c r="K22" s="88" t="s">
        <v>132</v>
      </c>
      <c r="L22" s="89">
        <v>4.4899999999998504E-2</v>
      </c>
      <c r="M22" s="89">
        <v>4.4899999999998504E-2</v>
      </c>
      <c r="N22" s="90">
        <v>937906.42906300013</v>
      </c>
      <c r="O22" s="102">
        <v>99.26</v>
      </c>
      <c r="P22" s="90">
        <v>930.96592148599996</v>
      </c>
      <c r="Q22" s="91">
        <f t="shared" si="0"/>
        <v>1.7118521658359441E-2</v>
      </c>
      <c r="R22" s="91">
        <f>P22/'סכום נכסי הקרן'!$C$42</f>
        <v>1.7396501198569277E-3</v>
      </c>
    </row>
    <row r="23" spans="2:18">
      <c r="B23" s="86" t="s">
        <v>3457</v>
      </c>
      <c r="C23" s="88" t="s">
        <v>3111</v>
      </c>
      <c r="D23" s="87">
        <v>5025</v>
      </c>
      <c r="E23" s="87"/>
      <c r="F23" s="87" t="s">
        <v>683</v>
      </c>
      <c r="G23" s="101">
        <v>42551</v>
      </c>
      <c r="H23" s="87"/>
      <c r="I23" s="90">
        <v>7.6199999999965042</v>
      </c>
      <c r="J23" s="88" t="s">
        <v>29</v>
      </c>
      <c r="K23" s="88" t="s">
        <v>132</v>
      </c>
      <c r="L23" s="89">
        <v>4.8399999999978079E-2</v>
      </c>
      <c r="M23" s="89">
        <v>4.8399999999978079E-2</v>
      </c>
      <c r="N23" s="90">
        <v>599929.46131799999</v>
      </c>
      <c r="O23" s="102">
        <v>97.28</v>
      </c>
      <c r="P23" s="90">
        <v>583.61137994199999</v>
      </c>
      <c r="Q23" s="91">
        <f t="shared" si="0"/>
        <v>1.073139608768419E-2</v>
      </c>
      <c r="R23" s="91">
        <f>P23/'סכום נכסי הקרן'!$C$42</f>
        <v>1.0905658130271692E-3</v>
      </c>
    </row>
    <row r="24" spans="2:18">
      <c r="B24" s="86" t="s">
        <v>3457</v>
      </c>
      <c r="C24" s="88" t="s">
        <v>3111</v>
      </c>
      <c r="D24" s="87">
        <v>5024</v>
      </c>
      <c r="E24" s="87"/>
      <c r="F24" s="87" t="s">
        <v>683</v>
      </c>
      <c r="G24" s="101">
        <v>42551</v>
      </c>
      <c r="H24" s="87"/>
      <c r="I24" s="90">
        <v>5.6000000000057577</v>
      </c>
      <c r="J24" s="88" t="s">
        <v>29</v>
      </c>
      <c r="K24" s="88" t="s">
        <v>132</v>
      </c>
      <c r="L24" s="89">
        <v>4.7300000000032975E-2</v>
      </c>
      <c r="M24" s="89">
        <v>4.7300000000032975E-2</v>
      </c>
      <c r="N24" s="90">
        <v>387453.73130999994</v>
      </c>
      <c r="O24" s="102">
        <v>98.61</v>
      </c>
      <c r="P24" s="90">
        <v>382.06812443800004</v>
      </c>
      <c r="Q24" s="91">
        <f t="shared" si="0"/>
        <v>7.0254359608790794E-3</v>
      </c>
      <c r="R24" s="91">
        <f>P24/'סכום נכסי הקרן'!$C$42</f>
        <v>7.1395186776670181E-4</v>
      </c>
    </row>
    <row r="25" spans="2:18">
      <c r="B25" s="86" t="s">
        <v>3457</v>
      </c>
      <c r="C25" s="88" t="s">
        <v>3111</v>
      </c>
      <c r="D25" s="87">
        <v>6026</v>
      </c>
      <c r="E25" s="87"/>
      <c r="F25" s="87" t="s">
        <v>683</v>
      </c>
      <c r="G25" s="101">
        <v>43100</v>
      </c>
      <c r="H25" s="87"/>
      <c r="I25" s="90">
        <v>6.3399999999987475</v>
      </c>
      <c r="J25" s="88" t="s">
        <v>29</v>
      </c>
      <c r="K25" s="88" t="s">
        <v>132</v>
      </c>
      <c r="L25" s="89">
        <v>4.6299999999995213E-2</v>
      </c>
      <c r="M25" s="89">
        <v>4.6299999999995213E-2</v>
      </c>
      <c r="N25" s="90">
        <v>1138499.0237380001</v>
      </c>
      <c r="O25" s="102">
        <v>95.32</v>
      </c>
      <c r="P25" s="90">
        <v>1085.2172694039998</v>
      </c>
      <c r="Q25" s="91">
        <f t="shared" si="0"/>
        <v>1.995488223743476E-2</v>
      </c>
      <c r="R25" s="91">
        <f>P25/'סכום נכסי הקרן'!$C$42</f>
        <v>2.0278920089534841E-3</v>
      </c>
    </row>
    <row r="26" spans="2:18">
      <c r="B26" s="86" t="s">
        <v>3457</v>
      </c>
      <c r="C26" s="88" t="s">
        <v>3111</v>
      </c>
      <c r="D26" s="87">
        <v>5023</v>
      </c>
      <c r="E26" s="87"/>
      <c r="F26" s="87" t="s">
        <v>683</v>
      </c>
      <c r="G26" s="101">
        <v>42551</v>
      </c>
      <c r="H26" s="87"/>
      <c r="I26" s="90">
        <v>7.7599999999912725</v>
      </c>
      <c r="J26" s="88" t="s">
        <v>29</v>
      </c>
      <c r="K26" s="88" t="s">
        <v>132</v>
      </c>
      <c r="L26" s="89">
        <v>4.1899999999964195E-2</v>
      </c>
      <c r="M26" s="89">
        <v>4.1899999999964195E-2</v>
      </c>
      <c r="N26" s="90">
        <v>173991.99146300004</v>
      </c>
      <c r="O26" s="102">
        <v>102.76</v>
      </c>
      <c r="P26" s="90">
        <v>178.79408915600004</v>
      </c>
      <c r="Q26" s="91">
        <f t="shared" si="0"/>
        <v>3.2876504036991891E-3</v>
      </c>
      <c r="R26" s="91">
        <f>P26/'סכום נכסי הקרן'!$C$42</f>
        <v>3.3410369966439547E-4</v>
      </c>
    </row>
    <row r="27" spans="2:18">
      <c r="B27" s="86" t="s">
        <v>3457</v>
      </c>
      <c r="C27" s="88" t="s">
        <v>3111</v>
      </c>
      <c r="D27" s="87">
        <v>5210</v>
      </c>
      <c r="E27" s="87"/>
      <c r="F27" s="87" t="s">
        <v>683</v>
      </c>
      <c r="G27" s="101">
        <v>42643</v>
      </c>
      <c r="H27" s="87"/>
      <c r="I27" s="90">
        <v>7.1600000000138744</v>
      </c>
      <c r="J27" s="88" t="s">
        <v>29</v>
      </c>
      <c r="K27" s="88" t="s">
        <v>132</v>
      </c>
      <c r="L27" s="89">
        <v>3.3100000000052032E-2</v>
      </c>
      <c r="M27" s="89">
        <v>3.3100000000052032E-2</v>
      </c>
      <c r="N27" s="90">
        <v>133574.73190899999</v>
      </c>
      <c r="O27" s="102">
        <v>107.91</v>
      </c>
      <c r="P27" s="90">
        <v>144.14043187500002</v>
      </c>
      <c r="Q27" s="91">
        <f t="shared" si="0"/>
        <v>2.6504419205365913E-3</v>
      </c>
      <c r="R27" s="91">
        <f>P27/'סכום נכסי הקרן'!$C$42</f>
        <v>2.6934811876606804E-4</v>
      </c>
    </row>
    <row r="28" spans="2:18">
      <c r="B28" s="86" t="s">
        <v>3457</v>
      </c>
      <c r="C28" s="88" t="s">
        <v>3111</v>
      </c>
      <c r="D28" s="87">
        <v>6025</v>
      </c>
      <c r="E28" s="87"/>
      <c r="F28" s="87" t="s">
        <v>683</v>
      </c>
      <c r="G28" s="101">
        <v>43100</v>
      </c>
      <c r="H28" s="87"/>
      <c r="I28" s="90">
        <v>8.5099999999878531</v>
      </c>
      <c r="J28" s="88" t="s">
        <v>29</v>
      </c>
      <c r="K28" s="88" t="s">
        <v>132</v>
      </c>
      <c r="L28" s="89">
        <v>3.4299999999958766E-2</v>
      </c>
      <c r="M28" s="89">
        <v>3.4299999999958766E-2</v>
      </c>
      <c r="N28" s="90">
        <v>165888.53403000001</v>
      </c>
      <c r="O28" s="102">
        <f>P28*1000*100/N28</f>
        <v>100.09297254141271</v>
      </c>
      <c r="P28" s="90">
        <v>166.04276481599999</v>
      </c>
      <c r="Q28" s="91">
        <f t="shared" si="0"/>
        <v>3.053180143457403E-3</v>
      </c>
      <c r="R28" s="91">
        <f>P28/'סכום נכסי הקרן'!$C$42</f>
        <v>3.1027592852427938E-4</v>
      </c>
    </row>
    <row r="29" spans="2:18">
      <c r="B29" s="86" t="s">
        <v>3457</v>
      </c>
      <c r="C29" s="88" t="s">
        <v>3111</v>
      </c>
      <c r="D29" s="87">
        <v>5022</v>
      </c>
      <c r="E29" s="87"/>
      <c r="F29" s="87" t="s">
        <v>683</v>
      </c>
      <c r="G29" s="101">
        <v>42551</v>
      </c>
      <c r="H29" s="87"/>
      <c r="I29" s="90">
        <v>7.1200000000213883</v>
      </c>
      <c r="J29" s="88" t="s">
        <v>29</v>
      </c>
      <c r="K29" s="88" t="s">
        <v>132</v>
      </c>
      <c r="L29" s="89">
        <v>2.3500000000052718E-2</v>
      </c>
      <c r="M29" s="89">
        <v>2.3500000000052718E-2</v>
      </c>
      <c r="N29" s="90">
        <v>118846.964639</v>
      </c>
      <c r="O29" s="102">
        <v>111.73</v>
      </c>
      <c r="P29" s="90">
        <v>132.78767881799999</v>
      </c>
      <c r="Q29" s="91">
        <f t="shared" si="0"/>
        <v>2.4416884693060094E-3</v>
      </c>
      <c r="R29" s="91">
        <f>P29/'סכום נכסי הקרן'!$C$42</f>
        <v>2.4813378883142156E-4</v>
      </c>
    </row>
    <row r="30" spans="2:18">
      <c r="B30" s="86" t="s">
        <v>3457</v>
      </c>
      <c r="C30" s="88" t="s">
        <v>3111</v>
      </c>
      <c r="D30" s="87">
        <v>6024</v>
      </c>
      <c r="E30" s="87"/>
      <c r="F30" s="87" t="s">
        <v>683</v>
      </c>
      <c r="G30" s="101">
        <v>43100</v>
      </c>
      <c r="H30" s="87"/>
      <c r="I30" s="90">
        <v>7.5800000000106085</v>
      </c>
      <c r="J30" s="88" t="s">
        <v>29</v>
      </c>
      <c r="K30" s="88" t="s">
        <v>132</v>
      </c>
      <c r="L30" s="89">
        <v>1.7499999999982318E-2</v>
      </c>
      <c r="M30" s="89">
        <v>1.7499999999982318E-2</v>
      </c>
      <c r="N30" s="90">
        <v>121043.50145100002</v>
      </c>
      <c r="O30" s="102">
        <v>116.81</v>
      </c>
      <c r="P30" s="90">
        <v>141.39092757500001</v>
      </c>
      <c r="Q30" s="91">
        <f t="shared" si="0"/>
        <v>2.5998842708707753E-3</v>
      </c>
      <c r="R30" s="91">
        <f>P30/'סכום נכסי הקרן'!$C$42</f>
        <v>2.6421025563418534E-4</v>
      </c>
    </row>
    <row r="31" spans="2:18">
      <c r="B31" s="86" t="s">
        <v>3457</v>
      </c>
      <c r="C31" s="88" t="s">
        <v>3111</v>
      </c>
      <c r="D31" s="87">
        <v>5209</v>
      </c>
      <c r="E31" s="87"/>
      <c r="F31" s="87" t="s">
        <v>683</v>
      </c>
      <c r="G31" s="101">
        <v>42643</v>
      </c>
      <c r="H31" s="87"/>
      <c r="I31" s="90">
        <v>6.1600000000042749</v>
      </c>
      <c r="J31" s="88" t="s">
        <v>29</v>
      </c>
      <c r="K31" s="88" t="s">
        <v>132</v>
      </c>
      <c r="L31" s="89">
        <v>2.0799999999972799E-2</v>
      </c>
      <c r="M31" s="89">
        <v>2.0799999999972799E-2</v>
      </c>
      <c r="N31" s="90">
        <v>91502.454696000001</v>
      </c>
      <c r="O31" s="102">
        <v>112.49</v>
      </c>
      <c r="P31" s="90">
        <v>102.93114096599999</v>
      </c>
      <c r="Q31" s="91">
        <f t="shared" si="0"/>
        <v>1.8926890074919E-3</v>
      </c>
      <c r="R31" s="91">
        <f>P31/'סכום נכסי הקרן'!$C$42</f>
        <v>1.9234234850690503E-4</v>
      </c>
    </row>
    <row r="32" spans="2:18">
      <c r="B32" s="92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90"/>
      <c r="O32" s="102"/>
      <c r="P32" s="87"/>
      <c r="Q32" s="91"/>
      <c r="R32" s="87"/>
    </row>
    <row r="33" spans="2:18">
      <c r="B33" s="85" t="s">
        <v>38</v>
      </c>
      <c r="C33" s="81"/>
      <c r="D33" s="80"/>
      <c r="E33" s="80"/>
      <c r="F33" s="80"/>
      <c r="G33" s="99"/>
      <c r="H33" s="80"/>
      <c r="I33" s="83">
        <v>5.0275244567382957</v>
      </c>
      <c r="J33" s="81"/>
      <c r="K33" s="81"/>
      <c r="L33" s="82"/>
      <c r="M33" s="82">
        <v>4.9159220238736222E-2</v>
      </c>
      <c r="N33" s="83"/>
      <c r="O33" s="100"/>
      <c r="P33" s="83">
        <f>SUM(P34:P251)</f>
        <v>25839.408734364992</v>
      </c>
      <c r="Q33" s="84">
        <f t="shared" si="0"/>
        <v>0.47513283553105984</v>
      </c>
      <c r="R33" s="84">
        <f>P33/'סכום נכסי הקרן'!$C$42</f>
        <v>4.8284829191189885E-2</v>
      </c>
    </row>
    <row r="34" spans="2:18">
      <c r="B34" s="86" t="s">
        <v>3458</v>
      </c>
      <c r="C34" s="88" t="s">
        <v>3112</v>
      </c>
      <c r="D34" s="87" t="s">
        <v>3113</v>
      </c>
      <c r="E34" s="87"/>
      <c r="F34" s="87" t="s">
        <v>377</v>
      </c>
      <c r="G34" s="101">
        <v>42368</v>
      </c>
      <c r="H34" s="87" t="s">
        <v>313</v>
      </c>
      <c r="I34" s="90">
        <v>7.4500000000746507</v>
      </c>
      <c r="J34" s="88" t="s">
        <v>128</v>
      </c>
      <c r="K34" s="88" t="s">
        <v>132</v>
      </c>
      <c r="L34" s="89">
        <v>3.1699999999999999E-2</v>
      </c>
      <c r="M34" s="89">
        <v>1.8700000000265088E-2</v>
      </c>
      <c r="N34" s="90">
        <v>27390.844458</v>
      </c>
      <c r="O34" s="102">
        <v>119.82</v>
      </c>
      <c r="P34" s="90">
        <v>32.819712099</v>
      </c>
      <c r="Q34" s="91">
        <f t="shared" si="0"/>
        <v>6.0348605617171526E-4</v>
      </c>
      <c r="R34" s="91">
        <f>P34/'סכום נכסי הקרן'!$C$42</f>
        <v>6.1328577952199302E-5</v>
      </c>
    </row>
    <row r="35" spans="2:18">
      <c r="B35" s="86" t="s">
        <v>3458</v>
      </c>
      <c r="C35" s="88" t="s">
        <v>3112</v>
      </c>
      <c r="D35" s="87" t="s">
        <v>3114</v>
      </c>
      <c r="E35" s="87"/>
      <c r="F35" s="87" t="s">
        <v>377</v>
      </c>
      <c r="G35" s="101">
        <v>42388</v>
      </c>
      <c r="H35" s="87" t="s">
        <v>313</v>
      </c>
      <c r="I35" s="90">
        <v>7.4399999999652184</v>
      </c>
      <c r="J35" s="88" t="s">
        <v>128</v>
      </c>
      <c r="K35" s="88" t="s">
        <v>132</v>
      </c>
      <c r="L35" s="89">
        <v>3.1899999999999998E-2</v>
      </c>
      <c r="M35" s="89">
        <v>1.8799999999956522E-2</v>
      </c>
      <c r="N35" s="90">
        <v>38347.182528999998</v>
      </c>
      <c r="O35" s="102">
        <v>119.96</v>
      </c>
      <c r="P35" s="90">
        <v>46.001281389999995</v>
      </c>
      <c r="Q35" s="91">
        <f t="shared" si="0"/>
        <v>8.4586762373647657E-4</v>
      </c>
      <c r="R35" s="91">
        <f>P35/'סכום נכסי הקרן'!$C$42</f>
        <v>8.5960326620708856E-5</v>
      </c>
    </row>
    <row r="36" spans="2:18">
      <c r="B36" s="86" t="s">
        <v>3458</v>
      </c>
      <c r="C36" s="88" t="s">
        <v>3112</v>
      </c>
      <c r="D36" s="87" t="s">
        <v>3115</v>
      </c>
      <c r="E36" s="87"/>
      <c r="F36" s="87" t="s">
        <v>377</v>
      </c>
      <c r="G36" s="101">
        <v>42509</v>
      </c>
      <c r="H36" s="87" t="s">
        <v>313</v>
      </c>
      <c r="I36" s="90">
        <v>7.5000000000677991</v>
      </c>
      <c r="J36" s="88" t="s">
        <v>128</v>
      </c>
      <c r="K36" s="88" t="s">
        <v>132</v>
      </c>
      <c r="L36" s="89">
        <v>2.7400000000000001E-2</v>
      </c>
      <c r="M36" s="89">
        <v>2.0600000000289272E-2</v>
      </c>
      <c r="N36" s="90">
        <v>38347.182528999998</v>
      </c>
      <c r="O36" s="102">
        <v>115.39</v>
      </c>
      <c r="P36" s="90">
        <v>44.248811761999995</v>
      </c>
      <c r="Q36" s="91">
        <f t="shared" si="0"/>
        <v>8.1364336225690499E-4</v>
      </c>
      <c r="R36" s="91">
        <f>P36/'סכום נכסי הקרן'!$C$42</f>
        <v>8.2685573025507915E-5</v>
      </c>
    </row>
    <row r="37" spans="2:18">
      <c r="B37" s="86" t="s">
        <v>3458</v>
      </c>
      <c r="C37" s="88" t="s">
        <v>3112</v>
      </c>
      <c r="D37" s="87" t="s">
        <v>3116</v>
      </c>
      <c r="E37" s="87"/>
      <c r="F37" s="87" t="s">
        <v>377</v>
      </c>
      <c r="G37" s="101">
        <v>42723</v>
      </c>
      <c r="H37" s="87" t="s">
        <v>313</v>
      </c>
      <c r="I37" s="90">
        <v>7.3899999995406622</v>
      </c>
      <c r="J37" s="88" t="s">
        <v>128</v>
      </c>
      <c r="K37" s="88" t="s">
        <v>132</v>
      </c>
      <c r="L37" s="89">
        <v>3.15E-2</v>
      </c>
      <c r="M37" s="89">
        <v>2.2799999999435622E-2</v>
      </c>
      <c r="N37" s="90">
        <v>5478.168815</v>
      </c>
      <c r="O37" s="102">
        <v>116.44</v>
      </c>
      <c r="P37" s="90">
        <v>6.3787797870000009</v>
      </c>
      <c r="Q37" s="91">
        <f t="shared" si="0"/>
        <v>1.1729245659536961E-4</v>
      </c>
      <c r="R37" s="91">
        <f>P37/'סכום נכסי הקרן'!$C$42</f>
        <v>1.1919711307243995E-5</v>
      </c>
    </row>
    <row r="38" spans="2:18">
      <c r="B38" s="86" t="s">
        <v>3458</v>
      </c>
      <c r="C38" s="88" t="s">
        <v>3112</v>
      </c>
      <c r="D38" s="87" t="s">
        <v>3117</v>
      </c>
      <c r="E38" s="87"/>
      <c r="F38" s="87" t="s">
        <v>377</v>
      </c>
      <c r="G38" s="101">
        <v>42918</v>
      </c>
      <c r="H38" s="87" t="s">
        <v>313</v>
      </c>
      <c r="I38" s="90">
        <v>7.3499999999871655</v>
      </c>
      <c r="J38" s="88" t="s">
        <v>128</v>
      </c>
      <c r="K38" s="88" t="s">
        <v>132</v>
      </c>
      <c r="L38" s="89">
        <v>3.1899999999999998E-2</v>
      </c>
      <c r="M38" s="89">
        <v>2.5399999999884487E-2</v>
      </c>
      <c r="N38" s="90">
        <v>27390.844458</v>
      </c>
      <c r="O38" s="102">
        <v>113.78</v>
      </c>
      <c r="P38" s="90">
        <v>31.165300984000002</v>
      </c>
      <c r="Q38" s="91">
        <f t="shared" si="0"/>
        <v>5.7306488623377362E-4</v>
      </c>
      <c r="R38" s="91">
        <f>P38/'סכום נכסי הקרן'!$C$42</f>
        <v>5.8237061465851036E-5</v>
      </c>
    </row>
    <row r="39" spans="2:18">
      <c r="B39" s="86" t="s">
        <v>3458</v>
      </c>
      <c r="C39" s="88" t="s">
        <v>3112</v>
      </c>
      <c r="D39" s="87" t="s">
        <v>3118</v>
      </c>
      <c r="E39" s="87"/>
      <c r="F39" s="87" t="s">
        <v>377</v>
      </c>
      <c r="G39" s="101">
        <v>43915</v>
      </c>
      <c r="H39" s="87" t="s">
        <v>313</v>
      </c>
      <c r="I39" s="90">
        <v>7.3699999999924861</v>
      </c>
      <c r="J39" s="88" t="s">
        <v>128</v>
      </c>
      <c r="K39" s="88" t="s">
        <v>132</v>
      </c>
      <c r="L39" s="89">
        <v>2.6600000000000002E-2</v>
      </c>
      <c r="M39" s="89">
        <v>3.2000000000000001E-2</v>
      </c>
      <c r="N39" s="90">
        <v>57664.935984999996</v>
      </c>
      <c r="O39" s="102">
        <v>103.84</v>
      </c>
      <c r="P39" s="90">
        <v>59.879270785000003</v>
      </c>
      <c r="Q39" s="91">
        <f t="shared" si="0"/>
        <v>1.1010549045486269E-3</v>
      </c>
      <c r="R39" s="91">
        <f>P39/'סכום נכסי הקרן'!$C$42</f>
        <v>1.1189344120330101E-4</v>
      </c>
    </row>
    <row r="40" spans="2:18">
      <c r="B40" s="86" t="s">
        <v>3458</v>
      </c>
      <c r="C40" s="88" t="s">
        <v>3112</v>
      </c>
      <c r="D40" s="87" t="s">
        <v>3119</v>
      </c>
      <c r="E40" s="87"/>
      <c r="F40" s="87" t="s">
        <v>377</v>
      </c>
      <c r="G40" s="101">
        <v>44168</v>
      </c>
      <c r="H40" s="87" t="s">
        <v>313</v>
      </c>
      <c r="I40" s="90">
        <v>7.5000000000089466</v>
      </c>
      <c r="J40" s="88" t="s">
        <v>128</v>
      </c>
      <c r="K40" s="88" t="s">
        <v>132</v>
      </c>
      <c r="L40" s="89">
        <v>1.89E-2</v>
      </c>
      <c r="M40" s="89">
        <v>3.4899999999962426E-2</v>
      </c>
      <c r="N40" s="90">
        <v>58402.653633000002</v>
      </c>
      <c r="O40" s="102">
        <v>95.68</v>
      </c>
      <c r="P40" s="90">
        <v>55.879658129000006</v>
      </c>
      <c r="Q40" s="91">
        <f t="shared" si="0"/>
        <v>1.0275103694624261E-3</v>
      </c>
      <c r="R40" s="91">
        <f>P40/'סכום נכסי הקרן'!$C$42</f>
        <v>1.0441956221825127E-4</v>
      </c>
    </row>
    <row r="41" spans="2:18">
      <c r="B41" s="86" t="s">
        <v>3458</v>
      </c>
      <c r="C41" s="88" t="s">
        <v>3112</v>
      </c>
      <c r="D41" s="87" t="s">
        <v>3120</v>
      </c>
      <c r="E41" s="87"/>
      <c r="F41" s="87" t="s">
        <v>377</v>
      </c>
      <c r="G41" s="101">
        <v>44277</v>
      </c>
      <c r="H41" s="87" t="s">
        <v>313</v>
      </c>
      <c r="I41" s="90">
        <v>7.4200000000154995</v>
      </c>
      <c r="J41" s="88" t="s">
        <v>128</v>
      </c>
      <c r="K41" s="88" t="s">
        <v>132</v>
      </c>
      <c r="L41" s="89">
        <v>1.9E-2</v>
      </c>
      <c r="M41" s="89">
        <v>4.1300000000047979E-2</v>
      </c>
      <c r="N41" s="90">
        <v>88811.168726999997</v>
      </c>
      <c r="O41" s="102">
        <v>91.53</v>
      </c>
      <c r="P41" s="90">
        <v>81.288857696999997</v>
      </c>
      <c r="Q41" s="91">
        <f t="shared" si="0"/>
        <v>1.4947325556753145E-3</v>
      </c>
      <c r="R41" s="91">
        <f>P41/'סכום נכסי הקרן'!$C$42</f>
        <v>1.5190048075003075E-4</v>
      </c>
    </row>
    <row r="42" spans="2:18">
      <c r="B42" s="86" t="s">
        <v>3459</v>
      </c>
      <c r="C42" s="88" t="s">
        <v>3112</v>
      </c>
      <c r="D42" s="87" t="s">
        <v>3121</v>
      </c>
      <c r="E42" s="87"/>
      <c r="F42" s="87" t="s">
        <v>393</v>
      </c>
      <c r="G42" s="101">
        <v>42122</v>
      </c>
      <c r="H42" s="87" t="s">
        <v>130</v>
      </c>
      <c r="I42" s="90">
        <v>4.5199999999971112</v>
      </c>
      <c r="J42" s="88" t="s">
        <v>361</v>
      </c>
      <c r="K42" s="88" t="s">
        <v>132</v>
      </c>
      <c r="L42" s="89">
        <v>2.98E-2</v>
      </c>
      <c r="M42" s="89">
        <v>2.1499999999990776E-2</v>
      </c>
      <c r="N42" s="90">
        <v>573454.16380700003</v>
      </c>
      <c r="O42" s="102">
        <v>113.47</v>
      </c>
      <c r="P42" s="90">
        <v>650.698420844</v>
      </c>
      <c r="Q42" s="91">
        <f t="shared" si="0"/>
        <v>1.1964986852041082E-2</v>
      </c>
      <c r="R42" s="91">
        <f>P42/'סכום נכסי הקרן'!$C$42</f>
        <v>1.2159280588972677E-3</v>
      </c>
    </row>
    <row r="43" spans="2:18">
      <c r="B43" s="86" t="s">
        <v>3460</v>
      </c>
      <c r="C43" s="88" t="s">
        <v>3112</v>
      </c>
      <c r="D43" s="87" t="s">
        <v>3122</v>
      </c>
      <c r="E43" s="87"/>
      <c r="F43" s="87" t="s">
        <v>3123</v>
      </c>
      <c r="G43" s="101">
        <v>40742</v>
      </c>
      <c r="H43" s="87" t="s">
        <v>3110</v>
      </c>
      <c r="I43" s="90">
        <v>3.4299999999939264</v>
      </c>
      <c r="J43" s="88" t="s">
        <v>343</v>
      </c>
      <c r="K43" s="88" t="s">
        <v>132</v>
      </c>
      <c r="L43" s="89">
        <v>4.4999999999999998E-2</v>
      </c>
      <c r="M43" s="89">
        <v>1.3099999999979755E-2</v>
      </c>
      <c r="N43" s="90">
        <v>213433.07916299999</v>
      </c>
      <c r="O43" s="102">
        <v>124.97</v>
      </c>
      <c r="P43" s="90">
        <v>266.72731323400001</v>
      </c>
      <c r="Q43" s="91">
        <f t="shared" si="0"/>
        <v>4.9045589995217838E-3</v>
      </c>
      <c r="R43" s="91">
        <f>P43/'סכום נכסי הקרן'!$C$42</f>
        <v>4.9842018029617238E-4</v>
      </c>
    </row>
    <row r="44" spans="2:18">
      <c r="B44" s="86" t="s">
        <v>3461</v>
      </c>
      <c r="C44" s="88" t="s">
        <v>3112</v>
      </c>
      <c r="D44" s="87" t="s">
        <v>3124</v>
      </c>
      <c r="E44" s="87"/>
      <c r="F44" s="87" t="s">
        <v>506</v>
      </c>
      <c r="G44" s="101">
        <v>43431</v>
      </c>
      <c r="H44" s="87" t="s">
        <v>313</v>
      </c>
      <c r="I44" s="90">
        <v>8.2399999999503581</v>
      </c>
      <c r="J44" s="88" t="s">
        <v>361</v>
      </c>
      <c r="K44" s="88" t="s">
        <v>132</v>
      </c>
      <c r="L44" s="89">
        <v>3.6600000000000001E-2</v>
      </c>
      <c r="M44" s="89">
        <v>2.969999999993278E-2</v>
      </c>
      <c r="N44" s="90">
        <v>17016.146787000001</v>
      </c>
      <c r="O44" s="102">
        <v>113.65</v>
      </c>
      <c r="P44" s="90">
        <v>19.338850928999999</v>
      </c>
      <c r="Q44" s="91">
        <f t="shared" si="0"/>
        <v>3.5560113516018696E-4</v>
      </c>
      <c r="R44" s="91">
        <f>P44/'סכום נכסי הקרן'!$C$42</f>
        <v>3.6137557304814869E-5</v>
      </c>
    </row>
    <row r="45" spans="2:18">
      <c r="B45" s="86" t="s">
        <v>3461</v>
      </c>
      <c r="C45" s="88" t="s">
        <v>3112</v>
      </c>
      <c r="D45" s="87" t="s">
        <v>3125</v>
      </c>
      <c r="E45" s="87"/>
      <c r="F45" s="87" t="s">
        <v>506</v>
      </c>
      <c r="G45" s="101">
        <v>43276</v>
      </c>
      <c r="H45" s="87" t="s">
        <v>313</v>
      </c>
      <c r="I45" s="90">
        <v>8.309999999982848</v>
      </c>
      <c r="J45" s="88" t="s">
        <v>361</v>
      </c>
      <c r="K45" s="88" t="s">
        <v>132</v>
      </c>
      <c r="L45" s="89">
        <v>3.2599999999999997E-2</v>
      </c>
      <c r="M45" s="89">
        <v>3.0400000000064323E-2</v>
      </c>
      <c r="N45" s="90">
        <v>16953.680498999998</v>
      </c>
      <c r="O45" s="102">
        <v>110.05</v>
      </c>
      <c r="P45" s="90">
        <v>18.657526671999999</v>
      </c>
      <c r="Q45" s="91">
        <f t="shared" si="0"/>
        <v>3.4307300305498232E-4</v>
      </c>
      <c r="R45" s="91">
        <f>P45/'סכום נכסי הקרן'!$C$42</f>
        <v>3.4864400255779641E-5</v>
      </c>
    </row>
    <row r="46" spans="2:18">
      <c r="B46" s="86" t="s">
        <v>3461</v>
      </c>
      <c r="C46" s="88" t="s">
        <v>3112</v>
      </c>
      <c r="D46" s="87" t="s">
        <v>3126</v>
      </c>
      <c r="E46" s="87"/>
      <c r="F46" s="87" t="s">
        <v>506</v>
      </c>
      <c r="G46" s="101">
        <v>43222</v>
      </c>
      <c r="H46" s="87" t="s">
        <v>313</v>
      </c>
      <c r="I46" s="90">
        <v>8.3300000000178525</v>
      </c>
      <c r="J46" s="88" t="s">
        <v>361</v>
      </c>
      <c r="K46" s="88" t="s">
        <v>132</v>
      </c>
      <c r="L46" s="89">
        <v>3.2199999999999999E-2</v>
      </c>
      <c r="M46" s="89">
        <v>3.050000000011157E-2</v>
      </c>
      <c r="N46" s="90">
        <v>81016.022660000002</v>
      </c>
      <c r="O46" s="102">
        <v>110.63</v>
      </c>
      <c r="P46" s="90">
        <v>89.628024479999993</v>
      </c>
      <c r="Q46" s="91">
        <f t="shared" si="0"/>
        <v>1.6480724405119088E-3</v>
      </c>
      <c r="R46" s="91">
        <f>P46/'סכום נכסי הקרן'!$C$42</f>
        <v>1.674834705875068E-4</v>
      </c>
    </row>
    <row r="47" spans="2:18">
      <c r="B47" s="86" t="s">
        <v>3461</v>
      </c>
      <c r="C47" s="88" t="s">
        <v>3112</v>
      </c>
      <c r="D47" s="87" t="s">
        <v>3127</v>
      </c>
      <c r="E47" s="87"/>
      <c r="F47" s="87" t="s">
        <v>506</v>
      </c>
      <c r="G47" s="101">
        <v>43922</v>
      </c>
      <c r="H47" s="87" t="s">
        <v>313</v>
      </c>
      <c r="I47" s="90">
        <v>8.4899999998985045</v>
      </c>
      <c r="J47" s="88" t="s">
        <v>361</v>
      </c>
      <c r="K47" s="88" t="s">
        <v>132</v>
      </c>
      <c r="L47" s="89">
        <v>2.7699999999999999E-2</v>
      </c>
      <c r="M47" s="89">
        <v>2.7499999999762857E-2</v>
      </c>
      <c r="N47" s="90">
        <v>19492.430519000001</v>
      </c>
      <c r="O47" s="102">
        <v>108.17</v>
      </c>
      <c r="P47" s="90">
        <v>21.084962186000006</v>
      </c>
      <c r="Q47" s="91">
        <f t="shared" si="0"/>
        <v>3.8770847945819126E-4</v>
      </c>
      <c r="R47" s="91">
        <f>P47/'סכום נכסי הקרן'!$C$42</f>
        <v>3.9400429325602659E-5</v>
      </c>
    </row>
    <row r="48" spans="2:18">
      <c r="B48" s="86" t="s">
        <v>3461</v>
      </c>
      <c r="C48" s="88" t="s">
        <v>3112</v>
      </c>
      <c r="D48" s="87" t="s">
        <v>3128</v>
      </c>
      <c r="E48" s="87"/>
      <c r="F48" s="87" t="s">
        <v>506</v>
      </c>
      <c r="G48" s="101">
        <v>43978</v>
      </c>
      <c r="H48" s="87" t="s">
        <v>313</v>
      </c>
      <c r="I48" s="90">
        <v>8.499999999816465</v>
      </c>
      <c r="J48" s="88" t="s">
        <v>361</v>
      </c>
      <c r="K48" s="88" t="s">
        <v>132</v>
      </c>
      <c r="L48" s="89">
        <v>2.3E-2</v>
      </c>
      <c r="M48" s="89">
        <v>3.1999999999265866E-2</v>
      </c>
      <c r="N48" s="90">
        <v>8176.9648199999992</v>
      </c>
      <c r="O48" s="102">
        <v>99.95</v>
      </c>
      <c r="P48" s="90">
        <v>8.1728762630000009</v>
      </c>
      <c r="Q48" s="91">
        <f t="shared" si="0"/>
        <v>1.502821489920254E-4</v>
      </c>
      <c r="R48" s="91">
        <f>P48/'סכום נכסי הקרן'!$C$42</f>
        <v>1.5272250941054024E-5</v>
      </c>
    </row>
    <row r="49" spans="2:18">
      <c r="B49" s="86" t="s">
        <v>3461</v>
      </c>
      <c r="C49" s="88" t="s">
        <v>3112</v>
      </c>
      <c r="D49" s="87" t="s">
        <v>3129</v>
      </c>
      <c r="E49" s="87"/>
      <c r="F49" s="87" t="s">
        <v>506</v>
      </c>
      <c r="G49" s="101">
        <v>44010</v>
      </c>
      <c r="H49" s="87" t="s">
        <v>313</v>
      </c>
      <c r="I49" s="90">
        <v>8.5899999999540082</v>
      </c>
      <c r="J49" s="88" t="s">
        <v>361</v>
      </c>
      <c r="K49" s="88" t="s">
        <v>132</v>
      </c>
      <c r="L49" s="89">
        <v>2.2000000000000002E-2</v>
      </c>
      <c r="M49" s="89">
        <v>2.9099999999693385E-2</v>
      </c>
      <c r="N49" s="90">
        <v>12821.435658</v>
      </c>
      <c r="O49" s="102">
        <v>101.75</v>
      </c>
      <c r="P49" s="90">
        <v>13.045811240000001</v>
      </c>
      <c r="Q49" s="91">
        <f t="shared" si="0"/>
        <v>2.3988526014608521E-4</v>
      </c>
      <c r="R49" s="91">
        <f>P49/'סכום נכסי הקרן'!$C$42</f>
        <v>2.4378064291624182E-5</v>
      </c>
    </row>
    <row r="50" spans="2:18">
      <c r="B50" s="86" t="s">
        <v>3461</v>
      </c>
      <c r="C50" s="88" t="s">
        <v>3112</v>
      </c>
      <c r="D50" s="87" t="s">
        <v>3130</v>
      </c>
      <c r="E50" s="87"/>
      <c r="F50" s="87" t="s">
        <v>506</v>
      </c>
      <c r="G50" s="101">
        <v>44133</v>
      </c>
      <c r="H50" s="87" t="s">
        <v>313</v>
      </c>
      <c r="I50" s="90">
        <v>8.4800000000523195</v>
      </c>
      <c r="J50" s="88" t="s">
        <v>361</v>
      </c>
      <c r="K50" s="88" t="s">
        <v>132</v>
      </c>
      <c r="L50" s="89">
        <v>2.3799999999999998E-2</v>
      </c>
      <c r="M50" s="89">
        <v>3.2100000000154581E-2</v>
      </c>
      <c r="N50" s="90">
        <v>16672.823783</v>
      </c>
      <c r="O50" s="102">
        <v>100.88</v>
      </c>
      <c r="P50" s="90">
        <v>16.819544694000001</v>
      </c>
      <c r="Q50" s="91">
        <f t="shared" si="0"/>
        <v>3.0927634780486806E-4</v>
      </c>
      <c r="R50" s="91">
        <f>P50/'סכום נכסי הקרן'!$C$42</f>
        <v>3.1429853947984787E-5</v>
      </c>
    </row>
    <row r="51" spans="2:18">
      <c r="B51" s="86" t="s">
        <v>3461</v>
      </c>
      <c r="C51" s="88" t="s">
        <v>3112</v>
      </c>
      <c r="D51" s="87" t="s">
        <v>3131</v>
      </c>
      <c r="E51" s="87"/>
      <c r="F51" s="87" t="s">
        <v>506</v>
      </c>
      <c r="G51" s="101">
        <v>44251</v>
      </c>
      <c r="H51" s="87" t="s">
        <v>313</v>
      </c>
      <c r="I51" s="90">
        <v>8.34999999992643</v>
      </c>
      <c r="J51" s="88" t="s">
        <v>361</v>
      </c>
      <c r="K51" s="88" t="s">
        <v>132</v>
      </c>
      <c r="L51" s="89">
        <v>2.3599999999999999E-2</v>
      </c>
      <c r="M51" s="89">
        <v>3.7999999999579585E-2</v>
      </c>
      <c r="N51" s="90">
        <v>49503.621794999999</v>
      </c>
      <c r="O51" s="102">
        <v>96.1</v>
      </c>
      <c r="P51" s="90">
        <v>47.572977350000002</v>
      </c>
      <c r="Q51" s="91">
        <f t="shared" si="0"/>
        <v>8.7476783448604985E-4</v>
      </c>
      <c r="R51" s="91">
        <f>P51/'סכום נכסי הקרן'!$C$42</f>
        <v>8.889727737485499E-5</v>
      </c>
    </row>
    <row r="52" spans="2:18">
      <c r="B52" s="86" t="s">
        <v>3461</v>
      </c>
      <c r="C52" s="88" t="s">
        <v>3112</v>
      </c>
      <c r="D52" s="87" t="s">
        <v>3132</v>
      </c>
      <c r="E52" s="87"/>
      <c r="F52" s="87" t="s">
        <v>506</v>
      </c>
      <c r="G52" s="101">
        <v>44294</v>
      </c>
      <c r="H52" s="87" t="s">
        <v>313</v>
      </c>
      <c r="I52" s="90">
        <v>8.3200000000765453</v>
      </c>
      <c r="J52" s="88" t="s">
        <v>361</v>
      </c>
      <c r="K52" s="88" t="s">
        <v>132</v>
      </c>
      <c r="L52" s="89">
        <v>2.3199999999999998E-2</v>
      </c>
      <c r="M52" s="89">
        <v>4.0000000000299005E-2</v>
      </c>
      <c r="N52" s="90">
        <v>35617.256554</v>
      </c>
      <c r="O52" s="102">
        <v>93.9</v>
      </c>
      <c r="P52" s="90">
        <v>33.444602941999996</v>
      </c>
      <c r="Q52" s="91">
        <f t="shared" si="0"/>
        <v>6.1497649549191197E-4</v>
      </c>
      <c r="R52" s="91">
        <f>P52/'סכום נכסי הקרן'!$C$42</f>
        <v>6.2496280662720908E-5</v>
      </c>
    </row>
    <row r="53" spans="2:18">
      <c r="B53" s="86" t="s">
        <v>3461</v>
      </c>
      <c r="C53" s="88" t="s">
        <v>3112</v>
      </c>
      <c r="D53" s="87" t="s">
        <v>3133</v>
      </c>
      <c r="E53" s="87"/>
      <c r="F53" s="87" t="s">
        <v>506</v>
      </c>
      <c r="G53" s="101">
        <v>44602</v>
      </c>
      <c r="H53" s="87" t="s">
        <v>313</v>
      </c>
      <c r="I53" s="90">
        <v>8.2600000000182945</v>
      </c>
      <c r="J53" s="88" t="s">
        <v>361</v>
      </c>
      <c r="K53" s="88" t="s">
        <v>132</v>
      </c>
      <c r="L53" s="89">
        <v>2.0899999999999998E-2</v>
      </c>
      <c r="M53" s="89">
        <v>4.5600000000182959E-2</v>
      </c>
      <c r="N53" s="90">
        <v>51028.196246</v>
      </c>
      <c r="O53" s="102">
        <v>85.69</v>
      </c>
      <c r="P53" s="90">
        <v>43.726062370000001</v>
      </c>
      <c r="Q53" s="91">
        <f t="shared" si="0"/>
        <v>8.0403109119271579E-4</v>
      </c>
      <c r="R53" s="91">
        <f>P53/'סכום נכסי הקרן'!$C$42</f>
        <v>8.1708737008786327E-5</v>
      </c>
    </row>
    <row r="54" spans="2:18">
      <c r="B54" s="86" t="s">
        <v>3461</v>
      </c>
      <c r="C54" s="88" t="s">
        <v>3112</v>
      </c>
      <c r="D54" s="87" t="s">
        <v>3134</v>
      </c>
      <c r="E54" s="87"/>
      <c r="F54" s="87" t="s">
        <v>506</v>
      </c>
      <c r="G54" s="101">
        <v>43500</v>
      </c>
      <c r="H54" s="87" t="s">
        <v>313</v>
      </c>
      <c r="I54" s="90">
        <v>8.3300000000661498</v>
      </c>
      <c r="J54" s="88" t="s">
        <v>361</v>
      </c>
      <c r="K54" s="88" t="s">
        <v>132</v>
      </c>
      <c r="L54" s="89">
        <v>3.4500000000000003E-2</v>
      </c>
      <c r="M54" s="89">
        <v>2.7900000000227812E-2</v>
      </c>
      <c r="N54" s="90">
        <v>31939.400812</v>
      </c>
      <c r="O54" s="102">
        <v>114.07</v>
      </c>
      <c r="P54" s="90">
        <v>36.433274822999998</v>
      </c>
      <c r="Q54" s="91">
        <f t="shared" si="0"/>
        <v>6.6993193816049495E-4</v>
      </c>
      <c r="R54" s="91">
        <f>P54/'סכום נכסי הקרן'!$C$42</f>
        <v>6.8081064461998647E-5</v>
      </c>
    </row>
    <row r="55" spans="2:18">
      <c r="B55" s="86" t="s">
        <v>3461</v>
      </c>
      <c r="C55" s="88" t="s">
        <v>3112</v>
      </c>
      <c r="D55" s="87" t="s">
        <v>3135</v>
      </c>
      <c r="E55" s="87"/>
      <c r="F55" s="87" t="s">
        <v>506</v>
      </c>
      <c r="G55" s="101">
        <v>43556</v>
      </c>
      <c r="H55" s="87" t="s">
        <v>313</v>
      </c>
      <c r="I55" s="90">
        <v>8.4199999999814654</v>
      </c>
      <c r="J55" s="88" t="s">
        <v>361</v>
      </c>
      <c r="K55" s="88" t="s">
        <v>132</v>
      </c>
      <c r="L55" s="89">
        <v>3.0499999999999999E-2</v>
      </c>
      <c r="M55" s="89">
        <v>2.7800000000016846E-2</v>
      </c>
      <c r="N55" s="90">
        <v>32208.517544999999</v>
      </c>
      <c r="O55" s="102">
        <v>110.56</v>
      </c>
      <c r="P55" s="90">
        <v>35.609735473000001</v>
      </c>
      <c r="Q55" s="91">
        <f t="shared" si="0"/>
        <v>6.5478876710114682E-4</v>
      </c>
      <c r="R55" s="91">
        <f>P55/'סכום נכסי הקרן'!$C$42</f>
        <v>6.6542157080031776E-5</v>
      </c>
    </row>
    <row r="56" spans="2:18">
      <c r="B56" s="86" t="s">
        <v>3461</v>
      </c>
      <c r="C56" s="88" t="s">
        <v>3112</v>
      </c>
      <c r="D56" s="87" t="s">
        <v>3136</v>
      </c>
      <c r="E56" s="87"/>
      <c r="F56" s="87" t="s">
        <v>506</v>
      </c>
      <c r="G56" s="101">
        <v>43647</v>
      </c>
      <c r="H56" s="87" t="s">
        <v>313</v>
      </c>
      <c r="I56" s="90">
        <v>8.3999999999048036</v>
      </c>
      <c r="J56" s="88" t="s">
        <v>361</v>
      </c>
      <c r="K56" s="88" t="s">
        <v>132</v>
      </c>
      <c r="L56" s="89">
        <v>2.8999999999999998E-2</v>
      </c>
      <c r="M56" s="89">
        <v>3.029999999977788E-2</v>
      </c>
      <c r="N56" s="90">
        <v>29899.278942000001</v>
      </c>
      <c r="O56" s="102">
        <v>105.4</v>
      </c>
      <c r="P56" s="90">
        <v>31.513839390000001</v>
      </c>
      <c r="Q56" s="91">
        <f t="shared" si="0"/>
        <v>5.7947378060270764E-4</v>
      </c>
      <c r="R56" s="91">
        <f>P56/'סכום נכסי הקרן'!$C$42</f>
        <v>5.8888358001823928E-5</v>
      </c>
    </row>
    <row r="57" spans="2:18">
      <c r="B57" s="86" t="s">
        <v>3461</v>
      </c>
      <c r="C57" s="88" t="s">
        <v>3112</v>
      </c>
      <c r="D57" s="87" t="s">
        <v>3137</v>
      </c>
      <c r="E57" s="87"/>
      <c r="F57" s="87" t="s">
        <v>506</v>
      </c>
      <c r="G57" s="101">
        <v>43703</v>
      </c>
      <c r="H57" s="87" t="s">
        <v>313</v>
      </c>
      <c r="I57" s="90">
        <v>8.5400000002484724</v>
      </c>
      <c r="J57" s="88" t="s">
        <v>361</v>
      </c>
      <c r="K57" s="88" t="s">
        <v>132</v>
      </c>
      <c r="L57" s="89">
        <v>2.3799999999999998E-2</v>
      </c>
      <c r="M57" s="89">
        <v>2.9500000002070596E-2</v>
      </c>
      <c r="N57" s="90">
        <v>2123.1820520000001</v>
      </c>
      <c r="O57" s="102">
        <v>102.36</v>
      </c>
      <c r="P57" s="90">
        <v>2.1732892489999998</v>
      </c>
      <c r="Q57" s="91">
        <f t="shared" si="0"/>
        <v>3.996225664147008E-5</v>
      </c>
      <c r="R57" s="91">
        <f>P57/'סכום נכסי הקרן'!$C$42</f>
        <v>4.061118474102468E-6</v>
      </c>
    </row>
    <row r="58" spans="2:18">
      <c r="B58" s="86" t="s">
        <v>3461</v>
      </c>
      <c r="C58" s="88" t="s">
        <v>3112</v>
      </c>
      <c r="D58" s="87" t="s">
        <v>3138</v>
      </c>
      <c r="E58" s="87"/>
      <c r="F58" s="87" t="s">
        <v>506</v>
      </c>
      <c r="G58" s="101">
        <v>43740</v>
      </c>
      <c r="H58" s="87" t="s">
        <v>313</v>
      </c>
      <c r="I58" s="90">
        <v>8.4400000000769442</v>
      </c>
      <c r="J58" s="88" t="s">
        <v>361</v>
      </c>
      <c r="K58" s="88" t="s">
        <v>132</v>
      </c>
      <c r="L58" s="89">
        <v>2.4300000000000002E-2</v>
      </c>
      <c r="M58" s="89">
        <v>3.3300000000336637E-2</v>
      </c>
      <c r="N58" s="90">
        <v>31376.493267000002</v>
      </c>
      <c r="O58" s="102">
        <v>99.41</v>
      </c>
      <c r="P58" s="90">
        <v>31.191372314999999</v>
      </c>
      <c r="Q58" s="91">
        <f t="shared" si="0"/>
        <v>5.7354428363606878E-4</v>
      </c>
      <c r="R58" s="91">
        <f>P58/'סכום נכסי הקרן'!$C$42</f>
        <v>5.8285779676745992E-5</v>
      </c>
    </row>
    <row r="59" spans="2:18">
      <c r="B59" s="86" t="s">
        <v>3461</v>
      </c>
      <c r="C59" s="88" t="s">
        <v>3112</v>
      </c>
      <c r="D59" s="87" t="s">
        <v>3139</v>
      </c>
      <c r="E59" s="87"/>
      <c r="F59" s="87" t="s">
        <v>506</v>
      </c>
      <c r="G59" s="101">
        <v>43831</v>
      </c>
      <c r="H59" s="87" t="s">
        <v>313</v>
      </c>
      <c r="I59" s="90">
        <v>8.4299999998931394</v>
      </c>
      <c r="J59" s="88" t="s">
        <v>361</v>
      </c>
      <c r="K59" s="88" t="s">
        <v>132</v>
      </c>
      <c r="L59" s="89">
        <v>2.3799999999999998E-2</v>
      </c>
      <c r="M59" s="89">
        <v>3.4799999999448467E-2</v>
      </c>
      <c r="N59" s="90">
        <v>32565.599603999999</v>
      </c>
      <c r="O59" s="102">
        <v>97.99</v>
      </c>
      <c r="P59" s="90">
        <v>31.911032287000001</v>
      </c>
      <c r="Q59" s="91">
        <f t="shared" si="0"/>
        <v>5.8677732958652856E-4</v>
      </c>
      <c r="R59" s="91">
        <f>P59/'סכום נכסי הקרן'!$C$42</f>
        <v>5.9630572786409635E-5</v>
      </c>
    </row>
    <row r="60" spans="2:18">
      <c r="B60" s="86" t="s">
        <v>3462</v>
      </c>
      <c r="C60" s="88" t="s">
        <v>3112</v>
      </c>
      <c r="D60" s="87">
        <v>7936</v>
      </c>
      <c r="E60" s="87"/>
      <c r="F60" s="87" t="s">
        <v>3140</v>
      </c>
      <c r="G60" s="101">
        <v>44087</v>
      </c>
      <c r="H60" s="87" t="s">
        <v>3110</v>
      </c>
      <c r="I60" s="90">
        <v>5.639999999997575</v>
      </c>
      <c r="J60" s="88" t="s">
        <v>343</v>
      </c>
      <c r="K60" s="88" t="s">
        <v>132</v>
      </c>
      <c r="L60" s="89">
        <v>1.7947999999999999E-2</v>
      </c>
      <c r="M60" s="89">
        <v>2.4899999999960586E-2</v>
      </c>
      <c r="N60" s="90">
        <v>158731.15739099999</v>
      </c>
      <c r="O60" s="102">
        <v>103.89</v>
      </c>
      <c r="P60" s="90">
        <v>164.90578958499998</v>
      </c>
      <c r="Q60" s="91">
        <f t="shared" si="0"/>
        <v>3.0322735402534698E-3</v>
      </c>
      <c r="R60" s="91">
        <f>P60/'סכום נכסי הקרן'!$C$42</f>
        <v>3.0815131896421479E-4</v>
      </c>
    </row>
    <row r="61" spans="2:18">
      <c r="B61" s="86" t="s">
        <v>3462</v>
      </c>
      <c r="C61" s="88" t="s">
        <v>3112</v>
      </c>
      <c r="D61" s="87">
        <v>7937</v>
      </c>
      <c r="E61" s="87"/>
      <c r="F61" s="87" t="s">
        <v>3140</v>
      </c>
      <c r="G61" s="101">
        <v>44087</v>
      </c>
      <c r="H61" s="87" t="s">
        <v>3110</v>
      </c>
      <c r="I61" s="90">
        <v>7.4699999999615212</v>
      </c>
      <c r="J61" s="88" t="s">
        <v>343</v>
      </c>
      <c r="K61" s="88" t="s">
        <v>132</v>
      </c>
      <c r="L61" s="89">
        <v>6.0499999999999998E-2</v>
      </c>
      <c r="M61" s="89">
        <v>6.2599999999760292E-2</v>
      </c>
      <c r="N61" s="90">
        <v>63404.265141000003</v>
      </c>
      <c r="O61" s="102">
        <v>100.01</v>
      </c>
      <c r="P61" s="90">
        <v>63.410546052000001</v>
      </c>
      <c r="Q61" s="91">
        <f t="shared" si="0"/>
        <v>1.1659876918232441E-3</v>
      </c>
      <c r="R61" s="91">
        <f>P61/'סכום נכסי הקרן'!$C$42</f>
        <v>1.1849216119906483E-4</v>
      </c>
    </row>
    <row r="62" spans="2:18">
      <c r="B62" s="86" t="s">
        <v>3463</v>
      </c>
      <c r="C62" s="88" t="s">
        <v>3111</v>
      </c>
      <c r="D62" s="87">
        <v>8063</v>
      </c>
      <c r="E62" s="87"/>
      <c r="F62" s="87" t="s">
        <v>510</v>
      </c>
      <c r="G62" s="101">
        <v>44147</v>
      </c>
      <c r="H62" s="87" t="s">
        <v>130</v>
      </c>
      <c r="I62" s="90">
        <v>7.9599999999751727</v>
      </c>
      <c r="J62" s="88" t="s">
        <v>646</v>
      </c>
      <c r="K62" s="88" t="s">
        <v>132</v>
      </c>
      <c r="L62" s="89">
        <v>1.6250000000000001E-2</v>
      </c>
      <c r="M62" s="89">
        <v>2.6399999999914062E-2</v>
      </c>
      <c r="N62" s="90">
        <v>125576.92222400001</v>
      </c>
      <c r="O62" s="102">
        <v>100.07</v>
      </c>
      <c r="P62" s="90">
        <v>125.66483042199998</v>
      </c>
      <c r="Q62" s="91">
        <f t="shared" si="0"/>
        <v>2.310714142832803E-3</v>
      </c>
      <c r="R62" s="91">
        <f>P62/'סכום נכסי הקרן'!$C$42</f>
        <v>2.3482367319792413E-4</v>
      </c>
    </row>
    <row r="63" spans="2:18">
      <c r="B63" s="86" t="s">
        <v>3463</v>
      </c>
      <c r="C63" s="88" t="s">
        <v>3111</v>
      </c>
      <c r="D63" s="87">
        <v>8145</v>
      </c>
      <c r="E63" s="87"/>
      <c r="F63" s="87" t="s">
        <v>510</v>
      </c>
      <c r="G63" s="101">
        <v>44185</v>
      </c>
      <c r="H63" s="87" t="s">
        <v>130</v>
      </c>
      <c r="I63" s="90">
        <v>7.949999999987897</v>
      </c>
      <c r="J63" s="88" t="s">
        <v>646</v>
      </c>
      <c r="K63" s="88" t="s">
        <v>132</v>
      </c>
      <c r="L63" s="89">
        <v>1.4990000000000002E-2</v>
      </c>
      <c r="M63" s="89">
        <v>2.7600000000041491E-2</v>
      </c>
      <c r="N63" s="90">
        <v>59031.216407</v>
      </c>
      <c r="O63" s="102">
        <v>97.99</v>
      </c>
      <c r="P63" s="90">
        <v>57.844686926000008</v>
      </c>
      <c r="Q63" s="91">
        <f t="shared" si="0"/>
        <v>1.0636431507430246E-3</v>
      </c>
      <c r="R63" s="91">
        <f>P63/'סכום נכסי הקרן'!$C$42</f>
        <v>1.0809151465316624E-4</v>
      </c>
    </row>
    <row r="64" spans="2:18">
      <c r="B64" s="86" t="s">
        <v>3464</v>
      </c>
      <c r="C64" s="88" t="s">
        <v>3111</v>
      </c>
      <c r="D64" s="87" t="s">
        <v>3141</v>
      </c>
      <c r="E64" s="87"/>
      <c r="F64" s="87" t="s">
        <v>506</v>
      </c>
      <c r="G64" s="101">
        <v>42901</v>
      </c>
      <c r="H64" s="87" t="s">
        <v>313</v>
      </c>
      <c r="I64" s="90">
        <v>0.9099999999997197</v>
      </c>
      <c r="J64" s="88" t="s">
        <v>156</v>
      </c>
      <c r="K64" s="88" t="s">
        <v>132</v>
      </c>
      <c r="L64" s="89">
        <v>0.04</v>
      </c>
      <c r="M64" s="89">
        <v>4.8699999999967651E-2</v>
      </c>
      <c r="N64" s="90">
        <v>395025.94117499999</v>
      </c>
      <c r="O64" s="102">
        <v>99.45</v>
      </c>
      <c r="P64" s="90">
        <v>392.85328972100007</v>
      </c>
      <c r="Q64" s="91">
        <f t="shared" si="0"/>
        <v>7.2237526567161554E-3</v>
      </c>
      <c r="R64" s="91">
        <f>P64/'סכום נכסי הקרן'!$C$42</f>
        <v>7.3410557441076383E-4</v>
      </c>
    </row>
    <row r="65" spans="2:18">
      <c r="B65" s="86" t="s">
        <v>3465</v>
      </c>
      <c r="C65" s="88" t="s">
        <v>3111</v>
      </c>
      <c r="D65" s="87">
        <v>4069</v>
      </c>
      <c r="E65" s="87"/>
      <c r="F65" s="87" t="s">
        <v>510</v>
      </c>
      <c r="G65" s="101">
        <v>42052</v>
      </c>
      <c r="H65" s="87" t="s">
        <v>130</v>
      </c>
      <c r="I65" s="90">
        <v>4.3600000000249315</v>
      </c>
      <c r="J65" s="88" t="s">
        <v>700</v>
      </c>
      <c r="K65" s="88" t="s">
        <v>132</v>
      </c>
      <c r="L65" s="89">
        <v>2.9779E-2</v>
      </c>
      <c r="M65" s="89">
        <v>1.6300000000100682E-2</v>
      </c>
      <c r="N65" s="90">
        <v>89842.3652</v>
      </c>
      <c r="O65" s="102">
        <v>116.08</v>
      </c>
      <c r="P65" s="90">
        <v>104.289017065</v>
      </c>
      <c r="Q65" s="91">
        <f t="shared" si="0"/>
        <v>1.9176575169438863E-3</v>
      </c>
      <c r="R65" s="91">
        <f>P65/'סכום נכסי הקרן'!$C$42</f>
        <v>1.9487974462835023E-4</v>
      </c>
    </row>
    <row r="66" spans="2:18">
      <c r="B66" s="86" t="s">
        <v>3466</v>
      </c>
      <c r="C66" s="88" t="s">
        <v>3111</v>
      </c>
      <c r="D66" s="87">
        <v>8224</v>
      </c>
      <c r="E66" s="87"/>
      <c r="F66" s="87" t="s">
        <v>510</v>
      </c>
      <c r="G66" s="101">
        <v>44223</v>
      </c>
      <c r="H66" s="87" t="s">
        <v>130</v>
      </c>
      <c r="I66" s="90">
        <v>13.059999999980141</v>
      </c>
      <c r="J66" s="88" t="s">
        <v>343</v>
      </c>
      <c r="K66" s="88" t="s">
        <v>132</v>
      </c>
      <c r="L66" s="89">
        <v>2.1537000000000001E-2</v>
      </c>
      <c r="M66" s="89">
        <v>3.5399999999924672E-2</v>
      </c>
      <c r="N66" s="90">
        <v>258348.22862899999</v>
      </c>
      <c r="O66" s="102">
        <v>90.44</v>
      </c>
      <c r="P66" s="90">
        <v>233.650132044</v>
      </c>
      <c r="Q66" s="91">
        <f t="shared" si="0"/>
        <v>4.2963386237483301E-3</v>
      </c>
      <c r="R66" s="91">
        <f>P66/'סכום נכסי הקרן'!$C$42</f>
        <v>4.3661048254712529E-4</v>
      </c>
    </row>
    <row r="67" spans="2:18">
      <c r="B67" s="86" t="s">
        <v>3466</v>
      </c>
      <c r="C67" s="88" t="s">
        <v>3111</v>
      </c>
      <c r="D67" s="87">
        <v>2963</v>
      </c>
      <c r="E67" s="87"/>
      <c r="F67" s="87" t="s">
        <v>510</v>
      </c>
      <c r="G67" s="101">
        <v>41423</v>
      </c>
      <c r="H67" s="87" t="s">
        <v>130</v>
      </c>
      <c r="I67" s="90">
        <v>3.2899999999758047</v>
      </c>
      <c r="J67" s="88" t="s">
        <v>343</v>
      </c>
      <c r="K67" s="88" t="s">
        <v>132</v>
      </c>
      <c r="L67" s="89">
        <v>0.05</v>
      </c>
      <c r="M67" s="89">
        <v>1.7199999999882875E-2</v>
      </c>
      <c r="N67" s="90">
        <v>53577.835778000001</v>
      </c>
      <c r="O67" s="102">
        <v>121.11</v>
      </c>
      <c r="P67" s="90">
        <v>64.888118133000006</v>
      </c>
      <c r="Q67" s="91">
        <f t="shared" si="0"/>
        <v>1.1931571607443107E-3</v>
      </c>
      <c r="R67" s="91">
        <f>P67/'סכום נכסי הקרן'!$C$42</f>
        <v>1.212532273009324E-4</v>
      </c>
    </row>
    <row r="68" spans="2:18">
      <c r="B68" s="86" t="s">
        <v>3466</v>
      </c>
      <c r="C68" s="88" t="s">
        <v>3111</v>
      </c>
      <c r="D68" s="87">
        <v>2968</v>
      </c>
      <c r="E68" s="87"/>
      <c r="F68" s="87" t="s">
        <v>510</v>
      </c>
      <c r="G68" s="101">
        <v>41423</v>
      </c>
      <c r="H68" s="87" t="s">
        <v>130</v>
      </c>
      <c r="I68" s="90">
        <v>3.2899999999822711</v>
      </c>
      <c r="J68" s="88" t="s">
        <v>343</v>
      </c>
      <c r="K68" s="88" t="s">
        <v>132</v>
      </c>
      <c r="L68" s="89">
        <v>0.05</v>
      </c>
      <c r="M68" s="89">
        <v>1.7199999999923332E-2</v>
      </c>
      <c r="N68" s="90">
        <v>17231.696937000001</v>
      </c>
      <c r="O68" s="102">
        <v>121.11</v>
      </c>
      <c r="P68" s="90">
        <v>20.869308553</v>
      </c>
      <c r="Q68" s="91">
        <f t="shared" si="0"/>
        <v>3.8374305891806891E-4</v>
      </c>
      <c r="R68" s="91">
        <f>P68/'סכום נכסי הקרן'!$C$42</f>
        <v>3.8997448013572238E-5</v>
      </c>
    </row>
    <row r="69" spans="2:18">
      <c r="B69" s="86" t="s">
        <v>3466</v>
      </c>
      <c r="C69" s="88" t="s">
        <v>3111</v>
      </c>
      <c r="D69" s="87">
        <v>4605</v>
      </c>
      <c r="E69" s="87"/>
      <c r="F69" s="87" t="s">
        <v>510</v>
      </c>
      <c r="G69" s="101">
        <v>42352</v>
      </c>
      <c r="H69" s="87" t="s">
        <v>130</v>
      </c>
      <c r="I69" s="90">
        <v>5.5500000000331156</v>
      </c>
      <c r="J69" s="88" t="s">
        <v>343</v>
      </c>
      <c r="K69" s="88" t="s">
        <v>132</v>
      </c>
      <c r="L69" s="89">
        <v>0.05</v>
      </c>
      <c r="M69" s="89">
        <v>2.1300000000173694E-2</v>
      </c>
      <c r="N69" s="90">
        <v>63430.278766000003</v>
      </c>
      <c r="O69" s="102">
        <v>126.16</v>
      </c>
      <c r="P69" s="90">
        <v>80.023640197000006</v>
      </c>
      <c r="Q69" s="91">
        <f t="shared" si="0"/>
        <v>1.4714678446086475E-3</v>
      </c>
      <c r="R69" s="91">
        <f>P69/'סכום נכסי הקרן'!$C$42</f>
        <v>1.4953623118436804E-4</v>
      </c>
    </row>
    <row r="70" spans="2:18">
      <c r="B70" s="86" t="s">
        <v>3466</v>
      </c>
      <c r="C70" s="88" t="s">
        <v>3111</v>
      </c>
      <c r="D70" s="87">
        <v>4606</v>
      </c>
      <c r="E70" s="87"/>
      <c r="F70" s="87" t="s">
        <v>510</v>
      </c>
      <c r="G70" s="101">
        <v>42352</v>
      </c>
      <c r="H70" s="87" t="s">
        <v>130</v>
      </c>
      <c r="I70" s="90">
        <v>7.350000000008035</v>
      </c>
      <c r="J70" s="88" t="s">
        <v>343</v>
      </c>
      <c r="K70" s="88" t="s">
        <v>132</v>
      </c>
      <c r="L70" s="89">
        <v>4.0999999999999995E-2</v>
      </c>
      <c r="M70" s="89">
        <v>2.1900000000027911E-2</v>
      </c>
      <c r="N70" s="90">
        <v>190535.30605999997</v>
      </c>
      <c r="O70" s="102">
        <v>124.11</v>
      </c>
      <c r="P70" s="90">
        <v>236.47336618599999</v>
      </c>
      <c r="Q70" s="91">
        <f t="shared" si="0"/>
        <v>4.34825201143636E-3</v>
      </c>
      <c r="R70" s="91">
        <f>P70/'סכום נכסי הקרן'!$C$42</f>
        <v>4.4188612099979265E-4</v>
      </c>
    </row>
    <row r="71" spans="2:18">
      <c r="B71" s="86" t="s">
        <v>3466</v>
      </c>
      <c r="C71" s="88" t="s">
        <v>3111</v>
      </c>
      <c r="D71" s="87">
        <v>5150</v>
      </c>
      <c r="E71" s="87"/>
      <c r="F71" s="87" t="s">
        <v>510</v>
      </c>
      <c r="G71" s="101">
        <v>42631</v>
      </c>
      <c r="H71" s="87" t="s">
        <v>130</v>
      </c>
      <c r="I71" s="90">
        <v>7.2899999999849161</v>
      </c>
      <c r="J71" s="88" t="s">
        <v>343</v>
      </c>
      <c r="K71" s="88" t="s">
        <v>132</v>
      </c>
      <c r="L71" s="89">
        <v>4.0999999999999995E-2</v>
      </c>
      <c r="M71" s="89">
        <v>2.4899999999965193E-2</v>
      </c>
      <c r="N71" s="90">
        <v>56541.494381999997</v>
      </c>
      <c r="O71" s="102">
        <v>121.94</v>
      </c>
      <c r="P71" s="90">
        <v>68.946697975999996</v>
      </c>
      <c r="Q71" s="91">
        <f t="shared" si="0"/>
        <v>1.2677859794165108E-3</v>
      </c>
      <c r="R71" s="91">
        <f>P71/'סכום נכסי הקרן'!$C$42</f>
        <v>1.288372953611831E-4</v>
      </c>
    </row>
    <row r="72" spans="2:18">
      <c r="B72" s="86" t="s">
        <v>3467</v>
      </c>
      <c r="C72" s="88" t="s">
        <v>3112</v>
      </c>
      <c r="D72" s="87" t="s">
        <v>3142</v>
      </c>
      <c r="E72" s="87"/>
      <c r="F72" s="87" t="s">
        <v>506</v>
      </c>
      <c r="G72" s="101">
        <v>42033</v>
      </c>
      <c r="H72" s="87" t="s">
        <v>313</v>
      </c>
      <c r="I72" s="90">
        <v>4.159999999971812</v>
      </c>
      <c r="J72" s="88" t="s">
        <v>361</v>
      </c>
      <c r="K72" s="88" t="s">
        <v>132</v>
      </c>
      <c r="L72" s="89">
        <v>5.0999999999999997E-2</v>
      </c>
      <c r="M72" s="89">
        <v>2.1199999999948753E-2</v>
      </c>
      <c r="N72" s="90">
        <v>12787.253807999999</v>
      </c>
      <c r="O72" s="102">
        <v>122.07</v>
      </c>
      <c r="P72" s="90">
        <v>15.609401533999998</v>
      </c>
      <c r="Q72" s="91">
        <f t="shared" si="0"/>
        <v>2.870243389868556E-4</v>
      </c>
      <c r="R72" s="91">
        <f>P72/'סכום נכסי הקרן'!$C$42</f>
        <v>2.9168519086255692E-5</v>
      </c>
    </row>
    <row r="73" spans="2:18">
      <c r="B73" s="86" t="s">
        <v>3467</v>
      </c>
      <c r="C73" s="88" t="s">
        <v>3112</v>
      </c>
      <c r="D73" s="87" t="s">
        <v>3143</v>
      </c>
      <c r="E73" s="87"/>
      <c r="F73" s="87" t="s">
        <v>506</v>
      </c>
      <c r="G73" s="101">
        <v>42054</v>
      </c>
      <c r="H73" s="87" t="s">
        <v>313</v>
      </c>
      <c r="I73" s="90">
        <v>4.1599999999570896</v>
      </c>
      <c r="J73" s="88" t="s">
        <v>361</v>
      </c>
      <c r="K73" s="88" t="s">
        <v>132</v>
      </c>
      <c r="L73" s="89">
        <v>5.0999999999999997E-2</v>
      </c>
      <c r="M73" s="89">
        <v>2.1299999999671661E-2</v>
      </c>
      <c r="N73" s="90">
        <v>24978.757823</v>
      </c>
      <c r="O73" s="102">
        <v>123.15</v>
      </c>
      <c r="P73" s="90">
        <v>30.761341577</v>
      </c>
      <c r="Q73" s="91">
        <f t="shared" si="0"/>
        <v>5.656369152433967E-4</v>
      </c>
      <c r="R73" s="91">
        <f>P73/'סכום נכסי הקרן'!$C$42</f>
        <v>5.7482202437624562E-5</v>
      </c>
    </row>
    <row r="74" spans="2:18">
      <c r="B74" s="86" t="s">
        <v>3467</v>
      </c>
      <c r="C74" s="88" t="s">
        <v>3112</v>
      </c>
      <c r="D74" s="87" t="s">
        <v>3144</v>
      </c>
      <c r="E74" s="87"/>
      <c r="F74" s="87" t="s">
        <v>506</v>
      </c>
      <c r="G74" s="101">
        <v>42565</v>
      </c>
      <c r="H74" s="87" t="s">
        <v>313</v>
      </c>
      <c r="I74" s="90">
        <v>4.1599999999628636</v>
      </c>
      <c r="J74" s="88" t="s">
        <v>361</v>
      </c>
      <c r="K74" s="88" t="s">
        <v>132</v>
      </c>
      <c r="L74" s="89">
        <v>5.0999999999999997E-2</v>
      </c>
      <c r="M74" s="89">
        <v>2.1299999999748007E-2</v>
      </c>
      <c r="N74" s="90">
        <v>30488.795380000003</v>
      </c>
      <c r="O74" s="102">
        <v>123.65</v>
      </c>
      <c r="P74" s="90">
        <v>37.699395615</v>
      </c>
      <c r="Q74" s="91">
        <f t="shared" si="0"/>
        <v>6.9321325888312168E-4</v>
      </c>
      <c r="R74" s="91">
        <f>P74/'סכום נכסי הקרן'!$C$42</f>
        <v>7.0447001964888509E-5</v>
      </c>
    </row>
    <row r="75" spans="2:18">
      <c r="B75" s="86" t="s">
        <v>3467</v>
      </c>
      <c r="C75" s="88" t="s">
        <v>3112</v>
      </c>
      <c r="D75" s="87" t="s">
        <v>3145</v>
      </c>
      <c r="E75" s="87"/>
      <c r="F75" s="87" t="s">
        <v>506</v>
      </c>
      <c r="G75" s="101">
        <v>40570</v>
      </c>
      <c r="H75" s="87" t="s">
        <v>313</v>
      </c>
      <c r="I75" s="90">
        <v>4.179999999997718</v>
      </c>
      <c r="J75" s="88" t="s">
        <v>361</v>
      </c>
      <c r="K75" s="88" t="s">
        <v>132</v>
      </c>
      <c r="L75" s="89">
        <v>5.0999999999999997E-2</v>
      </c>
      <c r="M75" s="89">
        <v>1.8200000000022819E-2</v>
      </c>
      <c r="N75" s="90">
        <v>154591.716965</v>
      </c>
      <c r="O75" s="102">
        <v>130.38999999999999</v>
      </c>
      <c r="P75" s="90">
        <v>201.57214854699998</v>
      </c>
      <c r="Q75" s="91">
        <f t="shared" ref="Q75:Q133" si="1">IFERROR(P75/$P$10,0)</f>
        <v>3.7064914096060783E-3</v>
      </c>
      <c r="R75" s="91">
        <f>P75/'סכום נכסי הקרן'!$C$42</f>
        <v>3.7666793626546329E-4</v>
      </c>
    </row>
    <row r="76" spans="2:18">
      <c r="B76" s="86" t="s">
        <v>3467</v>
      </c>
      <c r="C76" s="88" t="s">
        <v>3112</v>
      </c>
      <c r="D76" s="87" t="s">
        <v>3146</v>
      </c>
      <c r="E76" s="87"/>
      <c r="F76" s="87" t="s">
        <v>506</v>
      </c>
      <c r="G76" s="101">
        <v>41207</v>
      </c>
      <c r="H76" s="87" t="s">
        <v>313</v>
      </c>
      <c r="I76" s="90">
        <v>4.1799999992718142</v>
      </c>
      <c r="J76" s="88" t="s">
        <v>361</v>
      </c>
      <c r="K76" s="88" t="s">
        <v>132</v>
      </c>
      <c r="L76" s="89">
        <v>5.0999999999999997E-2</v>
      </c>
      <c r="M76" s="89">
        <v>1.8199999996359073E-2</v>
      </c>
      <c r="N76" s="90">
        <v>2197.416725</v>
      </c>
      <c r="O76" s="102">
        <v>124.99</v>
      </c>
      <c r="P76" s="90">
        <v>2.7465511499999997</v>
      </c>
      <c r="Q76" s="91">
        <f t="shared" si="1"/>
        <v>5.0503347396453618E-5</v>
      </c>
      <c r="R76" s="91">
        <f>P76/'סכום נכסי הקרן'!$C$42</f>
        <v>5.1323447260711946E-6</v>
      </c>
    </row>
    <row r="77" spans="2:18">
      <c r="B77" s="86" t="s">
        <v>3467</v>
      </c>
      <c r="C77" s="88" t="s">
        <v>3112</v>
      </c>
      <c r="D77" s="87" t="s">
        <v>3147</v>
      </c>
      <c r="E77" s="87"/>
      <c r="F77" s="87" t="s">
        <v>506</v>
      </c>
      <c r="G77" s="101">
        <v>41239</v>
      </c>
      <c r="H77" s="87" t="s">
        <v>313</v>
      </c>
      <c r="I77" s="90">
        <v>4.1599999999749668</v>
      </c>
      <c r="J77" s="88" t="s">
        <v>361</v>
      </c>
      <c r="K77" s="88" t="s">
        <v>132</v>
      </c>
      <c r="L77" s="89">
        <v>5.0999999999999997E-2</v>
      </c>
      <c r="M77" s="89">
        <v>2.1199999999916556E-2</v>
      </c>
      <c r="N77" s="90">
        <v>19378.515777000001</v>
      </c>
      <c r="O77" s="102">
        <v>123.68</v>
      </c>
      <c r="P77" s="90">
        <v>23.967349334999998</v>
      </c>
      <c r="Q77" s="91">
        <f t="shared" si="1"/>
        <v>4.4070956757447127E-4</v>
      </c>
      <c r="R77" s="91">
        <f>P77/'סכום נכסי הקרן'!$C$42</f>
        <v>4.4786604086143895E-5</v>
      </c>
    </row>
    <row r="78" spans="2:18">
      <c r="B78" s="86" t="s">
        <v>3467</v>
      </c>
      <c r="C78" s="88" t="s">
        <v>3112</v>
      </c>
      <c r="D78" s="87" t="s">
        <v>3148</v>
      </c>
      <c r="E78" s="87"/>
      <c r="F78" s="87" t="s">
        <v>506</v>
      </c>
      <c r="G78" s="101">
        <v>41269</v>
      </c>
      <c r="H78" s="87" t="s">
        <v>313</v>
      </c>
      <c r="I78" s="90">
        <v>4.1799999998734387</v>
      </c>
      <c r="J78" s="88" t="s">
        <v>361</v>
      </c>
      <c r="K78" s="88" t="s">
        <v>132</v>
      </c>
      <c r="L78" s="89">
        <v>5.0999999999999997E-2</v>
      </c>
      <c r="M78" s="89">
        <v>1.819999999975893E-2</v>
      </c>
      <c r="N78" s="90">
        <v>5275.9016179999999</v>
      </c>
      <c r="O78" s="102">
        <v>125.8</v>
      </c>
      <c r="P78" s="90">
        <v>6.6370846879999998</v>
      </c>
      <c r="Q78" s="91">
        <f t="shared" si="1"/>
        <v>1.2204214499982898E-4</v>
      </c>
      <c r="R78" s="91">
        <f>P78/'סכום נכסי הקרן'!$C$42</f>
        <v>1.2402392941032496E-5</v>
      </c>
    </row>
    <row r="79" spans="2:18">
      <c r="B79" s="86" t="s">
        <v>3467</v>
      </c>
      <c r="C79" s="88" t="s">
        <v>3112</v>
      </c>
      <c r="D79" s="87" t="s">
        <v>3149</v>
      </c>
      <c r="E79" s="87"/>
      <c r="F79" s="87" t="s">
        <v>506</v>
      </c>
      <c r="G79" s="101">
        <v>41298</v>
      </c>
      <c r="H79" s="87" t="s">
        <v>313</v>
      </c>
      <c r="I79" s="90">
        <v>4.1599999999546782</v>
      </c>
      <c r="J79" s="88" t="s">
        <v>361</v>
      </c>
      <c r="K79" s="88" t="s">
        <v>132</v>
      </c>
      <c r="L79" s="89">
        <v>5.0999999999999997E-2</v>
      </c>
      <c r="M79" s="89">
        <v>2.1299999999773393E-2</v>
      </c>
      <c r="N79" s="90">
        <v>10675.727036000002</v>
      </c>
      <c r="O79" s="102">
        <v>124.01</v>
      </c>
      <c r="P79" s="90">
        <v>13.238969610000002</v>
      </c>
      <c r="Q79" s="91">
        <f t="shared" si="1"/>
        <v>2.4343703971612627E-4</v>
      </c>
      <c r="R79" s="91">
        <f>P79/'סכום נכסי הקרן'!$C$42</f>
        <v>2.4739009814727222E-5</v>
      </c>
    </row>
    <row r="80" spans="2:18">
      <c r="B80" s="86" t="s">
        <v>3467</v>
      </c>
      <c r="C80" s="88" t="s">
        <v>3112</v>
      </c>
      <c r="D80" s="87" t="s">
        <v>3150</v>
      </c>
      <c r="E80" s="87"/>
      <c r="F80" s="87" t="s">
        <v>506</v>
      </c>
      <c r="G80" s="101">
        <v>41330</v>
      </c>
      <c r="H80" s="87" t="s">
        <v>313</v>
      </c>
      <c r="I80" s="90">
        <v>4.1600000000719817</v>
      </c>
      <c r="J80" s="88" t="s">
        <v>361</v>
      </c>
      <c r="K80" s="88" t="s">
        <v>132</v>
      </c>
      <c r="L80" s="89">
        <v>5.0999999999999997E-2</v>
      </c>
      <c r="M80" s="89">
        <v>2.1200000000175089E-2</v>
      </c>
      <c r="N80" s="90">
        <v>16549.196923</v>
      </c>
      <c r="O80" s="102">
        <v>124.24</v>
      </c>
      <c r="P80" s="90">
        <v>20.560723547000002</v>
      </c>
      <c r="Q80" s="91">
        <f t="shared" si="1"/>
        <v>3.780688242476698E-4</v>
      </c>
      <c r="R80" s="91">
        <f>P80/'סכום נכסי הקרן'!$C$42</f>
        <v>3.8420810426433639E-5</v>
      </c>
    </row>
    <row r="81" spans="2:18">
      <c r="B81" s="86" t="s">
        <v>3467</v>
      </c>
      <c r="C81" s="88" t="s">
        <v>3112</v>
      </c>
      <c r="D81" s="87" t="s">
        <v>3151</v>
      </c>
      <c r="E81" s="87"/>
      <c r="F81" s="87" t="s">
        <v>506</v>
      </c>
      <c r="G81" s="101">
        <v>41389</v>
      </c>
      <c r="H81" s="87" t="s">
        <v>313</v>
      </c>
      <c r="I81" s="90">
        <v>4.1799999999956006</v>
      </c>
      <c r="J81" s="88" t="s">
        <v>361</v>
      </c>
      <c r="K81" s="88" t="s">
        <v>132</v>
      </c>
      <c r="L81" s="89">
        <v>5.0999999999999997E-2</v>
      </c>
      <c r="M81" s="89">
        <v>1.8200000000043983E-2</v>
      </c>
      <c r="N81" s="90">
        <v>7243.8319389999997</v>
      </c>
      <c r="O81" s="102">
        <v>125.54</v>
      </c>
      <c r="P81" s="90">
        <v>9.0939072780000014</v>
      </c>
      <c r="Q81" s="91">
        <f t="shared" si="1"/>
        <v>1.6721798844051094E-4</v>
      </c>
      <c r="R81" s="91">
        <f>P81/'סכום נכסי הקרן'!$C$42</f>
        <v>1.6993336190962169E-5</v>
      </c>
    </row>
    <row r="82" spans="2:18">
      <c r="B82" s="86" t="s">
        <v>3467</v>
      </c>
      <c r="C82" s="88" t="s">
        <v>3112</v>
      </c>
      <c r="D82" s="87" t="s">
        <v>3152</v>
      </c>
      <c r="E82" s="87"/>
      <c r="F82" s="87" t="s">
        <v>506</v>
      </c>
      <c r="G82" s="101">
        <v>41422</v>
      </c>
      <c r="H82" s="87" t="s">
        <v>313</v>
      </c>
      <c r="I82" s="90">
        <v>4.1799999996803985</v>
      </c>
      <c r="J82" s="88" t="s">
        <v>361</v>
      </c>
      <c r="K82" s="88" t="s">
        <v>132</v>
      </c>
      <c r="L82" s="89">
        <v>5.0999999999999997E-2</v>
      </c>
      <c r="M82" s="89">
        <v>1.8299999999668339E-2</v>
      </c>
      <c r="N82" s="90">
        <v>2653.0867950000002</v>
      </c>
      <c r="O82" s="102">
        <v>125.01</v>
      </c>
      <c r="P82" s="90">
        <v>3.3166239169999998</v>
      </c>
      <c r="Q82" s="91">
        <f t="shared" si="1"/>
        <v>6.098579662848725E-5</v>
      </c>
      <c r="R82" s="91">
        <f>P82/'סכום נכסי הקרן'!$C$42</f>
        <v>6.1976116005618678E-6</v>
      </c>
    </row>
    <row r="83" spans="2:18">
      <c r="B83" s="86" t="s">
        <v>3467</v>
      </c>
      <c r="C83" s="88" t="s">
        <v>3112</v>
      </c>
      <c r="D83" s="87" t="s">
        <v>3153</v>
      </c>
      <c r="E83" s="87"/>
      <c r="F83" s="87" t="s">
        <v>506</v>
      </c>
      <c r="G83" s="101">
        <v>41450</v>
      </c>
      <c r="H83" s="87" t="s">
        <v>313</v>
      </c>
      <c r="I83" s="90">
        <v>4.1799999997141697</v>
      </c>
      <c r="J83" s="88" t="s">
        <v>361</v>
      </c>
      <c r="K83" s="88" t="s">
        <v>132</v>
      </c>
      <c r="L83" s="89">
        <v>5.0999999999999997E-2</v>
      </c>
      <c r="M83" s="89">
        <v>1.8299999998424264E-2</v>
      </c>
      <c r="N83" s="90">
        <v>4370.756523</v>
      </c>
      <c r="O83" s="102">
        <v>124.87</v>
      </c>
      <c r="P83" s="90">
        <v>5.4577637419999991</v>
      </c>
      <c r="Q83" s="91">
        <f t="shared" si="1"/>
        <v>1.0035689241396239E-4</v>
      </c>
      <c r="R83" s="91">
        <f>P83/'סכום נכסי הקרן'!$C$42</f>
        <v>1.019865403103681E-5</v>
      </c>
    </row>
    <row r="84" spans="2:18">
      <c r="B84" s="86" t="s">
        <v>3467</v>
      </c>
      <c r="C84" s="88" t="s">
        <v>3112</v>
      </c>
      <c r="D84" s="87" t="s">
        <v>3154</v>
      </c>
      <c r="E84" s="87"/>
      <c r="F84" s="87" t="s">
        <v>506</v>
      </c>
      <c r="G84" s="101">
        <v>41480</v>
      </c>
      <c r="H84" s="87" t="s">
        <v>313</v>
      </c>
      <c r="I84" s="90">
        <v>4.179999999625081</v>
      </c>
      <c r="J84" s="88" t="s">
        <v>361</v>
      </c>
      <c r="K84" s="88" t="s">
        <v>132</v>
      </c>
      <c r="L84" s="89">
        <v>5.0999999999999997E-2</v>
      </c>
      <c r="M84" s="89">
        <v>1.869999999837816E-2</v>
      </c>
      <c r="N84" s="90">
        <v>3838.3850069999999</v>
      </c>
      <c r="O84" s="102">
        <v>123.69</v>
      </c>
      <c r="P84" s="90">
        <v>4.7476985709999999</v>
      </c>
      <c r="Q84" s="91">
        <f t="shared" si="1"/>
        <v>8.7300274842818583E-5</v>
      </c>
      <c r="R84" s="91">
        <f>P84/'סכום נכסי הקרן'!$C$42</f>
        <v>8.8717902529678361E-6</v>
      </c>
    </row>
    <row r="85" spans="2:18">
      <c r="B85" s="86" t="s">
        <v>3467</v>
      </c>
      <c r="C85" s="88" t="s">
        <v>3112</v>
      </c>
      <c r="D85" s="87" t="s">
        <v>3155</v>
      </c>
      <c r="E85" s="87"/>
      <c r="F85" s="87" t="s">
        <v>506</v>
      </c>
      <c r="G85" s="101">
        <v>41512</v>
      </c>
      <c r="H85" s="87" t="s">
        <v>313</v>
      </c>
      <c r="I85" s="90">
        <v>4.1100000001705528</v>
      </c>
      <c r="J85" s="88" t="s">
        <v>361</v>
      </c>
      <c r="K85" s="88" t="s">
        <v>132</v>
      </c>
      <c r="L85" s="89">
        <v>5.0999999999999997E-2</v>
      </c>
      <c r="M85" s="89">
        <v>2.9400000000806767E-2</v>
      </c>
      <c r="N85" s="90">
        <v>11966.860682</v>
      </c>
      <c r="O85" s="102">
        <v>118.08</v>
      </c>
      <c r="P85" s="90">
        <v>14.130469869000001</v>
      </c>
      <c r="Q85" s="91">
        <f t="shared" si="1"/>
        <v>2.5982987015159997E-4</v>
      </c>
      <c r="R85" s="91">
        <f>P85/'סכום נכסי הקרן'!$C$42</f>
        <v>2.6404912396796285E-5</v>
      </c>
    </row>
    <row r="86" spans="2:18">
      <c r="B86" s="86" t="s">
        <v>3467</v>
      </c>
      <c r="C86" s="88" t="s">
        <v>3112</v>
      </c>
      <c r="D86" s="87" t="s">
        <v>3156</v>
      </c>
      <c r="E86" s="87"/>
      <c r="F86" s="87" t="s">
        <v>506</v>
      </c>
      <c r="G86" s="101">
        <v>40871</v>
      </c>
      <c r="H86" s="87" t="s">
        <v>313</v>
      </c>
      <c r="I86" s="90">
        <v>4.1600000001997062</v>
      </c>
      <c r="J86" s="88" t="s">
        <v>361</v>
      </c>
      <c r="K86" s="88" t="s">
        <v>132</v>
      </c>
      <c r="L86" s="89">
        <v>5.1879999999999996E-2</v>
      </c>
      <c r="M86" s="89">
        <v>2.1200000000840866E-2</v>
      </c>
      <c r="N86" s="90">
        <v>6022.4567429999997</v>
      </c>
      <c r="O86" s="102">
        <v>126.38</v>
      </c>
      <c r="P86" s="90">
        <v>7.6111813030000013</v>
      </c>
      <c r="Q86" s="91">
        <f t="shared" si="1"/>
        <v>1.3995375015783036E-4</v>
      </c>
      <c r="R86" s="91">
        <f>P86/'סכום נכסי הקרן'!$C$42</f>
        <v>1.4222639261469333E-5</v>
      </c>
    </row>
    <row r="87" spans="2:18">
      <c r="B87" s="86" t="s">
        <v>3467</v>
      </c>
      <c r="C87" s="88" t="s">
        <v>3112</v>
      </c>
      <c r="D87" s="87" t="s">
        <v>3157</v>
      </c>
      <c r="E87" s="87"/>
      <c r="F87" s="87" t="s">
        <v>506</v>
      </c>
      <c r="G87" s="101">
        <v>41547</v>
      </c>
      <c r="H87" s="87" t="s">
        <v>313</v>
      </c>
      <c r="I87" s="90">
        <v>4.109999999857548</v>
      </c>
      <c r="J87" s="88" t="s">
        <v>361</v>
      </c>
      <c r="K87" s="88" t="s">
        <v>132</v>
      </c>
      <c r="L87" s="89">
        <v>5.0999999999999997E-2</v>
      </c>
      <c r="M87" s="89">
        <v>2.9399999998662697E-2</v>
      </c>
      <c r="N87" s="90">
        <v>8756.2571509999998</v>
      </c>
      <c r="O87" s="102">
        <v>117.85</v>
      </c>
      <c r="P87" s="90">
        <v>10.319249577000001</v>
      </c>
      <c r="Q87" s="91">
        <f t="shared" si="1"/>
        <v>1.8974947772516023E-4</v>
      </c>
      <c r="R87" s="91">
        <f>P87/'סכום נכסי הקרן'!$C$42</f>
        <v>1.9283072934406617E-5</v>
      </c>
    </row>
    <row r="88" spans="2:18">
      <c r="B88" s="86" t="s">
        <v>3467</v>
      </c>
      <c r="C88" s="88" t="s">
        <v>3112</v>
      </c>
      <c r="D88" s="87" t="s">
        <v>3158</v>
      </c>
      <c r="E88" s="87"/>
      <c r="F88" s="87" t="s">
        <v>506</v>
      </c>
      <c r="G88" s="101">
        <v>41571</v>
      </c>
      <c r="H88" s="87" t="s">
        <v>313</v>
      </c>
      <c r="I88" s="90">
        <v>4.1700000003031157</v>
      </c>
      <c r="J88" s="88" t="s">
        <v>361</v>
      </c>
      <c r="K88" s="88" t="s">
        <v>132</v>
      </c>
      <c r="L88" s="89">
        <v>5.0999999999999997E-2</v>
      </c>
      <c r="M88" s="89">
        <v>1.920000000160137E-2</v>
      </c>
      <c r="N88" s="90">
        <v>4269.5092430000004</v>
      </c>
      <c r="O88" s="102">
        <v>122.86</v>
      </c>
      <c r="P88" s="90">
        <v>5.2455192730000002</v>
      </c>
      <c r="Q88" s="91">
        <f t="shared" si="1"/>
        <v>9.6454159289591928E-5</v>
      </c>
      <c r="R88" s="91">
        <f>P88/'סכום נכסי הקרן'!$C$42</f>
        <v>9.8020432556977368E-6</v>
      </c>
    </row>
    <row r="89" spans="2:18">
      <c r="B89" s="86" t="s">
        <v>3467</v>
      </c>
      <c r="C89" s="88" t="s">
        <v>3112</v>
      </c>
      <c r="D89" s="87" t="s">
        <v>3159</v>
      </c>
      <c r="E89" s="87"/>
      <c r="F89" s="87" t="s">
        <v>506</v>
      </c>
      <c r="G89" s="101">
        <v>41597</v>
      </c>
      <c r="H89" s="87" t="s">
        <v>313</v>
      </c>
      <c r="I89" s="90">
        <v>4.1699999989626813</v>
      </c>
      <c r="J89" s="88" t="s">
        <v>361</v>
      </c>
      <c r="K89" s="88" t="s">
        <v>132</v>
      </c>
      <c r="L89" s="89">
        <v>5.0999999999999997E-2</v>
      </c>
      <c r="M89" s="89">
        <v>1.9299999995554349E-2</v>
      </c>
      <c r="N89" s="90">
        <v>1102.6413970000001</v>
      </c>
      <c r="O89" s="102">
        <v>122.4</v>
      </c>
      <c r="P89" s="90">
        <v>1.34963312</v>
      </c>
      <c r="Q89" s="91">
        <f t="shared" si="1"/>
        <v>2.4816938259868048E-5</v>
      </c>
      <c r="R89" s="91">
        <f>P89/'סכום נכסי הקרן'!$C$42</f>
        <v>2.5219928729756271E-6</v>
      </c>
    </row>
    <row r="90" spans="2:18">
      <c r="B90" s="86" t="s">
        <v>3467</v>
      </c>
      <c r="C90" s="88" t="s">
        <v>3112</v>
      </c>
      <c r="D90" s="87" t="s">
        <v>3160</v>
      </c>
      <c r="E90" s="87"/>
      <c r="F90" s="87" t="s">
        <v>506</v>
      </c>
      <c r="G90" s="101">
        <v>41630</v>
      </c>
      <c r="H90" s="87" t="s">
        <v>313</v>
      </c>
      <c r="I90" s="90">
        <v>4.1600000000156925</v>
      </c>
      <c r="J90" s="88" t="s">
        <v>361</v>
      </c>
      <c r="K90" s="88" t="s">
        <v>132</v>
      </c>
      <c r="L90" s="89">
        <v>5.0999999999999997E-2</v>
      </c>
      <c r="M90" s="89">
        <v>2.1299999999882305E-2</v>
      </c>
      <c r="N90" s="90">
        <v>12544.499401999998</v>
      </c>
      <c r="O90" s="102">
        <v>121.92</v>
      </c>
      <c r="P90" s="90">
        <v>15.294254386</v>
      </c>
      <c r="Q90" s="91">
        <f t="shared" si="1"/>
        <v>2.8122944021118725E-4</v>
      </c>
      <c r="R90" s="91">
        <f>P90/'סכום נכסי הקרן'!$C$42</f>
        <v>2.8579619147882373E-5</v>
      </c>
    </row>
    <row r="91" spans="2:18">
      <c r="B91" s="86" t="s">
        <v>3467</v>
      </c>
      <c r="C91" s="88" t="s">
        <v>3112</v>
      </c>
      <c r="D91" s="87" t="s">
        <v>3161</v>
      </c>
      <c r="E91" s="87"/>
      <c r="F91" s="87" t="s">
        <v>506</v>
      </c>
      <c r="G91" s="101">
        <v>41666</v>
      </c>
      <c r="H91" s="87" t="s">
        <v>313</v>
      </c>
      <c r="I91" s="90">
        <v>4.1599999997564296</v>
      </c>
      <c r="J91" s="88" t="s">
        <v>361</v>
      </c>
      <c r="K91" s="88" t="s">
        <v>132</v>
      </c>
      <c r="L91" s="89">
        <v>5.0999999999999997E-2</v>
      </c>
      <c r="M91" s="89">
        <v>2.1199999999864681E-2</v>
      </c>
      <c r="N91" s="90">
        <v>2426.3544459999998</v>
      </c>
      <c r="O91" s="102">
        <v>121.83</v>
      </c>
      <c r="P91" s="90">
        <v>2.9560277670000001</v>
      </c>
      <c r="Q91" s="91">
        <f t="shared" si="1"/>
        <v>5.4355185495221556E-5</v>
      </c>
      <c r="R91" s="91">
        <f>P91/'סכום נכסי הקרן'!$C$42</f>
        <v>5.5237833528359607E-6</v>
      </c>
    </row>
    <row r="92" spans="2:18">
      <c r="B92" s="86" t="s">
        <v>3467</v>
      </c>
      <c r="C92" s="88" t="s">
        <v>3112</v>
      </c>
      <c r="D92" s="87" t="s">
        <v>3162</v>
      </c>
      <c r="E92" s="87"/>
      <c r="F92" s="87" t="s">
        <v>506</v>
      </c>
      <c r="G92" s="101">
        <v>41696</v>
      </c>
      <c r="H92" s="87" t="s">
        <v>313</v>
      </c>
      <c r="I92" s="90">
        <v>4.1599999996785453</v>
      </c>
      <c r="J92" s="88" t="s">
        <v>361</v>
      </c>
      <c r="K92" s="88" t="s">
        <v>132</v>
      </c>
      <c r="L92" s="89">
        <v>5.0999999999999997E-2</v>
      </c>
      <c r="M92" s="89">
        <v>2.1199999998462608E-2</v>
      </c>
      <c r="N92" s="90">
        <v>2335.3652539999998</v>
      </c>
      <c r="O92" s="102">
        <v>122.55</v>
      </c>
      <c r="P92" s="90">
        <v>2.8619903120000001</v>
      </c>
      <c r="Q92" s="91">
        <f t="shared" si="1"/>
        <v>5.2626032823827329E-5</v>
      </c>
      <c r="R92" s="91">
        <f>P92/'סכום נכסי הקרן'!$C$42</f>
        <v>5.3480601968254096E-6</v>
      </c>
    </row>
    <row r="93" spans="2:18">
      <c r="B93" s="86" t="s">
        <v>3467</v>
      </c>
      <c r="C93" s="88" t="s">
        <v>3112</v>
      </c>
      <c r="D93" s="87" t="s">
        <v>3163</v>
      </c>
      <c r="E93" s="87"/>
      <c r="F93" s="87" t="s">
        <v>506</v>
      </c>
      <c r="G93" s="101">
        <v>41725</v>
      </c>
      <c r="H93" s="87" t="s">
        <v>313</v>
      </c>
      <c r="I93" s="90">
        <v>4.1600000000840494</v>
      </c>
      <c r="J93" s="88" t="s">
        <v>361</v>
      </c>
      <c r="K93" s="88" t="s">
        <v>132</v>
      </c>
      <c r="L93" s="89">
        <v>5.0999999999999997E-2</v>
      </c>
      <c r="M93" s="89">
        <v>2.1200000000630371E-2</v>
      </c>
      <c r="N93" s="90">
        <v>4650.9512210000003</v>
      </c>
      <c r="O93" s="102">
        <v>122.79</v>
      </c>
      <c r="P93" s="90">
        <v>5.7109030969999992</v>
      </c>
      <c r="Q93" s="91">
        <f t="shared" si="1"/>
        <v>1.0501159720082907E-4</v>
      </c>
      <c r="R93" s="91">
        <f>P93/'סכום נכסי הקרן'!$C$42</f>
        <v>1.0671683063682104E-5</v>
      </c>
    </row>
    <row r="94" spans="2:18">
      <c r="B94" s="86" t="s">
        <v>3467</v>
      </c>
      <c r="C94" s="88" t="s">
        <v>3112</v>
      </c>
      <c r="D94" s="87" t="s">
        <v>3164</v>
      </c>
      <c r="E94" s="87"/>
      <c r="F94" s="87" t="s">
        <v>506</v>
      </c>
      <c r="G94" s="101">
        <v>41787</v>
      </c>
      <c r="H94" s="87" t="s">
        <v>313</v>
      </c>
      <c r="I94" s="90">
        <v>4.1599999997542811</v>
      </c>
      <c r="J94" s="88" t="s">
        <v>361</v>
      </c>
      <c r="K94" s="88" t="s">
        <v>132</v>
      </c>
      <c r="L94" s="89">
        <v>5.0999999999999997E-2</v>
      </c>
      <c r="M94" s="89">
        <v>2.1199999999553232E-2</v>
      </c>
      <c r="N94" s="90">
        <v>2928.0854879999997</v>
      </c>
      <c r="O94" s="102">
        <v>122.31</v>
      </c>
      <c r="P94" s="90">
        <v>3.5813413930000007</v>
      </c>
      <c r="Q94" s="91">
        <f t="shared" si="1"/>
        <v>6.5853398913025233E-5</v>
      </c>
      <c r="R94" s="91">
        <f>P94/'סכום נכסי הקרן'!$C$42</f>
        <v>6.6922760971060099E-6</v>
      </c>
    </row>
    <row r="95" spans="2:18">
      <c r="B95" s="86" t="s">
        <v>3467</v>
      </c>
      <c r="C95" s="88" t="s">
        <v>3112</v>
      </c>
      <c r="D95" s="87" t="s">
        <v>3165</v>
      </c>
      <c r="E95" s="87"/>
      <c r="F95" s="87" t="s">
        <v>506</v>
      </c>
      <c r="G95" s="101">
        <v>41815</v>
      </c>
      <c r="H95" s="87" t="s">
        <v>313</v>
      </c>
      <c r="I95" s="90">
        <v>4.1599999992642855</v>
      </c>
      <c r="J95" s="88" t="s">
        <v>361</v>
      </c>
      <c r="K95" s="88" t="s">
        <v>132</v>
      </c>
      <c r="L95" s="89">
        <v>5.0999999999999997E-2</v>
      </c>
      <c r="M95" s="89">
        <v>2.1199999998210425E-2</v>
      </c>
      <c r="N95" s="90">
        <v>1646.3273819999999</v>
      </c>
      <c r="O95" s="102">
        <v>122.19</v>
      </c>
      <c r="P95" s="90">
        <v>2.011647553</v>
      </c>
      <c r="Q95" s="91">
        <f t="shared" si="1"/>
        <v>3.6990002974597744E-5</v>
      </c>
      <c r="R95" s="91">
        <f>P95/'סכום נכסי הקרן'!$C$42</f>
        <v>3.7590666058972087E-6</v>
      </c>
    </row>
    <row r="96" spans="2:18">
      <c r="B96" s="86" t="s">
        <v>3467</v>
      </c>
      <c r="C96" s="88" t="s">
        <v>3112</v>
      </c>
      <c r="D96" s="87" t="s">
        <v>3166</v>
      </c>
      <c r="E96" s="87"/>
      <c r="F96" s="87" t="s">
        <v>506</v>
      </c>
      <c r="G96" s="101">
        <v>41836</v>
      </c>
      <c r="H96" s="87" t="s">
        <v>313</v>
      </c>
      <c r="I96" s="90">
        <v>4.1600000001341551</v>
      </c>
      <c r="J96" s="88" t="s">
        <v>361</v>
      </c>
      <c r="K96" s="88" t="s">
        <v>132</v>
      </c>
      <c r="L96" s="89">
        <v>5.0999999999999997E-2</v>
      </c>
      <c r="M96" s="89">
        <v>2.1200000001006161E-2</v>
      </c>
      <c r="N96" s="90">
        <v>4894.3382810000003</v>
      </c>
      <c r="O96" s="102">
        <v>121.84</v>
      </c>
      <c r="P96" s="90">
        <v>5.9632620200000002</v>
      </c>
      <c r="Q96" s="91">
        <f t="shared" si="1"/>
        <v>1.0965195147089752E-4</v>
      </c>
      <c r="R96" s="91">
        <f>P96/'סכום נכסי הקרן'!$C$42</f>
        <v>1.1143253741525136E-5</v>
      </c>
    </row>
    <row r="97" spans="2:18">
      <c r="B97" s="86" t="s">
        <v>3467</v>
      </c>
      <c r="C97" s="88" t="s">
        <v>3112</v>
      </c>
      <c r="D97" s="87" t="s">
        <v>3167</v>
      </c>
      <c r="E97" s="87"/>
      <c r="F97" s="87" t="s">
        <v>506</v>
      </c>
      <c r="G97" s="101">
        <v>40903</v>
      </c>
      <c r="H97" s="87" t="s">
        <v>313</v>
      </c>
      <c r="I97" s="90">
        <v>4.1099999999156838</v>
      </c>
      <c r="J97" s="88" t="s">
        <v>361</v>
      </c>
      <c r="K97" s="88" t="s">
        <v>132</v>
      </c>
      <c r="L97" s="89">
        <v>5.2619999999999993E-2</v>
      </c>
      <c r="M97" s="89">
        <v>2.9199999999894602E-2</v>
      </c>
      <c r="N97" s="90">
        <v>6179.1263710000003</v>
      </c>
      <c r="O97" s="102">
        <v>122.84</v>
      </c>
      <c r="P97" s="90">
        <v>7.5904388239999996</v>
      </c>
      <c r="Q97" s="91">
        <f t="shared" si="1"/>
        <v>1.3957233922987414E-4</v>
      </c>
      <c r="R97" s="91">
        <f>P97/'סכום נכסי הקרן'!$C$42</f>
        <v>1.4183878813588615E-5</v>
      </c>
    </row>
    <row r="98" spans="2:18">
      <c r="B98" s="86" t="s">
        <v>3467</v>
      </c>
      <c r="C98" s="88" t="s">
        <v>3112</v>
      </c>
      <c r="D98" s="87" t="s">
        <v>3168</v>
      </c>
      <c r="E98" s="87"/>
      <c r="F98" s="87" t="s">
        <v>506</v>
      </c>
      <c r="G98" s="101">
        <v>41911</v>
      </c>
      <c r="H98" s="87" t="s">
        <v>313</v>
      </c>
      <c r="I98" s="90">
        <v>4.160000000341797</v>
      </c>
      <c r="J98" s="88" t="s">
        <v>361</v>
      </c>
      <c r="K98" s="88" t="s">
        <v>132</v>
      </c>
      <c r="L98" s="89">
        <v>5.0999999999999997E-2</v>
      </c>
      <c r="M98" s="89">
        <v>2.1200000002563481E-2</v>
      </c>
      <c r="N98" s="90">
        <v>1921.0210709999999</v>
      </c>
      <c r="O98" s="102">
        <v>121.84</v>
      </c>
      <c r="P98" s="90">
        <v>2.3405721699999997</v>
      </c>
      <c r="Q98" s="91">
        <f t="shared" si="1"/>
        <v>4.3038240670661206E-5</v>
      </c>
      <c r="R98" s="91">
        <f>P98/'סכום נכסי הקרן'!$C$42</f>
        <v>4.3737118213467505E-6</v>
      </c>
    </row>
    <row r="99" spans="2:18">
      <c r="B99" s="86" t="s">
        <v>3467</v>
      </c>
      <c r="C99" s="88" t="s">
        <v>3112</v>
      </c>
      <c r="D99" s="87" t="s">
        <v>3169</v>
      </c>
      <c r="E99" s="87"/>
      <c r="F99" s="87" t="s">
        <v>506</v>
      </c>
      <c r="G99" s="101">
        <v>40933</v>
      </c>
      <c r="H99" s="87" t="s">
        <v>313</v>
      </c>
      <c r="I99" s="90">
        <v>4.1600000000556276</v>
      </c>
      <c r="J99" s="88" t="s">
        <v>361</v>
      </c>
      <c r="K99" s="88" t="s">
        <v>132</v>
      </c>
      <c r="L99" s="89">
        <v>5.1330999999999995E-2</v>
      </c>
      <c r="M99" s="89">
        <v>2.1200000000069538E-2</v>
      </c>
      <c r="N99" s="90">
        <v>22785.866157</v>
      </c>
      <c r="O99" s="102">
        <v>126.23</v>
      </c>
      <c r="P99" s="90">
        <v>28.762597814999999</v>
      </c>
      <c r="Q99" s="91">
        <f t="shared" si="1"/>
        <v>5.2888418607293112E-4</v>
      </c>
      <c r="R99" s="91">
        <f>P99/'סכום נכסי הקרן'!$C$42</f>
        <v>5.3747248509798235E-5</v>
      </c>
    </row>
    <row r="100" spans="2:18">
      <c r="B100" s="86" t="s">
        <v>3467</v>
      </c>
      <c r="C100" s="88" t="s">
        <v>3112</v>
      </c>
      <c r="D100" s="87" t="s">
        <v>3170</v>
      </c>
      <c r="E100" s="87"/>
      <c r="F100" s="87" t="s">
        <v>506</v>
      </c>
      <c r="G100" s="101">
        <v>40993</v>
      </c>
      <c r="H100" s="87" t="s">
        <v>313</v>
      </c>
      <c r="I100" s="90">
        <v>4.1600000000740369</v>
      </c>
      <c r="J100" s="88" t="s">
        <v>361</v>
      </c>
      <c r="K100" s="88" t="s">
        <v>132</v>
      </c>
      <c r="L100" s="89">
        <v>5.1451999999999998E-2</v>
      </c>
      <c r="M100" s="89">
        <v>2.1200000000406009E-2</v>
      </c>
      <c r="N100" s="90">
        <v>13260.781920000001</v>
      </c>
      <c r="O100" s="102">
        <v>126.3</v>
      </c>
      <c r="P100" s="90">
        <v>16.748368136</v>
      </c>
      <c r="Q100" s="91">
        <f t="shared" si="1"/>
        <v>3.0796755935024275E-4</v>
      </c>
      <c r="R100" s="91">
        <f>P100/'סכום נכסי הקרן'!$C$42</f>
        <v>3.1296849823131259E-5</v>
      </c>
    </row>
    <row r="101" spans="2:18">
      <c r="B101" s="86" t="s">
        <v>3467</v>
      </c>
      <c r="C101" s="88" t="s">
        <v>3112</v>
      </c>
      <c r="D101" s="87" t="s">
        <v>3171</v>
      </c>
      <c r="E101" s="87"/>
      <c r="F101" s="87" t="s">
        <v>506</v>
      </c>
      <c r="G101" s="101">
        <v>41053</v>
      </c>
      <c r="H101" s="87" t="s">
        <v>313</v>
      </c>
      <c r="I101" s="90">
        <v>4.1599999998452022</v>
      </c>
      <c r="J101" s="88" t="s">
        <v>361</v>
      </c>
      <c r="K101" s="88" t="s">
        <v>132</v>
      </c>
      <c r="L101" s="89">
        <v>5.0999999999999997E-2</v>
      </c>
      <c r="M101" s="89">
        <v>2.1299999999011016E-2</v>
      </c>
      <c r="N101" s="90">
        <v>9340.5832410000003</v>
      </c>
      <c r="O101" s="102">
        <v>124.49</v>
      </c>
      <c r="P101" s="90">
        <v>11.628092754999999</v>
      </c>
      <c r="Q101" s="91">
        <f t="shared" si="1"/>
        <v>2.1381637402381911E-4</v>
      </c>
      <c r="R101" s="91">
        <f>P101/'סכום נכסי הקרן'!$C$42</f>
        <v>2.1728843653754972E-5</v>
      </c>
    </row>
    <row r="102" spans="2:18">
      <c r="B102" s="86" t="s">
        <v>3467</v>
      </c>
      <c r="C102" s="88" t="s">
        <v>3112</v>
      </c>
      <c r="D102" s="87" t="s">
        <v>3172</v>
      </c>
      <c r="E102" s="87"/>
      <c r="F102" s="87" t="s">
        <v>506</v>
      </c>
      <c r="G102" s="101">
        <v>41085</v>
      </c>
      <c r="H102" s="87" t="s">
        <v>313</v>
      </c>
      <c r="I102" s="90">
        <v>4.1599999999177433</v>
      </c>
      <c r="J102" s="88" t="s">
        <v>361</v>
      </c>
      <c r="K102" s="88" t="s">
        <v>132</v>
      </c>
      <c r="L102" s="89">
        <v>5.0999999999999997E-2</v>
      </c>
      <c r="M102" s="89">
        <v>2.129999999944851E-2</v>
      </c>
      <c r="N102" s="90">
        <v>17187.319804999999</v>
      </c>
      <c r="O102" s="102">
        <v>124.49</v>
      </c>
      <c r="P102" s="90">
        <v>21.396495685999998</v>
      </c>
      <c r="Q102" s="91">
        <f t="shared" si="1"/>
        <v>3.9343693078382295E-4</v>
      </c>
      <c r="R102" s="91">
        <f>P102/'סכום נכסי הקרן'!$C$42</f>
        <v>3.998257661811511E-5</v>
      </c>
    </row>
    <row r="103" spans="2:18">
      <c r="B103" s="86" t="s">
        <v>3467</v>
      </c>
      <c r="C103" s="88" t="s">
        <v>3112</v>
      </c>
      <c r="D103" s="87" t="s">
        <v>3173</v>
      </c>
      <c r="E103" s="87"/>
      <c r="F103" s="87" t="s">
        <v>506</v>
      </c>
      <c r="G103" s="101">
        <v>41115</v>
      </c>
      <c r="H103" s="87" t="s">
        <v>313</v>
      </c>
      <c r="I103" s="90">
        <v>4.1599999999957911</v>
      </c>
      <c r="J103" s="88" t="s">
        <v>361</v>
      </c>
      <c r="K103" s="88" t="s">
        <v>132</v>
      </c>
      <c r="L103" s="89">
        <v>5.0999999999999997E-2</v>
      </c>
      <c r="M103" s="89">
        <v>2.1599999999957906E-2</v>
      </c>
      <c r="N103" s="90">
        <v>7621.722651</v>
      </c>
      <c r="O103" s="102">
        <v>124.69</v>
      </c>
      <c r="P103" s="90">
        <v>9.5035265940000002</v>
      </c>
      <c r="Q103" s="91">
        <f t="shared" si="1"/>
        <v>1.7475003335299898E-4</v>
      </c>
      <c r="R103" s="91">
        <f>P103/'סכום נכסי הקרן'!$C$42</f>
        <v>1.7758771612097322E-5</v>
      </c>
    </row>
    <row r="104" spans="2:18">
      <c r="B104" s="86" t="s">
        <v>3467</v>
      </c>
      <c r="C104" s="88" t="s">
        <v>3112</v>
      </c>
      <c r="D104" s="87" t="s">
        <v>3174</v>
      </c>
      <c r="E104" s="87"/>
      <c r="F104" s="87" t="s">
        <v>506</v>
      </c>
      <c r="G104" s="101">
        <v>41179</v>
      </c>
      <c r="H104" s="87" t="s">
        <v>313</v>
      </c>
      <c r="I104" s="90">
        <v>4.1600000002022961</v>
      </c>
      <c r="J104" s="88" t="s">
        <v>361</v>
      </c>
      <c r="K104" s="88" t="s">
        <v>132</v>
      </c>
      <c r="L104" s="89">
        <v>5.0999999999999997E-2</v>
      </c>
      <c r="M104" s="89">
        <v>2.1200000000674318E-2</v>
      </c>
      <c r="N104" s="90">
        <v>9610.9928940000009</v>
      </c>
      <c r="O104" s="102">
        <v>123.44</v>
      </c>
      <c r="P104" s="90">
        <v>11.863809685</v>
      </c>
      <c r="Q104" s="91">
        <f t="shared" si="1"/>
        <v>2.1815071675143063E-4</v>
      </c>
      <c r="R104" s="91">
        <f>P104/'סכום נכסי הקרן'!$C$42</f>
        <v>2.2169316259747107E-5</v>
      </c>
    </row>
    <row r="105" spans="2:18">
      <c r="B105" s="86" t="s">
        <v>3468</v>
      </c>
      <c r="C105" s="88" t="s">
        <v>3111</v>
      </c>
      <c r="D105" s="87">
        <v>4099</v>
      </c>
      <c r="E105" s="87"/>
      <c r="F105" s="87" t="s">
        <v>510</v>
      </c>
      <c r="G105" s="101">
        <v>42052</v>
      </c>
      <c r="H105" s="87" t="s">
        <v>130</v>
      </c>
      <c r="I105" s="90">
        <v>4.3799999999916501</v>
      </c>
      <c r="J105" s="88" t="s">
        <v>700</v>
      </c>
      <c r="K105" s="88" t="s">
        <v>132</v>
      </c>
      <c r="L105" s="89">
        <v>2.9779E-2</v>
      </c>
      <c r="M105" s="89">
        <v>2.6900000000027832E-2</v>
      </c>
      <c r="N105" s="90">
        <v>64705.466071000003</v>
      </c>
      <c r="O105" s="102">
        <v>111.05</v>
      </c>
      <c r="P105" s="90">
        <v>71.855419319999996</v>
      </c>
      <c r="Q105" s="91">
        <f t="shared" si="1"/>
        <v>1.3212712984558125E-3</v>
      </c>
      <c r="R105" s="91">
        <f>P105/'סכום נכסי הקרן'!$C$42</f>
        <v>1.3427267953361664E-4</v>
      </c>
    </row>
    <row r="106" spans="2:18">
      <c r="B106" s="86" t="s">
        <v>3468</v>
      </c>
      <c r="C106" s="88" t="s">
        <v>3111</v>
      </c>
      <c r="D106" s="87" t="s">
        <v>3175</v>
      </c>
      <c r="E106" s="87"/>
      <c r="F106" s="87" t="s">
        <v>510</v>
      </c>
      <c r="G106" s="101">
        <v>42054</v>
      </c>
      <c r="H106" s="87" t="s">
        <v>130</v>
      </c>
      <c r="I106" s="90">
        <v>4.3799999999212647</v>
      </c>
      <c r="J106" s="88" t="s">
        <v>700</v>
      </c>
      <c r="K106" s="88" t="s">
        <v>132</v>
      </c>
      <c r="L106" s="89">
        <v>2.9779E-2</v>
      </c>
      <c r="M106" s="89">
        <v>2.6899999999606322E-2</v>
      </c>
      <c r="N106" s="90">
        <v>1829.9057680000001</v>
      </c>
      <c r="O106" s="102">
        <v>111.05</v>
      </c>
      <c r="P106" s="90">
        <v>2.0321103319999998</v>
      </c>
      <c r="Q106" s="91">
        <f t="shared" si="1"/>
        <v>3.7366270802900829E-5</v>
      </c>
      <c r="R106" s="91">
        <f>P106/'סכום נכסי הקרן'!$C$42</f>
        <v>3.7973043921774351E-6</v>
      </c>
    </row>
    <row r="107" spans="2:18">
      <c r="B107" s="86" t="s">
        <v>3469</v>
      </c>
      <c r="C107" s="88" t="s">
        <v>3111</v>
      </c>
      <c r="D107" s="87">
        <v>9079</v>
      </c>
      <c r="E107" s="87"/>
      <c r="F107" s="87" t="s">
        <v>3140</v>
      </c>
      <c r="G107" s="101">
        <v>44705</v>
      </c>
      <c r="H107" s="87" t="s">
        <v>3110</v>
      </c>
      <c r="I107" s="90">
        <v>8.1099999999982799</v>
      </c>
      <c r="J107" s="88" t="s">
        <v>343</v>
      </c>
      <c r="K107" s="88" t="s">
        <v>132</v>
      </c>
      <c r="L107" s="89">
        <v>2.3671999999999999E-2</v>
      </c>
      <c r="M107" s="89">
        <v>2.029999999998865E-2</v>
      </c>
      <c r="N107" s="90">
        <v>257158.64894099999</v>
      </c>
      <c r="O107" s="102">
        <v>106.25</v>
      </c>
      <c r="P107" s="90">
        <v>273.231050477</v>
      </c>
      <c r="Q107" s="91">
        <f t="shared" si="1"/>
        <v>5.0241491631196769E-3</v>
      </c>
      <c r="R107" s="91">
        <f>P107/'סכום נכסי הקרן'!$C$42</f>
        <v>5.1057339344090622E-4</v>
      </c>
    </row>
    <row r="108" spans="2:18">
      <c r="B108" s="86" t="s">
        <v>3469</v>
      </c>
      <c r="C108" s="88" t="s">
        <v>3111</v>
      </c>
      <c r="D108" s="87">
        <v>9017</v>
      </c>
      <c r="E108" s="87"/>
      <c r="F108" s="87" t="s">
        <v>3140</v>
      </c>
      <c r="G108" s="101">
        <v>44651</v>
      </c>
      <c r="H108" s="87" t="s">
        <v>3110</v>
      </c>
      <c r="I108" s="90">
        <v>8.2000000000003439</v>
      </c>
      <c r="J108" s="88" t="s">
        <v>343</v>
      </c>
      <c r="K108" s="88" t="s">
        <v>132</v>
      </c>
      <c r="L108" s="89">
        <v>1.797E-2</v>
      </c>
      <c r="M108" s="89">
        <v>3.3899999999994657E-2</v>
      </c>
      <c r="N108" s="90">
        <v>630067.418084</v>
      </c>
      <c r="O108" s="102">
        <v>92.03</v>
      </c>
      <c r="P108" s="90">
        <v>579.85101652900005</v>
      </c>
      <c r="Q108" s="91">
        <f t="shared" si="1"/>
        <v>1.0662250847194622E-2</v>
      </c>
      <c r="R108" s="91">
        <f>P108/'סכום נכסי הקרן'!$C$42</f>
        <v>1.083539007307268E-3</v>
      </c>
    </row>
    <row r="109" spans="2:18">
      <c r="B109" s="86" t="s">
        <v>3469</v>
      </c>
      <c r="C109" s="88" t="s">
        <v>3111</v>
      </c>
      <c r="D109" s="87">
        <v>9080</v>
      </c>
      <c r="E109" s="87"/>
      <c r="F109" s="87" t="s">
        <v>3140</v>
      </c>
      <c r="G109" s="101">
        <v>44705</v>
      </c>
      <c r="H109" s="87" t="s">
        <v>3110</v>
      </c>
      <c r="I109" s="90">
        <v>7.7400000000133318</v>
      </c>
      <c r="J109" s="88" t="s">
        <v>343</v>
      </c>
      <c r="K109" s="88" t="s">
        <v>132</v>
      </c>
      <c r="L109" s="89">
        <v>2.3184999999999997E-2</v>
      </c>
      <c r="M109" s="89">
        <v>2.2200000000032544E-2</v>
      </c>
      <c r="N109" s="90">
        <v>182917.477931</v>
      </c>
      <c r="O109" s="102">
        <v>104.15</v>
      </c>
      <c r="P109" s="90">
        <v>190.50854407900002</v>
      </c>
      <c r="Q109" s="91">
        <f t="shared" si="1"/>
        <v>3.5030547978741763E-3</v>
      </c>
      <c r="R109" s="91">
        <f>P109/'סכום נכסי הקרן'!$C$42</f>
        <v>3.5599392404374395E-4</v>
      </c>
    </row>
    <row r="110" spans="2:18">
      <c r="B110" s="86" t="s">
        <v>3469</v>
      </c>
      <c r="C110" s="88" t="s">
        <v>3111</v>
      </c>
      <c r="D110" s="87">
        <v>9019</v>
      </c>
      <c r="E110" s="87"/>
      <c r="F110" s="87" t="s">
        <v>3140</v>
      </c>
      <c r="G110" s="101">
        <v>44651</v>
      </c>
      <c r="H110" s="87" t="s">
        <v>3110</v>
      </c>
      <c r="I110" s="90">
        <v>7.7900000000039791</v>
      </c>
      <c r="J110" s="88" t="s">
        <v>343</v>
      </c>
      <c r="K110" s="88" t="s">
        <v>132</v>
      </c>
      <c r="L110" s="89">
        <v>1.8769999999999998E-2</v>
      </c>
      <c r="M110" s="89">
        <v>3.6100000000021851E-2</v>
      </c>
      <c r="N110" s="90">
        <v>389225.42401100002</v>
      </c>
      <c r="O110" s="102">
        <v>91.69</v>
      </c>
      <c r="P110" s="90">
        <v>356.88077970200004</v>
      </c>
      <c r="Q110" s="91">
        <f t="shared" si="1"/>
        <v>6.5622932223226007E-3</v>
      </c>
      <c r="R110" s="91">
        <f>P110/'סכום נכסי הקרן'!$C$42</f>
        <v>6.668855184217982E-4</v>
      </c>
    </row>
    <row r="111" spans="2:18">
      <c r="B111" s="86" t="s">
        <v>3470</v>
      </c>
      <c r="C111" s="88" t="s">
        <v>3111</v>
      </c>
      <c r="D111" s="87">
        <v>4100</v>
      </c>
      <c r="E111" s="87"/>
      <c r="F111" s="87" t="s">
        <v>510</v>
      </c>
      <c r="G111" s="101">
        <v>42052</v>
      </c>
      <c r="H111" s="87" t="s">
        <v>130</v>
      </c>
      <c r="I111" s="90">
        <v>4.4199999999881072</v>
      </c>
      <c r="J111" s="88" t="s">
        <v>700</v>
      </c>
      <c r="K111" s="88" t="s">
        <v>132</v>
      </c>
      <c r="L111" s="89">
        <v>2.9779E-2</v>
      </c>
      <c r="M111" s="89">
        <v>1.6099999999952198E-2</v>
      </c>
      <c r="N111" s="90">
        <v>73747.002938999998</v>
      </c>
      <c r="O111" s="102">
        <v>116.3</v>
      </c>
      <c r="P111" s="90">
        <v>85.767763780999999</v>
      </c>
      <c r="Q111" s="91">
        <f t="shared" si="1"/>
        <v>1.5770902972802149E-3</v>
      </c>
      <c r="R111" s="91">
        <f>P111/'סכום נכסי הקרן'!$C$42</f>
        <v>1.602699917343012E-4</v>
      </c>
    </row>
    <row r="112" spans="2:18">
      <c r="B112" s="86" t="s">
        <v>3471</v>
      </c>
      <c r="C112" s="88" t="s">
        <v>3112</v>
      </c>
      <c r="D112" s="87" t="s">
        <v>3180</v>
      </c>
      <c r="E112" s="87"/>
      <c r="F112" s="87" t="s">
        <v>510</v>
      </c>
      <c r="G112" s="101">
        <v>41767</v>
      </c>
      <c r="H112" s="87" t="s">
        <v>130</v>
      </c>
      <c r="I112" s="90">
        <v>4.7299999998271227</v>
      </c>
      <c r="J112" s="88" t="s">
        <v>700</v>
      </c>
      <c r="K112" s="88" t="s">
        <v>132</v>
      </c>
      <c r="L112" s="89">
        <v>5.3499999999999999E-2</v>
      </c>
      <c r="M112" s="89">
        <v>2.0699999999590088E-2</v>
      </c>
      <c r="N112" s="90">
        <v>4409.3746700000002</v>
      </c>
      <c r="O112" s="102">
        <v>127.25</v>
      </c>
      <c r="P112" s="90">
        <v>5.6109291890000002</v>
      </c>
      <c r="Q112" s="91">
        <f t="shared" si="1"/>
        <v>1.0317328553992844E-4</v>
      </c>
      <c r="R112" s="91">
        <f>P112/'סכום נכסי הקרן'!$C$42</f>
        <v>1.048486675062399E-5</v>
      </c>
    </row>
    <row r="113" spans="2:18">
      <c r="B113" s="86" t="s">
        <v>3471</v>
      </c>
      <c r="C113" s="88" t="s">
        <v>3112</v>
      </c>
      <c r="D113" s="87" t="s">
        <v>3181</v>
      </c>
      <c r="E113" s="87"/>
      <c r="F113" s="87" t="s">
        <v>510</v>
      </c>
      <c r="G113" s="101">
        <v>41269</v>
      </c>
      <c r="H113" s="87" t="s">
        <v>130</v>
      </c>
      <c r="I113" s="90">
        <v>4.7799999999910501</v>
      </c>
      <c r="J113" s="88" t="s">
        <v>700</v>
      </c>
      <c r="K113" s="88" t="s">
        <v>132</v>
      </c>
      <c r="L113" s="89">
        <v>5.3499999999999999E-2</v>
      </c>
      <c r="M113" s="89">
        <v>1.4999999999827896E-2</v>
      </c>
      <c r="N113" s="90">
        <v>21899.417012000002</v>
      </c>
      <c r="O113" s="102">
        <v>132.66</v>
      </c>
      <c r="P113" s="90">
        <v>29.051767667</v>
      </c>
      <c r="Q113" s="91">
        <f t="shared" si="1"/>
        <v>5.3420141655383341E-4</v>
      </c>
      <c r="R113" s="91">
        <f>P113/'סכום נכסי הקרן'!$C$42</f>
        <v>5.4287605955845068E-5</v>
      </c>
    </row>
    <row r="114" spans="2:18">
      <c r="B114" s="86" t="s">
        <v>3471</v>
      </c>
      <c r="C114" s="88" t="s">
        <v>3112</v>
      </c>
      <c r="D114" s="87" t="s">
        <v>3182</v>
      </c>
      <c r="E114" s="87"/>
      <c r="F114" s="87" t="s">
        <v>510</v>
      </c>
      <c r="G114" s="101">
        <v>41767</v>
      </c>
      <c r="H114" s="87" t="s">
        <v>130</v>
      </c>
      <c r="I114" s="90">
        <v>5.3699999998861339</v>
      </c>
      <c r="J114" s="88" t="s">
        <v>700</v>
      </c>
      <c r="K114" s="88" t="s">
        <v>132</v>
      </c>
      <c r="L114" s="89">
        <v>5.3499999999999999E-2</v>
      </c>
      <c r="M114" s="89">
        <v>2.4799999999999999E-2</v>
      </c>
      <c r="N114" s="90">
        <v>3450.8151760000001</v>
      </c>
      <c r="O114" s="102">
        <v>127.25</v>
      </c>
      <c r="P114" s="90">
        <v>4.3911622500000007</v>
      </c>
      <c r="Q114" s="91">
        <f t="shared" si="1"/>
        <v>8.074431549761707E-5</v>
      </c>
      <c r="R114" s="91">
        <f>P114/'סכום נכסי הקרן'!$C$42</f>
        <v>8.2055484075402812E-6</v>
      </c>
    </row>
    <row r="115" spans="2:18">
      <c r="B115" s="86" t="s">
        <v>3471</v>
      </c>
      <c r="C115" s="88" t="s">
        <v>3112</v>
      </c>
      <c r="D115" s="87" t="s">
        <v>3183</v>
      </c>
      <c r="E115" s="87"/>
      <c r="F115" s="87" t="s">
        <v>510</v>
      </c>
      <c r="G115" s="101">
        <v>41767</v>
      </c>
      <c r="H115" s="87" t="s">
        <v>130</v>
      </c>
      <c r="I115" s="90">
        <v>4.7300000002013922</v>
      </c>
      <c r="J115" s="88" t="s">
        <v>700</v>
      </c>
      <c r="K115" s="88" t="s">
        <v>132</v>
      </c>
      <c r="L115" s="89">
        <v>5.3499999999999999E-2</v>
      </c>
      <c r="M115" s="89">
        <v>2.0700000001194097E-2</v>
      </c>
      <c r="N115" s="90">
        <v>4409.3744580000002</v>
      </c>
      <c r="O115" s="102">
        <v>127.25</v>
      </c>
      <c r="P115" s="90">
        <v>5.6109289190000009</v>
      </c>
      <c r="Q115" s="91">
        <f t="shared" si="1"/>
        <v>1.0317328057519156E-4</v>
      </c>
      <c r="R115" s="91">
        <f>P115/'סכום נכסי הקרן'!$C$42</f>
        <v>1.0484866246088301E-5</v>
      </c>
    </row>
    <row r="116" spans="2:18">
      <c r="B116" s="86" t="s">
        <v>3471</v>
      </c>
      <c r="C116" s="88" t="s">
        <v>3112</v>
      </c>
      <c r="D116" s="87" t="s">
        <v>3184</v>
      </c>
      <c r="E116" s="87"/>
      <c r="F116" s="87" t="s">
        <v>510</v>
      </c>
      <c r="G116" s="101">
        <v>41269</v>
      </c>
      <c r="H116" s="87" t="s">
        <v>130</v>
      </c>
      <c r="I116" s="90">
        <v>4.7799999999682505</v>
      </c>
      <c r="J116" s="88" t="s">
        <v>700</v>
      </c>
      <c r="K116" s="88" t="s">
        <v>132</v>
      </c>
      <c r="L116" s="89">
        <v>5.3499999999999999E-2</v>
      </c>
      <c r="M116" s="89">
        <v>1.4999999999838016E-2</v>
      </c>
      <c r="N116" s="90">
        <v>23268.130014999999</v>
      </c>
      <c r="O116" s="102">
        <v>132.66</v>
      </c>
      <c r="P116" s="90">
        <v>30.867502391000002</v>
      </c>
      <c r="Q116" s="91">
        <f t="shared" si="1"/>
        <v>5.6758899120212488E-4</v>
      </c>
      <c r="R116" s="91">
        <f>P116/'סכום נכסי הקרן'!$C$42</f>
        <v>5.768057991690374E-5</v>
      </c>
    </row>
    <row r="117" spans="2:18">
      <c r="B117" s="86" t="s">
        <v>3471</v>
      </c>
      <c r="C117" s="88" t="s">
        <v>3112</v>
      </c>
      <c r="D117" s="87" t="s">
        <v>3185</v>
      </c>
      <c r="E117" s="87"/>
      <c r="F117" s="87" t="s">
        <v>510</v>
      </c>
      <c r="G117" s="101">
        <v>41281</v>
      </c>
      <c r="H117" s="87" t="s">
        <v>130</v>
      </c>
      <c r="I117" s="90">
        <v>4.7799999999547254</v>
      </c>
      <c r="J117" s="88" t="s">
        <v>700</v>
      </c>
      <c r="K117" s="88" t="s">
        <v>132</v>
      </c>
      <c r="L117" s="89">
        <v>5.3499999999999999E-2</v>
      </c>
      <c r="M117" s="89">
        <v>1.5099999999891957E-2</v>
      </c>
      <c r="N117" s="90">
        <v>29314.487141000001</v>
      </c>
      <c r="O117" s="102">
        <v>132.61000000000001</v>
      </c>
      <c r="P117" s="90">
        <v>38.873942741999997</v>
      </c>
      <c r="Q117" s="91">
        <f t="shared" si="1"/>
        <v>7.1481073089393323E-4</v>
      </c>
      <c r="R117" s="91">
        <f>P117/'סכום נכסי הקרן'!$C$42</f>
        <v>7.2641820274673311E-5</v>
      </c>
    </row>
    <row r="118" spans="2:18">
      <c r="B118" s="86" t="s">
        <v>3471</v>
      </c>
      <c r="C118" s="88" t="s">
        <v>3112</v>
      </c>
      <c r="D118" s="87" t="s">
        <v>3186</v>
      </c>
      <c r="E118" s="87"/>
      <c r="F118" s="87" t="s">
        <v>510</v>
      </c>
      <c r="G118" s="101">
        <v>41767</v>
      </c>
      <c r="H118" s="87" t="s">
        <v>130</v>
      </c>
      <c r="I118" s="90">
        <v>4.7300000000212545</v>
      </c>
      <c r="J118" s="88" t="s">
        <v>700</v>
      </c>
      <c r="K118" s="88" t="s">
        <v>132</v>
      </c>
      <c r="L118" s="89">
        <v>5.3499999999999999E-2</v>
      </c>
      <c r="M118" s="89">
        <v>2.0700000000394733E-2</v>
      </c>
      <c r="N118" s="90">
        <v>5176.2222449999999</v>
      </c>
      <c r="O118" s="102">
        <v>127.25</v>
      </c>
      <c r="P118" s="90">
        <v>6.5867426819999997</v>
      </c>
      <c r="Q118" s="91">
        <f t="shared" si="1"/>
        <v>1.2111646050360091E-4</v>
      </c>
      <c r="R118" s="91">
        <f>P118/'סכום נכסי הקרן'!$C$42</f>
        <v>1.2308321316335485E-5</v>
      </c>
    </row>
    <row r="119" spans="2:18">
      <c r="B119" s="86" t="s">
        <v>3471</v>
      </c>
      <c r="C119" s="88" t="s">
        <v>3112</v>
      </c>
      <c r="D119" s="87" t="s">
        <v>3187</v>
      </c>
      <c r="E119" s="87"/>
      <c r="F119" s="87" t="s">
        <v>510</v>
      </c>
      <c r="G119" s="101">
        <v>41281</v>
      </c>
      <c r="H119" s="87" t="s">
        <v>130</v>
      </c>
      <c r="I119" s="90">
        <v>4.7800000000442813</v>
      </c>
      <c r="J119" s="88" t="s">
        <v>700</v>
      </c>
      <c r="K119" s="88" t="s">
        <v>132</v>
      </c>
      <c r="L119" s="89">
        <v>5.3499999999999999E-2</v>
      </c>
      <c r="M119" s="89">
        <v>1.5100000000207123E-2</v>
      </c>
      <c r="N119" s="90">
        <v>21116.367911000001</v>
      </c>
      <c r="O119" s="102">
        <v>132.61000000000001</v>
      </c>
      <c r="P119" s="90">
        <v>28.002416442000001</v>
      </c>
      <c r="Q119" s="91">
        <f t="shared" si="1"/>
        <v>5.1490603607017872E-4</v>
      </c>
      <c r="R119" s="91">
        <f>P119/'סכום נכסי הקרן'!$C$42</f>
        <v>5.2326735055834674E-5</v>
      </c>
    </row>
    <row r="120" spans="2:18">
      <c r="B120" s="86" t="s">
        <v>3471</v>
      </c>
      <c r="C120" s="88" t="s">
        <v>3112</v>
      </c>
      <c r="D120" s="87" t="s">
        <v>3188</v>
      </c>
      <c r="E120" s="87"/>
      <c r="F120" s="87" t="s">
        <v>510</v>
      </c>
      <c r="G120" s="101">
        <v>41767</v>
      </c>
      <c r="H120" s="87" t="s">
        <v>130</v>
      </c>
      <c r="I120" s="90">
        <v>4.729999999521036</v>
      </c>
      <c r="J120" s="88" t="s">
        <v>700</v>
      </c>
      <c r="K120" s="88" t="s">
        <v>132</v>
      </c>
      <c r="L120" s="89">
        <v>5.3499999999999999E-2</v>
      </c>
      <c r="M120" s="89">
        <v>2.0699999998825883E-2</v>
      </c>
      <c r="N120" s="90">
        <v>4216.6960200000003</v>
      </c>
      <c r="O120" s="102">
        <v>127.25</v>
      </c>
      <c r="P120" s="90">
        <v>5.3657456089999993</v>
      </c>
      <c r="Q120" s="91">
        <f t="shared" si="1"/>
        <v>9.8664870862617143E-5</v>
      </c>
      <c r="R120" s="91">
        <f>P120/'סכום נכסי הקרן'!$C$42</f>
        <v>1.0026704282492907E-5</v>
      </c>
    </row>
    <row r="121" spans="2:18">
      <c r="B121" s="86" t="s">
        <v>3471</v>
      </c>
      <c r="C121" s="88" t="s">
        <v>3112</v>
      </c>
      <c r="D121" s="87" t="s">
        <v>3189</v>
      </c>
      <c r="E121" s="87"/>
      <c r="F121" s="87" t="s">
        <v>510</v>
      </c>
      <c r="G121" s="101">
        <v>41281</v>
      </c>
      <c r="H121" s="87" t="s">
        <v>130</v>
      </c>
      <c r="I121" s="90">
        <v>4.7799999999506397</v>
      </c>
      <c r="J121" s="88" t="s">
        <v>700</v>
      </c>
      <c r="K121" s="88" t="s">
        <v>132</v>
      </c>
      <c r="L121" s="89">
        <v>5.3499999999999999E-2</v>
      </c>
      <c r="M121" s="89">
        <v>1.5099999999711568E-2</v>
      </c>
      <c r="N121" s="90">
        <v>25360.344518999998</v>
      </c>
      <c r="O121" s="102">
        <v>132.61000000000001</v>
      </c>
      <c r="P121" s="90">
        <v>33.630354046999997</v>
      </c>
      <c r="Q121" s="91">
        <f t="shared" si="1"/>
        <v>6.183920709073162E-4</v>
      </c>
      <c r="R121" s="91">
        <f>P121/'סכום נכסי הקרן'!$C$42</f>
        <v>6.2843384594904597E-5</v>
      </c>
    </row>
    <row r="122" spans="2:18">
      <c r="B122" s="86" t="s">
        <v>3472</v>
      </c>
      <c r="C122" s="88" t="s">
        <v>3112</v>
      </c>
      <c r="D122" s="87" t="s">
        <v>3191</v>
      </c>
      <c r="E122" s="87"/>
      <c r="F122" s="87" t="s">
        <v>3140</v>
      </c>
      <c r="G122" s="101">
        <v>44748</v>
      </c>
      <c r="H122" s="87" t="s">
        <v>3110</v>
      </c>
      <c r="I122" s="90">
        <v>2.3200000000002814</v>
      </c>
      <c r="J122" s="88" t="s">
        <v>343</v>
      </c>
      <c r="K122" s="88" t="s">
        <v>132</v>
      </c>
      <c r="L122" s="89">
        <v>6.0659999999999999E-2</v>
      </c>
      <c r="M122" s="89">
        <v>6.710000000000492E-2</v>
      </c>
      <c r="N122" s="90">
        <v>2129461.3449880001</v>
      </c>
      <c r="O122" s="102">
        <v>100.24</v>
      </c>
      <c r="P122" s="90">
        <v>2134.5710054449996</v>
      </c>
      <c r="Q122" s="91">
        <f t="shared" si="1"/>
        <v>3.9250308893896302E-2</v>
      </c>
      <c r="R122" s="91">
        <f>P122/'סכום נכסי הקרן'!$C$42</f>
        <v>3.9887676012224033E-3</v>
      </c>
    </row>
    <row r="123" spans="2:18">
      <c r="B123" s="86" t="s">
        <v>3473</v>
      </c>
      <c r="C123" s="88" t="s">
        <v>3112</v>
      </c>
      <c r="D123" s="87">
        <v>7127</v>
      </c>
      <c r="E123" s="87"/>
      <c r="F123" s="87" t="s">
        <v>3140</v>
      </c>
      <c r="G123" s="101">
        <v>43631</v>
      </c>
      <c r="H123" s="87" t="s">
        <v>3110</v>
      </c>
      <c r="I123" s="90">
        <v>5.2800000000073375</v>
      </c>
      <c r="J123" s="88" t="s">
        <v>343</v>
      </c>
      <c r="K123" s="88" t="s">
        <v>132</v>
      </c>
      <c r="L123" s="89">
        <v>3.1E-2</v>
      </c>
      <c r="M123" s="89">
        <v>2.3900000000002714E-2</v>
      </c>
      <c r="N123" s="90">
        <v>131516.35578700001</v>
      </c>
      <c r="O123" s="102">
        <v>111.92</v>
      </c>
      <c r="P123" s="90">
        <v>147.193106164</v>
      </c>
      <c r="Q123" s="91">
        <f t="shared" si="1"/>
        <v>2.7065742340038239E-3</v>
      </c>
      <c r="R123" s="91">
        <f>P123/'סכום נכסי הקרן'!$C$42</f>
        <v>2.7505250070978762E-4</v>
      </c>
    </row>
    <row r="124" spans="2:18">
      <c r="B124" s="86" t="s">
        <v>3473</v>
      </c>
      <c r="C124" s="88" t="s">
        <v>3112</v>
      </c>
      <c r="D124" s="87">
        <v>7128</v>
      </c>
      <c r="E124" s="87"/>
      <c r="F124" s="87" t="s">
        <v>3140</v>
      </c>
      <c r="G124" s="101">
        <v>43634</v>
      </c>
      <c r="H124" s="87" t="s">
        <v>3110</v>
      </c>
      <c r="I124" s="90">
        <v>5.2999999999689047</v>
      </c>
      <c r="J124" s="88" t="s">
        <v>343</v>
      </c>
      <c r="K124" s="88" t="s">
        <v>132</v>
      </c>
      <c r="L124" s="89">
        <v>2.4900000000000002E-2</v>
      </c>
      <c r="M124" s="89">
        <v>2.3999999999803606E-2</v>
      </c>
      <c r="N124" s="90">
        <v>55396.732003999998</v>
      </c>
      <c r="O124" s="102">
        <v>110.3</v>
      </c>
      <c r="P124" s="90">
        <v>61.102595513000004</v>
      </c>
      <c r="Q124" s="91">
        <f t="shared" si="1"/>
        <v>1.1235492949104654E-3</v>
      </c>
      <c r="R124" s="91">
        <f>P124/'סכום נכסי הקרן'!$C$42</f>
        <v>1.1417940781128618E-4</v>
      </c>
    </row>
    <row r="125" spans="2:18">
      <c r="B125" s="86" t="s">
        <v>3473</v>
      </c>
      <c r="C125" s="88" t="s">
        <v>3112</v>
      </c>
      <c r="D125" s="87">
        <v>7130</v>
      </c>
      <c r="E125" s="87"/>
      <c r="F125" s="87" t="s">
        <v>3140</v>
      </c>
      <c r="G125" s="101">
        <v>43634</v>
      </c>
      <c r="H125" s="87" t="s">
        <v>3110</v>
      </c>
      <c r="I125" s="90">
        <v>5.5900000000392982</v>
      </c>
      <c r="J125" s="88" t="s">
        <v>343</v>
      </c>
      <c r="K125" s="88" t="s">
        <v>132</v>
      </c>
      <c r="L125" s="89">
        <v>3.6000000000000004E-2</v>
      </c>
      <c r="M125" s="89">
        <v>2.4200000000076674E-2</v>
      </c>
      <c r="N125" s="90">
        <v>36223.33971</v>
      </c>
      <c r="O125" s="102">
        <v>115.21</v>
      </c>
      <c r="P125" s="90">
        <v>41.732909304000003</v>
      </c>
      <c r="Q125" s="91">
        <f t="shared" si="1"/>
        <v>7.6738116326164317E-4</v>
      </c>
      <c r="R125" s="91">
        <f>P125/'סכום נכסי הקרן'!$C$42</f>
        <v>7.7984230138947874E-5</v>
      </c>
    </row>
    <row r="126" spans="2:18">
      <c r="B126" s="86" t="s">
        <v>3466</v>
      </c>
      <c r="C126" s="88" t="s">
        <v>3111</v>
      </c>
      <c r="D126" s="87">
        <v>9922</v>
      </c>
      <c r="E126" s="87"/>
      <c r="F126" s="87" t="s">
        <v>510</v>
      </c>
      <c r="G126" s="101">
        <v>40489</v>
      </c>
      <c r="H126" s="87" t="s">
        <v>130</v>
      </c>
      <c r="I126" s="90">
        <v>2.0999999999979195</v>
      </c>
      <c r="J126" s="88" t="s">
        <v>343</v>
      </c>
      <c r="K126" s="88" t="s">
        <v>132</v>
      </c>
      <c r="L126" s="89">
        <v>5.7000000000000002E-2</v>
      </c>
      <c r="M126" s="89">
        <v>1.6899999999835671E-2</v>
      </c>
      <c r="N126" s="90">
        <v>38617.301879999999</v>
      </c>
      <c r="O126" s="102">
        <v>124.49</v>
      </c>
      <c r="P126" s="90">
        <v>48.074680991000001</v>
      </c>
      <c r="Q126" s="91">
        <f t="shared" si="1"/>
        <v>8.8399311808271203E-4</v>
      </c>
      <c r="R126" s="91">
        <f>P126/'סכום נכסי הקרן'!$C$42</f>
        <v>8.9834786234261108E-5</v>
      </c>
    </row>
    <row r="127" spans="2:18">
      <c r="B127" s="86" t="s">
        <v>3474</v>
      </c>
      <c r="C127" s="88" t="s">
        <v>3112</v>
      </c>
      <c r="D127" s="87" t="s">
        <v>3192</v>
      </c>
      <c r="E127" s="87"/>
      <c r="F127" s="87" t="s">
        <v>587</v>
      </c>
      <c r="G127" s="101">
        <v>43801</v>
      </c>
      <c r="H127" s="87" t="s">
        <v>313</v>
      </c>
      <c r="I127" s="90">
        <v>4.9100000000019506</v>
      </c>
      <c r="J127" s="88" t="s">
        <v>361</v>
      </c>
      <c r="K127" s="88" t="s">
        <v>133</v>
      </c>
      <c r="L127" s="89">
        <v>2.3629999999999998E-2</v>
      </c>
      <c r="M127" s="89">
        <v>6.020000000001792E-2</v>
      </c>
      <c r="N127" s="90">
        <v>301297.92977599998</v>
      </c>
      <c r="O127" s="102">
        <v>83.89</v>
      </c>
      <c r="P127" s="90">
        <v>948.60387616499997</v>
      </c>
      <c r="Q127" s="91">
        <f t="shared" si="1"/>
        <v>1.7442846858899193E-2</v>
      </c>
      <c r="R127" s="91">
        <f>P127/'סכום נכסי הקרן'!$C$42</f>
        <v>1.7726092961953871E-3</v>
      </c>
    </row>
    <row r="128" spans="2:18">
      <c r="B128" s="86" t="s">
        <v>3531</v>
      </c>
      <c r="C128" s="88" t="s">
        <v>3112</v>
      </c>
      <c r="D128" s="87">
        <v>9365</v>
      </c>
      <c r="E128" s="87"/>
      <c r="F128" s="87" t="s">
        <v>305</v>
      </c>
      <c r="G128" s="101">
        <v>44906</v>
      </c>
      <c r="H128" s="87" t="s">
        <v>3110</v>
      </c>
      <c r="I128" s="90">
        <v>2.6500000004016999</v>
      </c>
      <c r="J128" s="88" t="s">
        <v>343</v>
      </c>
      <c r="K128" s="88" t="s">
        <v>132</v>
      </c>
      <c r="L128" s="89">
        <v>6.1799999999999994E-2</v>
      </c>
      <c r="M128" s="89">
        <v>6.4000000010712002E-2</v>
      </c>
      <c r="N128" s="90">
        <v>1492.9039789999997</v>
      </c>
      <c r="O128" s="102">
        <v>100.05</v>
      </c>
      <c r="P128" s="90">
        <v>1.4936507160000003</v>
      </c>
      <c r="Q128" s="91">
        <f t="shared" si="1"/>
        <v>2.7465121484851908E-5</v>
      </c>
      <c r="R128" s="91">
        <f>P128/'סכום נכסי הקרן'!$C$42</f>
        <v>2.7911114543980243E-6</v>
      </c>
    </row>
    <row r="129" spans="2:18">
      <c r="B129" s="86" t="s">
        <v>3531</v>
      </c>
      <c r="C129" s="88" t="s">
        <v>3112</v>
      </c>
      <c r="D129" s="87">
        <v>9316</v>
      </c>
      <c r="E129" s="87"/>
      <c r="F129" s="87" t="s">
        <v>305</v>
      </c>
      <c r="G129" s="101">
        <v>44885</v>
      </c>
      <c r="H129" s="87" t="s">
        <v>3110</v>
      </c>
      <c r="I129" s="90">
        <v>2.6500000000014783</v>
      </c>
      <c r="J129" s="88" t="s">
        <v>343</v>
      </c>
      <c r="K129" s="88" t="s">
        <v>132</v>
      </c>
      <c r="L129" s="89">
        <v>6.1799999999999994E-2</v>
      </c>
      <c r="M129" s="89">
        <v>6.6000000000024345E-2</v>
      </c>
      <c r="N129" s="90">
        <v>577601.36390600004</v>
      </c>
      <c r="O129" s="102">
        <v>99.55</v>
      </c>
      <c r="P129" s="90">
        <v>575.00225355100008</v>
      </c>
      <c r="Q129" s="91">
        <f t="shared" si="1"/>
        <v>1.0573092208688656E-2</v>
      </c>
      <c r="R129" s="91">
        <f>P129/'סכום נכסי הקרן'!$C$42</f>
        <v>1.0744783629795234E-3</v>
      </c>
    </row>
    <row r="130" spans="2:18">
      <c r="B130" s="86" t="s">
        <v>3475</v>
      </c>
      <c r="C130" s="88" t="s">
        <v>3112</v>
      </c>
      <c r="D130" s="87" t="s">
        <v>3193</v>
      </c>
      <c r="E130" s="87"/>
      <c r="F130" s="87" t="s">
        <v>593</v>
      </c>
      <c r="G130" s="101">
        <v>44074</v>
      </c>
      <c r="H130" s="87" t="s">
        <v>130</v>
      </c>
      <c r="I130" s="90">
        <v>9.010000000023263</v>
      </c>
      <c r="J130" s="88" t="s">
        <v>700</v>
      </c>
      <c r="K130" s="88" t="s">
        <v>132</v>
      </c>
      <c r="L130" s="89">
        <v>2.35E-2</v>
      </c>
      <c r="M130" s="89">
        <v>3.4900000000081734E-2</v>
      </c>
      <c r="N130" s="90">
        <v>146684.22273499999</v>
      </c>
      <c r="O130" s="102">
        <v>97.59</v>
      </c>
      <c r="P130" s="90">
        <v>143.14912776700001</v>
      </c>
      <c r="Q130" s="91">
        <f t="shared" si="1"/>
        <v>2.6322139054705488E-3</v>
      </c>
      <c r="R130" s="91">
        <f>P130/'סכום נכסי הקרן'!$C$42</f>
        <v>2.6749571765181008E-4</v>
      </c>
    </row>
    <row r="131" spans="2:18">
      <c r="B131" s="86" t="s">
        <v>3475</v>
      </c>
      <c r="C131" s="88" t="s">
        <v>3112</v>
      </c>
      <c r="D131" s="87" t="s">
        <v>3194</v>
      </c>
      <c r="E131" s="87"/>
      <c r="F131" s="87" t="s">
        <v>593</v>
      </c>
      <c r="G131" s="101">
        <v>44189</v>
      </c>
      <c r="H131" s="87" t="s">
        <v>130</v>
      </c>
      <c r="I131" s="90">
        <v>8.9000000001078572</v>
      </c>
      <c r="J131" s="88" t="s">
        <v>700</v>
      </c>
      <c r="K131" s="88" t="s">
        <v>132</v>
      </c>
      <c r="L131" s="89">
        <v>2.4700000000000003E-2</v>
      </c>
      <c r="M131" s="89">
        <v>3.8000000000454136E-2</v>
      </c>
      <c r="N131" s="90">
        <v>18334.575914000001</v>
      </c>
      <c r="O131" s="102">
        <v>96.08</v>
      </c>
      <c r="P131" s="90">
        <v>17.615860989000002</v>
      </c>
      <c r="Q131" s="91">
        <f t="shared" si="1"/>
        <v>3.2391894365961553E-4</v>
      </c>
      <c r="R131" s="91">
        <f>P131/'סכום נכסי הקרן'!$C$42</f>
        <v>3.2917890949199132E-5</v>
      </c>
    </row>
    <row r="132" spans="2:18">
      <c r="B132" s="86" t="s">
        <v>3475</v>
      </c>
      <c r="C132" s="88" t="s">
        <v>3112</v>
      </c>
      <c r="D132" s="87" t="s">
        <v>3195</v>
      </c>
      <c r="E132" s="87"/>
      <c r="F132" s="87" t="s">
        <v>593</v>
      </c>
      <c r="G132" s="101">
        <v>44322</v>
      </c>
      <c r="H132" s="87" t="s">
        <v>130</v>
      </c>
      <c r="I132" s="90">
        <v>8.7800000000157059</v>
      </c>
      <c r="J132" s="88" t="s">
        <v>700</v>
      </c>
      <c r="K132" s="88" t="s">
        <v>132</v>
      </c>
      <c r="L132" s="89">
        <v>2.5600000000000001E-2</v>
      </c>
      <c r="M132" s="89">
        <v>4.13000000000684E-2</v>
      </c>
      <c r="N132" s="90">
        <v>84344.759353000001</v>
      </c>
      <c r="O132" s="102">
        <v>93.6</v>
      </c>
      <c r="P132" s="90">
        <v>78.946696242000002</v>
      </c>
      <c r="Q132" s="91">
        <f t="shared" si="1"/>
        <v>1.4516650913681422E-3</v>
      </c>
      <c r="R132" s="91">
        <f>P132/'סכום נכסי הקרן'!$C$42</f>
        <v>1.4752379911015797E-4</v>
      </c>
    </row>
    <row r="133" spans="2:18">
      <c r="B133" s="86" t="s">
        <v>3475</v>
      </c>
      <c r="C133" s="88" t="s">
        <v>3112</v>
      </c>
      <c r="D133" s="87" t="s">
        <v>3196</v>
      </c>
      <c r="E133" s="87"/>
      <c r="F133" s="87" t="s">
        <v>593</v>
      </c>
      <c r="G133" s="101">
        <v>44418</v>
      </c>
      <c r="H133" s="87" t="s">
        <v>130</v>
      </c>
      <c r="I133" s="90">
        <v>8.9000000000207375</v>
      </c>
      <c r="J133" s="88" t="s">
        <v>700</v>
      </c>
      <c r="K133" s="88" t="s">
        <v>132</v>
      </c>
      <c r="L133" s="89">
        <v>2.2700000000000001E-2</v>
      </c>
      <c r="M133" s="89">
        <v>3.9600000000134777E-2</v>
      </c>
      <c r="N133" s="90">
        <v>84237.851183000006</v>
      </c>
      <c r="O133" s="102">
        <v>91.6</v>
      </c>
      <c r="P133" s="90">
        <v>77.161866125999993</v>
      </c>
      <c r="Q133" s="91">
        <f t="shared" si="1"/>
        <v>1.4188457880058142E-3</v>
      </c>
      <c r="R133" s="91">
        <f>P133/'סכום נכסי הקרן'!$C$42</f>
        <v>1.4418857506643838E-4</v>
      </c>
    </row>
    <row r="134" spans="2:18">
      <c r="B134" s="86" t="s">
        <v>3475</v>
      </c>
      <c r="C134" s="88" t="s">
        <v>3112</v>
      </c>
      <c r="D134" s="87" t="s">
        <v>3197</v>
      </c>
      <c r="E134" s="87"/>
      <c r="F134" s="87" t="s">
        <v>593</v>
      </c>
      <c r="G134" s="101">
        <v>44530</v>
      </c>
      <c r="H134" s="87" t="s">
        <v>130</v>
      </c>
      <c r="I134" s="90">
        <v>8.9699999999381763</v>
      </c>
      <c r="J134" s="88" t="s">
        <v>700</v>
      </c>
      <c r="K134" s="88" t="s">
        <v>132</v>
      </c>
      <c r="L134" s="89">
        <v>1.7899999999999999E-2</v>
      </c>
      <c r="M134" s="89">
        <v>4.189999999973746E-2</v>
      </c>
      <c r="N134" s="90">
        <v>69662.256227999998</v>
      </c>
      <c r="O134" s="102">
        <v>84.75</v>
      </c>
      <c r="P134" s="90">
        <v>59.038767544999992</v>
      </c>
      <c r="Q134" s="91">
        <f t="shared" ref="Q134:Q197" si="2">IFERROR(P134/$P$10,0)</f>
        <v>1.0855998029323452E-3</v>
      </c>
      <c r="R134" s="91">
        <f>P134/'סכום נכסי הקרן'!$C$42</f>
        <v>1.103228342364292E-4</v>
      </c>
    </row>
    <row r="135" spans="2:18">
      <c r="B135" s="86" t="s">
        <v>3475</v>
      </c>
      <c r="C135" s="88" t="s">
        <v>3112</v>
      </c>
      <c r="D135" s="87" t="s">
        <v>3198</v>
      </c>
      <c r="E135" s="87"/>
      <c r="F135" s="87" t="s">
        <v>593</v>
      </c>
      <c r="G135" s="101">
        <v>44612</v>
      </c>
      <c r="H135" s="87" t="s">
        <v>130</v>
      </c>
      <c r="I135" s="90">
        <v>8.7599999999747578</v>
      </c>
      <c r="J135" s="88" t="s">
        <v>700</v>
      </c>
      <c r="K135" s="88" t="s">
        <v>132</v>
      </c>
      <c r="L135" s="89">
        <v>2.3599999999999999E-2</v>
      </c>
      <c r="M135" s="89">
        <v>4.4199999999915862E-2</v>
      </c>
      <c r="N135" s="90">
        <v>81348.215110000005</v>
      </c>
      <c r="O135" s="102">
        <v>87.66</v>
      </c>
      <c r="P135" s="90">
        <v>71.309848129999992</v>
      </c>
      <c r="Q135" s="91">
        <f t="shared" si="2"/>
        <v>1.3112393821239187E-3</v>
      </c>
      <c r="R135" s="91">
        <f>P135/'סכום נכסי הקרן'!$C$42</f>
        <v>1.3325319754811169E-4</v>
      </c>
    </row>
    <row r="136" spans="2:18">
      <c r="B136" s="86" t="s">
        <v>3475</v>
      </c>
      <c r="C136" s="88" t="s">
        <v>3112</v>
      </c>
      <c r="D136" s="87" t="s">
        <v>3199</v>
      </c>
      <c r="E136" s="87"/>
      <c r="F136" s="87" t="s">
        <v>593</v>
      </c>
      <c r="G136" s="101">
        <v>44662</v>
      </c>
      <c r="H136" s="87" t="s">
        <v>130</v>
      </c>
      <c r="I136" s="90">
        <v>8.8100000000202989</v>
      </c>
      <c r="J136" s="88" t="s">
        <v>700</v>
      </c>
      <c r="K136" s="88" t="s">
        <v>132</v>
      </c>
      <c r="L136" s="89">
        <v>2.4E-2</v>
      </c>
      <c r="M136" s="89">
        <v>4.1600000000058E-2</v>
      </c>
      <c r="N136" s="90">
        <v>92621.592424000002</v>
      </c>
      <c r="O136" s="102">
        <v>89.35</v>
      </c>
      <c r="P136" s="90">
        <v>82.75739577200001</v>
      </c>
      <c r="Q136" s="91">
        <f t="shared" si="2"/>
        <v>1.5217359080675118E-3</v>
      </c>
      <c r="R136" s="91">
        <f>P136/'סכום נכסי הקרן'!$C$42</f>
        <v>1.5464466545027239E-4</v>
      </c>
    </row>
    <row r="137" spans="2:18">
      <c r="B137" s="86" t="s">
        <v>3476</v>
      </c>
      <c r="C137" s="88" t="s">
        <v>3111</v>
      </c>
      <c r="D137" s="87">
        <v>7490</v>
      </c>
      <c r="E137" s="87"/>
      <c r="F137" s="87" t="s">
        <v>305</v>
      </c>
      <c r="G137" s="101">
        <v>43899</v>
      </c>
      <c r="H137" s="87" t="s">
        <v>3110</v>
      </c>
      <c r="I137" s="90">
        <v>3.1700000000014401</v>
      </c>
      <c r="J137" s="88" t="s">
        <v>128</v>
      </c>
      <c r="K137" s="88" t="s">
        <v>132</v>
      </c>
      <c r="L137" s="89">
        <v>2.3889999999999998E-2</v>
      </c>
      <c r="M137" s="89">
        <v>4.7599999999998192E-2</v>
      </c>
      <c r="N137" s="90">
        <v>236346.60041400002</v>
      </c>
      <c r="O137" s="102">
        <v>94.05</v>
      </c>
      <c r="P137" s="90">
        <v>222.283984804</v>
      </c>
      <c r="Q137" s="91">
        <f t="shared" si="2"/>
        <v>4.0873388814275059E-3</v>
      </c>
      <c r="R137" s="91">
        <f>P137/'סכום נכסי הקרן'!$C$42</f>
        <v>4.1537112356305442E-4</v>
      </c>
    </row>
    <row r="138" spans="2:18">
      <c r="B138" s="86" t="s">
        <v>3476</v>
      </c>
      <c r="C138" s="88" t="s">
        <v>3111</v>
      </c>
      <c r="D138" s="87">
        <v>7491</v>
      </c>
      <c r="E138" s="87"/>
      <c r="F138" s="87" t="s">
        <v>305</v>
      </c>
      <c r="G138" s="101">
        <v>43899</v>
      </c>
      <c r="H138" s="87" t="s">
        <v>3110</v>
      </c>
      <c r="I138" s="90">
        <v>3.3599999999941512</v>
      </c>
      <c r="J138" s="88" t="s">
        <v>128</v>
      </c>
      <c r="K138" s="88" t="s">
        <v>132</v>
      </c>
      <c r="L138" s="89">
        <v>1.2969999999999999E-2</v>
      </c>
      <c r="M138" s="89">
        <v>1.7699999999986598E-2</v>
      </c>
      <c r="N138" s="90">
        <v>153935.20019199999</v>
      </c>
      <c r="O138" s="102">
        <v>106.63</v>
      </c>
      <c r="P138" s="90">
        <v>164.141114786</v>
      </c>
      <c r="Q138" s="91">
        <f t="shared" si="2"/>
        <v>3.0182127655181403E-3</v>
      </c>
      <c r="R138" s="91">
        <f>P138/'סכום נכסי הקרן'!$C$42</f>
        <v>3.067224088666158E-4</v>
      </c>
    </row>
    <row r="139" spans="2:18">
      <c r="B139" s="86" t="s">
        <v>3477</v>
      </c>
      <c r="C139" s="88" t="s">
        <v>3112</v>
      </c>
      <c r="D139" s="87" t="s">
        <v>3200</v>
      </c>
      <c r="E139" s="87"/>
      <c r="F139" s="87" t="s">
        <v>593</v>
      </c>
      <c r="G139" s="101">
        <v>43924</v>
      </c>
      <c r="H139" s="87" t="s">
        <v>130</v>
      </c>
      <c r="I139" s="90">
        <v>8.4900000000529747</v>
      </c>
      <c r="J139" s="88" t="s">
        <v>700</v>
      </c>
      <c r="K139" s="88" t="s">
        <v>132</v>
      </c>
      <c r="L139" s="89">
        <v>3.1400000000000004E-2</v>
      </c>
      <c r="M139" s="89">
        <v>2.6100000000008984E-2</v>
      </c>
      <c r="N139" s="90">
        <v>20251.936059</v>
      </c>
      <c r="O139" s="102">
        <v>109.99</v>
      </c>
      <c r="P139" s="90">
        <v>22.275103717999997</v>
      </c>
      <c r="Q139" s="91">
        <f t="shared" si="2"/>
        <v>4.0959270005300636E-4</v>
      </c>
      <c r="R139" s="91">
        <f>P139/'סכום נכסי הקרן'!$C$42</f>
        <v>4.1624388131189969E-5</v>
      </c>
    </row>
    <row r="140" spans="2:18">
      <c r="B140" s="86" t="s">
        <v>3477</v>
      </c>
      <c r="C140" s="88" t="s">
        <v>3112</v>
      </c>
      <c r="D140" s="87" t="s">
        <v>3201</v>
      </c>
      <c r="E140" s="87"/>
      <c r="F140" s="87" t="s">
        <v>593</v>
      </c>
      <c r="G140" s="101">
        <v>44015</v>
      </c>
      <c r="H140" s="87" t="s">
        <v>130</v>
      </c>
      <c r="I140" s="90">
        <v>8.1900000000559512</v>
      </c>
      <c r="J140" s="88" t="s">
        <v>700</v>
      </c>
      <c r="K140" s="88" t="s">
        <v>132</v>
      </c>
      <c r="L140" s="89">
        <v>3.1E-2</v>
      </c>
      <c r="M140" s="89">
        <v>3.8200000000324877E-2</v>
      </c>
      <c r="N140" s="90">
        <v>16695.308636000002</v>
      </c>
      <c r="O140" s="102">
        <v>99.56</v>
      </c>
      <c r="P140" s="90">
        <v>16.621848852999999</v>
      </c>
      <c r="Q140" s="91">
        <f t="shared" si="2"/>
        <v>3.0564113360656082E-4</v>
      </c>
      <c r="R140" s="91">
        <f>P140/'סכום נכסי הקרן'!$C$42</f>
        <v>3.106042947652626E-5</v>
      </c>
    </row>
    <row r="141" spans="2:18">
      <c r="B141" s="86" t="s">
        <v>3477</v>
      </c>
      <c r="C141" s="88" t="s">
        <v>3112</v>
      </c>
      <c r="D141" s="87" t="s">
        <v>3202</v>
      </c>
      <c r="E141" s="87"/>
      <c r="F141" s="87" t="s">
        <v>593</v>
      </c>
      <c r="G141" s="101">
        <v>44108</v>
      </c>
      <c r="H141" s="87" t="s">
        <v>130</v>
      </c>
      <c r="I141" s="90">
        <v>8.1000000000076362</v>
      </c>
      <c r="J141" s="88" t="s">
        <v>700</v>
      </c>
      <c r="K141" s="88" t="s">
        <v>132</v>
      </c>
      <c r="L141" s="89">
        <v>3.1E-2</v>
      </c>
      <c r="M141" s="89">
        <v>4.1800000000061087E-2</v>
      </c>
      <c r="N141" s="90">
        <v>27079.869916</v>
      </c>
      <c r="O141" s="102">
        <v>96.71</v>
      </c>
      <c r="P141" s="90">
        <v>26.188943238</v>
      </c>
      <c r="Q141" s="91">
        <f t="shared" si="2"/>
        <v>4.8156004605802411E-4</v>
      </c>
      <c r="R141" s="91">
        <f>P141/'סכום נכסי הקרן'!$C$42</f>
        <v>4.8937987085704632E-5</v>
      </c>
    </row>
    <row r="142" spans="2:18">
      <c r="B142" s="86" t="s">
        <v>3477</v>
      </c>
      <c r="C142" s="88" t="s">
        <v>3112</v>
      </c>
      <c r="D142" s="87" t="s">
        <v>3203</v>
      </c>
      <c r="E142" s="87"/>
      <c r="F142" s="87" t="s">
        <v>593</v>
      </c>
      <c r="G142" s="101">
        <v>44200</v>
      </c>
      <c r="H142" s="87" t="s">
        <v>130</v>
      </c>
      <c r="I142" s="90">
        <v>8.0399999997359615</v>
      </c>
      <c r="J142" s="88" t="s">
        <v>700</v>
      </c>
      <c r="K142" s="88" t="s">
        <v>132</v>
      </c>
      <c r="L142" s="89">
        <v>3.1E-2</v>
      </c>
      <c r="M142" s="89">
        <v>4.4299999998619811E-2</v>
      </c>
      <c r="N142" s="90">
        <v>14049.400916000002</v>
      </c>
      <c r="O142" s="102">
        <v>94.89</v>
      </c>
      <c r="P142" s="90">
        <v>13.331476988000002</v>
      </c>
      <c r="Q142" s="91">
        <f t="shared" si="2"/>
        <v>2.4513805746264412E-4</v>
      </c>
      <c r="R142" s="91">
        <f>P142/'סכום נכסי הקרן'!$C$42</f>
        <v>2.491187379128232E-5</v>
      </c>
    </row>
    <row r="143" spans="2:18">
      <c r="B143" s="86" t="s">
        <v>3477</v>
      </c>
      <c r="C143" s="88" t="s">
        <v>3112</v>
      </c>
      <c r="D143" s="87" t="s">
        <v>3204</v>
      </c>
      <c r="E143" s="87"/>
      <c r="F143" s="87" t="s">
        <v>593</v>
      </c>
      <c r="G143" s="101">
        <v>44290</v>
      </c>
      <c r="H143" s="87" t="s">
        <v>130</v>
      </c>
      <c r="I143" s="90">
        <v>8.0000000000791136</v>
      </c>
      <c r="J143" s="88" t="s">
        <v>700</v>
      </c>
      <c r="K143" s="88" t="s">
        <v>132</v>
      </c>
      <c r="L143" s="89">
        <v>3.1E-2</v>
      </c>
      <c r="M143" s="89">
        <v>4.5800000000395566E-2</v>
      </c>
      <c r="N143" s="90">
        <v>26985.355511999995</v>
      </c>
      <c r="O143" s="102">
        <v>93.68</v>
      </c>
      <c r="P143" s="90">
        <v>25.27988105</v>
      </c>
      <c r="Q143" s="91">
        <f t="shared" si="2"/>
        <v>4.6484428837568706E-4</v>
      </c>
      <c r="R143" s="91">
        <f>P143/'סכום נכסי הקרן'!$C$42</f>
        <v>4.7239267392735306E-5</v>
      </c>
    </row>
    <row r="144" spans="2:18">
      <c r="B144" s="86" t="s">
        <v>3477</v>
      </c>
      <c r="C144" s="88" t="s">
        <v>3112</v>
      </c>
      <c r="D144" s="87" t="s">
        <v>3205</v>
      </c>
      <c r="E144" s="87"/>
      <c r="F144" s="87" t="s">
        <v>593</v>
      </c>
      <c r="G144" s="101">
        <v>44496</v>
      </c>
      <c r="H144" s="87" t="s">
        <v>130</v>
      </c>
      <c r="I144" s="90">
        <v>7.6400000000048447</v>
      </c>
      <c r="J144" s="88" t="s">
        <v>700</v>
      </c>
      <c r="K144" s="88" t="s">
        <v>132</v>
      </c>
      <c r="L144" s="89">
        <v>3.1E-2</v>
      </c>
      <c r="M144" s="89">
        <v>6.0799999999854665E-2</v>
      </c>
      <c r="N144" s="90">
        <v>30229.370849999999</v>
      </c>
      <c r="O144" s="102">
        <v>81.94</v>
      </c>
      <c r="P144" s="90">
        <v>24.769946417</v>
      </c>
      <c r="Q144" s="91">
        <f t="shared" si="2"/>
        <v>4.5546765400283651E-4</v>
      </c>
      <c r="R144" s="91">
        <f>P144/'סכום נכסי הקרן'!$C$42</f>
        <v>4.6286377684375565E-5</v>
      </c>
    </row>
    <row r="145" spans="2:18">
      <c r="B145" s="86" t="s">
        <v>3477</v>
      </c>
      <c r="C145" s="88" t="s">
        <v>3112</v>
      </c>
      <c r="D145" s="87" t="s">
        <v>3206</v>
      </c>
      <c r="E145" s="87"/>
      <c r="F145" s="87" t="s">
        <v>593</v>
      </c>
      <c r="G145" s="101">
        <v>44615</v>
      </c>
      <c r="H145" s="87" t="s">
        <v>130</v>
      </c>
      <c r="I145" s="90">
        <v>7.8300000000330421</v>
      </c>
      <c r="J145" s="88" t="s">
        <v>700</v>
      </c>
      <c r="K145" s="88" t="s">
        <v>132</v>
      </c>
      <c r="L145" s="89">
        <v>3.1E-2</v>
      </c>
      <c r="M145" s="89">
        <v>5.2600000000346148E-2</v>
      </c>
      <c r="N145" s="90">
        <v>36695.697509999998</v>
      </c>
      <c r="O145" s="102">
        <v>86.6</v>
      </c>
      <c r="P145" s="90">
        <v>31.778476165000001</v>
      </c>
      <c r="Q145" s="91">
        <f t="shared" si="2"/>
        <v>5.843398989641669E-4</v>
      </c>
      <c r="R145" s="91">
        <f>P145/'סכום נכסי הקרן'!$C$42</f>
        <v>5.9382871696388013E-5</v>
      </c>
    </row>
    <row r="146" spans="2:18">
      <c r="B146" s="86" t="s">
        <v>3477</v>
      </c>
      <c r="C146" s="88" t="s">
        <v>3112</v>
      </c>
      <c r="D146" s="87" t="s">
        <v>3207</v>
      </c>
      <c r="E146" s="87"/>
      <c r="F146" s="87" t="s">
        <v>593</v>
      </c>
      <c r="G146" s="101">
        <v>44753</v>
      </c>
      <c r="H146" s="87" t="s">
        <v>130</v>
      </c>
      <c r="I146" s="90">
        <v>8.1899999999374771</v>
      </c>
      <c r="J146" s="88" t="s">
        <v>700</v>
      </c>
      <c r="K146" s="88" t="s">
        <v>132</v>
      </c>
      <c r="L146" s="89">
        <v>3.2599999999999997E-2</v>
      </c>
      <c r="M146" s="89">
        <v>3.6799999999724671E-2</v>
      </c>
      <c r="N146" s="90">
        <v>54169.840346999998</v>
      </c>
      <c r="O146" s="102">
        <v>96.55</v>
      </c>
      <c r="P146" s="90">
        <v>52.300983432999999</v>
      </c>
      <c r="Q146" s="91">
        <f t="shared" si="2"/>
        <v>9.6170600554552378E-4</v>
      </c>
      <c r="R146" s="91">
        <f>P146/'סכום נכסי הקרן'!$C$42</f>
        <v>9.7732269246358111E-5</v>
      </c>
    </row>
    <row r="147" spans="2:18">
      <c r="B147" s="86" t="s">
        <v>3477</v>
      </c>
      <c r="C147" s="88" t="s">
        <v>3112</v>
      </c>
      <c r="D147" s="87" t="s">
        <v>3208</v>
      </c>
      <c r="E147" s="87"/>
      <c r="F147" s="87" t="s">
        <v>593</v>
      </c>
      <c r="G147" s="101">
        <v>43011</v>
      </c>
      <c r="H147" s="87" t="s">
        <v>130</v>
      </c>
      <c r="I147" s="90">
        <v>8.2100000001372315</v>
      </c>
      <c r="J147" s="88" t="s">
        <v>700</v>
      </c>
      <c r="K147" s="88" t="s">
        <v>132</v>
      </c>
      <c r="L147" s="89">
        <v>3.9E-2</v>
      </c>
      <c r="M147" s="89">
        <v>3.1500000000450369E-2</v>
      </c>
      <c r="N147" s="90">
        <v>16669.641922999999</v>
      </c>
      <c r="O147" s="102">
        <v>113.22</v>
      </c>
      <c r="P147" s="90">
        <v>18.873368720999999</v>
      </c>
      <c r="Q147" s="91">
        <f t="shared" si="2"/>
        <v>3.4704188817238105E-4</v>
      </c>
      <c r="R147" s="91">
        <f>P147/'סכום נכסי הקרן'!$C$42</f>
        <v>3.526773365150014E-5</v>
      </c>
    </row>
    <row r="148" spans="2:18">
      <c r="B148" s="86" t="s">
        <v>3477</v>
      </c>
      <c r="C148" s="88" t="s">
        <v>3112</v>
      </c>
      <c r="D148" s="87" t="s">
        <v>3209</v>
      </c>
      <c r="E148" s="87"/>
      <c r="F148" s="87" t="s">
        <v>593</v>
      </c>
      <c r="G148" s="101">
        <v>43104</v>
      </c>
      <c r="H148" s="87" t="s">
        <v>130</v>
      </c>
      <c r="I148" s="90">
        <v>7.9900000000022535</v>
      </c>
      <c r="J148" s="88" t="s">
        <v>700</v>
      </c>
      <c r="K148" s="88" t="s">
        <v>132</v>
      </c>
      <c r="L148" s="89">
        <v>3.8199999999999998E-2</v>
      </c>
      <c r="M148" s="89">
        <v>4.0400000000231862E-2</v>
      </c>
      <c r="N148" s="90">
        <v>29620.144164000001</v>
      </c>
      <c r="O148" s="102">
        <v>104.84</v>
      </c>
      <c r="P148" s="90">
        <v>31.053759307</v>
      </c>
      <c r="Q148" s="91">
        <f t="shared" si="2"/>
        <v>5.7101386742689137E-4</v>
      </c>
      <c r="R148" s="91">
        <f>P148/'סכום נכסי הקרן'!$C$42</f>
        <v>5.8028629033166105E-5</v>
      </c>
    </row>
    <row r="149" spans="2:18">
      <c r="B149" s="86" t="s">
        <v>3477</v>
      </c>
      <c r="C149" s="88" t="s">
        <v>3112</v>
      </c>
      <c r="D149" s="87" t="s">
        <v>3210</v>
      </c>
      <c r="E149" s="87"/>
      <c r="F149" s="87" t="s">
        <v>593</v>
      </c>
      <c r="G149" s="101">
        <v>43194</v>
      </c>
      <c r="H149" s="87" t="s">
        <v>130</v>
      </c>
      <c r="I149" s="90">
        <v>8.1999999998406974</v>
      </c>
      <c r="J149" s="88" t="s">
        <v>700</v>
      </c>
      <c r="K149" s="88" t="s">
        <v>132</v>
      </c>
      <c r="L149" s="89">
        <v>3.7900000000000003E-2</v>
      </c>
      <c r="M149" s="89">
        <v>3.2399999999681399E-2</v>
      </c>
      <c r="N149" s="90">
        <v>19110.842053</v>
      </c>
      <c r="O149" s="102">
        <v>111.68</v>
      </c>
      <c r="P149" s="90">
        <v>21.342988656999999</v>
      </c>
      <c r="Q149" s="91">
        <f t="shared" si="2"/>
        <v>3.9245304811564869E-4</v>
      </c>
      <c r="R149" s="91">
        <f>P149/'סכום נכסי הקרן'!$C$42</f>
        <v>3.988259067097705E-5</v>
      </c>
    </row>
    <row r="150" spans="2:18">
      <c r="B150" s="86" t="s">
        <v>3477</v>
      </c>
      <c r="C150" s="88" t="s">
        <v>3112</v>
      </c>
      <c r="D150" s="87" t="s">
        <v>3211</v>
      </c>
      <c r="E150" s="87"/>
      <c r="F150" s="87" t="s">
        <v>593</v>
      </c>
      <c r="G150" s="101">
        <v>43285</v>
      </c>
      <c r="H150" s="87" t="s">
        <v>130</v>
      </c>
      <c r="I150" s="90">
        <v>8.1500000001136339</v>
      </c>
      <c r="J150" s="88" t="s">
        <v>700</v>
      </c>
      <c r="K150" s="88" t="s">
        <v>132</v>
      </c>
      <c r="L150" s="89">
        <v>4.0099999999999997E-2</v>
      </c>
      <c r="M150" s="89">
        <v>3.2500000000262229E-2</v>
      </c>
      <c r="N150" s="90">
        <v>25495.158349999998</v>
      </c>
      <c r="O150" s="102">
        <v>112.18</v>
      </c>
      <c r="P150" s="90">
        <v>28.600468625000001</v>
      </c>
      <c r="Q150" s="91">
        <f t="shared" si="2"/>
        <v>5.2590296840812427E-4</v>
      </c>
      <c r="R150" s="91">
        <f>P150/'סכום נכסי הקרן'!$C$42</f>
        <v>5.3444285685589164E-5</v>
      </c>
    </row>
    <row r="151" spans="2:18">
      <c r="B151" s="86" t="s">
        <v>3477</v>
      </c>
      <c r="C151" s="88" t="s">
        <v>3112</v>
      </c>
      <c r="D151" s="87" t="s">
        <v>3212</v>
      </c>
      <c r="E151" s="87"/>
      <c r="F151" s="87" t="s">
        <v>593</v>
      </c>
      <c r="G151" s="101">
        <v>43377</v>
      </c>
      <c r="H151" s="87" t="s">
        <v>130</v>
      </c>
      <c r="I151" s="90">
        <v>8.0999999999318746</v>
      </c>
      <c r="J151" s="88" t="s">
        <v>700</v>
      </c>
      <c r="K151" s="88" t="s">
        <v>132</v>
      </c>
      <c r="L151" s="89">
        <v>3.9699999999999999E-2</v>
      </c>
      <c r="M151" s="89">
        <v>3.4999999999820723E-2</v>
      </c>
      <c r="N151" s="90">
        <v>50973.060755999999</v>
      </c>
      <c r="O151" s="102">
        <v>109.43</v>
      </c>
      <c r="P151" s="90">
        <v>55.779821107999993</v>
      </c>
      <c r="Q151" s="91">
        <f t="shared" si="2"/>
        <v>1.0256745748679615E-3</v>
      </c>
      <c r="R151" s="91">
        <f>P151/'סכום נכסי הקרן'!$C$42</f>
        <v>1.0423300169918135E-4</v>
      </c>
    </row>
    <row r="152" spans="2:18">
      <c r="B152" s="86" t="s">
        <v>3477</v>
      </c>
      <c r="C152" s="88" t="s">
        <v>3112</v>
      </c>
      <c r="D152" s="87" t="s">
        <v>3213</v>
      </c>
      <c r="E152" s="87"/>
      <c r="F152" s="87" t="s">
        <v>593</v>
      </c>
      <c r="G152" s="101">
        <v>43469</v>
      </c>
      <c r="H152" s="87" t="s">
        <v>130</v>
      </c>
      <c r="I152" s="90">
        <v>8.210000000039603</v>
      </c>
      <c r="J152" s="88" t="s">
        <v>700</v>
      </c>
      <c r="K152" s="88" t="s">
        <v>132</v>
      </c>
      <c r="L152" s="89">
        <v>4.1700000000000001E-2</v>
      </c>
      <c r="M152" s="89">
        <v>2.910000000020517E-2</v>
      </c>
      <c r="N152" s="90">
        <v>36007.694216999997</v>
      </c>
      <c r="O152" s="102">
        <v>116.41</v>
      </c>
      <c r="P152" s="90">
        <v>41.916558154000001</v>
      </c>
      <c r="Q152" s="91">
        <f t="shared" si="2"/>
        <v>7.7075808259209481E-4</v>
      </c>
      <c r="R152" s="91">
        <f>P152/'סכום נכסי הקרן'!$C$42</f>
        <v>7.8327405690856503E-5</v>
      </c>
    </row>
    <row r="153" spans="2:18">
      <c r="B153" s="86" t="s">
        <v>3477</v>
      </c>
      <c r="C153" s="88" t="s">
        <v>3112</v>
      </c>
      <c r="D153" s="87" t="s">
        <v>3214</v>
      </c>
      <c r="E153" s="87"/>
      <c r="F153" s="87" t="s">
        <v>593</v>
      </c>
      <c r="G153" s="101">
        <v>43559</v>
      </c>
      <c r="H153" s="87" t="s">
        <v>130</v>
      </c>
      <c r="I153" s="90">
        <v>8.2299999999582649</v>
      </c>
      <c r="J153" s="88" t="s">
        <v>700</v>
      </c>
      <c r="K153" s="88" t="s">
        <v>132</v>
      </c>
      <c r="L153" s="89">
        <v>3.7200000000000004E-2</v>
      </c>
      <c r="M153" s="89">
        <v>3.1599999999843233E-2</v>
      </c>
      <c r="N153" s="90">
        <v>85500.768601999996</v>
      </c>
      <c r="O153" s="102">
        <v>110.42</v>
      </c>
      <c r="P153" s="90">
        <v>94.409951178000014</v>
      </c>
      <c r="Q153" s="91">
        <f t="shared" si="2"/>
        <v>1.7360020992235156E-3</v>
      </c>
      <c r="R153" s="91">
        <f>P153/'סכום נכסי הקרן'!$C$42</f>
        <v>1.7641922125391599E-4</v>
      </c>
    </row>
    <row r="154" spans="2:18">
      <c r="B154" s="86" t="s">
        <v>3477</v>
      </c>
      <c r="C154" s="88" t="s">
        <v>3112</v>
      </c>
      <c r="D154" s="87" t="s">
        <v>3215</v>
      </c>
      <c r="E154" s="87"/>
      <c r="F154" s="87" t="s">
        <v>593</v>
      </c>
      <c r="G154" s="101">
        <v>43742</v>
      </c>
      <c r="H154" s="87" t="s">
        <v>130</v>
      </c>
      <c r="I154" s="90">
        <v>8.1000000000356494</v>
      </c>
      <c r="J154" s="88" t="s">
        <v>700</v>
      </c>
      <c r="K154" s="88" t="s">
        <v>132</v>
      </c>
      <c r="L154" s="89">
        <v>3.1E-2</v>
      </c>
      <c r="M154" s="89">
        <v>4.2000000000188747E-2</v>
      </c>
      <c r="N154" s="90">
        <v>99541.078317000007</v>
      </c>
      <c r="O154" s="102">
        <v>95.81</v>
      </c>
      <c r="P154" s="90">
        <v>95.370312885999994</v>
      </c>
      <c r="Q154" s="91">
        <f t="shared" si="2"/>
        <v>1.7536611480875334E-3</v>
      </c>
      <c r="R154" s="91">
        <f>P154/'סכום נכסי הקרן'!$C$42</f>
        <v>1.7821380183078762E-4</v>
      </c>
    </row>
    <row r="155" spans="2:18">
      <c r="B155" s="86" t="s">
        <v>3477</v>
      </c>
      <c r="C155" s="88" t="s">
        <v>3112</v>
      </c>
      <c r="D155" s="87" t="s">
        <v>3216</v>
      </c>
      <c r="E155" s="87"/>
      <c r="F155" s="87" t="s">
        <v>593</v>
      </c>
      <c r="G155" s="101">
        <v>42935</v>
      </c>
      <c r="H155" s="87" t="s">
        <v>130</v>
      </c>
      <c r="I155" s="90">
        <v>8.1699999999976658</v>
      </c>
      <c r="J155" s="88" t="s">
        <v>700</v>
      </c>
      <c r="K155" s="88" t="s">
        <v>132</v>
      </c>
      <c r="L155" s="89">
        <v>4.0800000000000003E-2</v>
      </c>
      <c r="M155" s="89">
        <v>3.1299999999923347E-2</v>
      </c>
      <c r="N155" s="90">
        <v>78081.097118999998</v>
      </c>
      <c r="O155" s="102">
        <v>115.28</v>
      </c>
      <c r="P155" s="90">
        <v>90.011888513000002</v>
      </c>
      <c r="Q155" s="91">
        <f t="shared" si="2"/>
        <v>1.6551308994856668E-3</v>
      </c>
      <c r="R155" s="91">
        <f>P155/'סכום נכסי הקרן'!$C$42</f>
        <v>1.682007783810631E-4</v>
      </c>
    </row>
    <row r="156" spans="2:18">
      <c r="B156" s="86" t="s">
        <v>3460</v>
      </c>
      <c r="C156" s="88" t="s">
        <v>3112</v>
      </c>
      <c r="D156" s="87" t="s">
        <v>3217</v>
      </c>
      <c r="E156" s="87"/>
      <c r="F156" s="87" t="s">
        <v>305</v>
      </c>
      <c r="G156" s="101">
        <v>40742</v>
      </c>
      <c r="H156" s="87" t="s">
        <v>3110</v>
      </c>
      <c r="I156" s="90">
        <v>5.6299999999973114</v>
      </c>
      <c r="J156" s="88" t="s">
        <v>343</v>
      </c>
      <c r="K156" s="88" t="s">
        <v>132</v>
      </c>
      <c r="L156" s="89">
        <v>0.06</v>
      </c>
      <c r="M156" s="89">
        <v>1.4799999999987514E-2</v>
      </c>
      <c r="N156" s="90">
        <v>288612.94021099998</v>
      </c>
      <c r="O156" s="102">
        <v>144.31</v>
      </c>
      <c r="P156" s="90">
        <v>416.497329724</v>
      </c>
      <c r="Q156" s="91">
        <f t="shared" si="2"/>
        <v>7.6585172399743816E-3</v>
      </c>
      <c r="R156" s="91">
        <f>P156/'סכום נכסי הקרן'!$C$42</f>
        <v>7.7828802628769796E-4</v>
      </c>
    </row>
    <row r="157" spans="2:18">
      <c r="B157" s="86" t="s">
        <v>3460</v>
      </c>
      <c r="C157" s="88" t="s">
        <v>3112</v>
      </c>
      <c r="D157" s="87" t="s">
        <v>3218</v>
      </c>
      <c r="E157" s="87"/>
      <c r="F157" s="87" t="s">
        <v>305</v>
      </c>
      <c r="G157" s="101">
        <v>42201</v>
      </c>
      <c r="H157" s="87" t="s">
        <v>3110</v>
      </c>
      <c r="I157" s="90">
        <v>5.17000000007359</v>
      </c>
      <c r="J157" s="88" t="s">
        <v>343</v>
      </c>
      <c r="K157" s="88" t="s">
        <v>132</v>
      </c>
      <c r="L157" s="89">
        <v>4.2030000000000005E-2</v>
      </c>
      <c r="M157" s="89">
        <v>2.7000000000370009E-2</v>
      </c>
      <c r="N157" s="90">
        <v>20657.347556000001</v>
      </c>
      <c r="O157" s="102">
        <v>117.75</v>
      </c>
      <c r="P157" s="90">
        <v>24.324025313</v>
      </c>
      <c r="Q157" s="91">
        <f t="shared" si="2"/>
        <v>4.4726809492063186E-4</v>
      </c>
      <c r="R157" s="91">
        <f>P157/'סכום נכסי הקרן'!$C$42</f>
        <v>4.5453106901722114E-5</v>
      </c>
    </row>
    <row r="158" spans="2:18">
      <c r="B158" s="86" t="s">
        <v>3478</v>
      </c>
      <c r="C158" s="88" t="s">
        <v>3112</v>
      </c>
      <c r="D158" s="87" t="s">
        <v>3219</v>
      </c>
      <c r="E158" s="87"/>
      <c r="F158" s="87" t="s">
        <v>305</v>
      </c>
      <c r="G158" s="101">
        <v>42521</v>
      </c>
      <c r="H158" s="87" t="s">
        <v>3110</v>
      </c>
      <c r="I158" s="90">
        <v>1.8100000000353063</v>
      </c>
      <c r="J158" s="88" t="s">
        <v>128</v>
      </c>
      <c r="K158" s="88" t="s">
        <v>132</v>
      </c>
      <c r="L158" s="89">
        <v>2.3E-2</v>
      </c>
      <c r="M158" s="89">
        <v>2.9700000000631534E-2</v>
      </c>
      <c r="N158" s="90">
        <v>18551.350079</v>
      </c>
      <c r="O158" s="102">
        <v>108.4</v>
      </c>
      <c r="P158" s="90">
        <v>20.109663509000001</v>
      </c>
      <c r="Q158" s="91">
        <f t="shared" si="2"/>
        <v>3.6977477088705001E-4</v>
      </c>
      <c r="R158" s="91">
        <f>P158/'סכום נכסי הקרן'!$C$42</f>
        <v>3.7577936771169373E-5</v>
      </c>
    </row>
    <row r="159" spans="2:18">
      <c r="B159" s="86" t="s">
        <v>3479</v>
      </c>
      <c r="C159" s="88" t="s">
        <v>3112</v>
      </c>
      <c r="D159" s="87" t="s">
        <v>3220</v>
      </c>
      <c r="E159" s="87"/>
      <c r="F159" s="87" t="s">
        <v>593</v>
      </c>
      <c r="G159" s="101">
        <v>44592</v>
      </c>
      <c r="H159" s="87" t="s">
        <v>130</v>
      </c>
      <c r="I159" s="90">
        <v>12.210000000141768</v>
      </c>
      <c r="J159" s="88" t="s">
        <v>700</v>
      </c>
      <c r="K159" s="88" t="s">
        <v>132</v>
      </c>
      <c r="L159" s="89">
        <v>2.7473999999999998E-2</v>
      </c>
      <c r="M159" s="89">
        <v>3.8100000000536226E-2</v>
      </c>
      <c r="N159" s="90">
        <v>31447.731551999997</v>
      </c>
      <c r="O159" s="102">
        <v>86.58</v>
      </c>
      <c r="P159" s="90">
        <v>27.227447534</v>
      </c>
      <c r="Q159" s="91">
        <f t="shared" si="2"/>
        <v>5.0065597413990147E-4</v>
      </c>
      <c r="R159" s="91">
        <f>P159/'סכום נכסי הקרן'!$C$42</f>
        <v>5.0878588864258025E-5</v>
      </c>
    </row>
    <row r="160" spans="2:18">
      <c r="B160" s="86" t="s">
        <v>3479</v>
      </c>
      <c r="C160" s="88" t="s">
        <v>3112</v>
      </c>
      <c r="D160" s="87" t="s">
        <v>3221</v>
      </c>
      <c r="E160" s="87"/>
      <c r="F160" s="87" t="s">
        <v>593</v>
      </c>
      <c r="G160" s="101">
        <v>44837</v>
      </c>
      <c r="H160" s="87" t="s">
        <v>130</v>
      </c>
      <c r="I160" s="90">
        <v>12.049999999948065</v>
      </c>
      <c r="J160" s="88" t="s">
        <v>700</v>
      </c>
      <c r="K160" s="88" t="s">
        <v>132</v>
      </c>
      <c r="L160" s="89">
        <v>3.9636999999999999E-2</v>
      </c>
      <c r="M160" s="89">
        <v>3.3999999999785098E-2</v>
      </c>
      <c r="N160" s="90">
        <v>27374.213490999999</v>
      </c>
      <c r="O160" s="102">
        <v>101.99</v>
      </c>
      <c r="P160" s="90">
        <v>27.918959068999996</v>
      </c>
      <c r="Q160" s="91">
        <f t="shared" si="2"/>
        <v>5.1337142904077219E-4</v>
      </c>
      <c r="R160" s="91">
        <f>P160/'סכום נכסי הקרן'!$C$42</f>
        <v>5.2170782377448062E-5</v>
      </c>
    </row>
    <row r="161" spans="2:18">
      <c r="B161" s="86" t="s">
        <v>3480</v>
      </c>
      <c r="C161" s="88" t="s">
        <v>3111</v>
      </c>
      <c r="D161" s="87" t="s">
        <v>3222</v>
      </c>
      <c r="E161" s="87"/>
      <c r="F161" s="87" t="s">
        <v>593</v>
      </c>
      <c r="G161" s="101">
        <v>42432</v>
      </c>
      <c r="H161" s="87" t="s">
        <v>130</v>
      </c>
      <c r="I161" s="90">
        <v>4.7600000000099429</v>
      </c>
      <c r="J161" s="88" t="s">
        <v>700</v>
      </c>
      <c r="K161" s="88" t="s">
        <v>132</v>
      </c>
      <c r="L161" s="89">
        <v>2.5399999999999999E-2</v>
      </c>
      <c r="M161" s="89">
        <v>1.6900000000024857E-2</v>
      </c>
      <c r="N161" s="90">
        <v>108787.37746000002</v>
      </c>
      <c r="O161" s="102">
        <v>114.64</v>
      </c>
      <c r="P161" s="90">
        <v>124.713850601</v>
      </c>
      <c r="Q161" s="91">
        <f t="shared" si="2"/>
        <v>2.2932276073036979E-3</v>
      </c>
      <c r="R161" s="91">
        <f>P161/'סכום נכסי הקרן'!$C$42</f>
        <v>2.3304662409075227E-4</v>
      </c>
    </row>
    <row r="162" spans="2:18">
      <c r="B162" s="86" t="s">
        <v>3481</v>
      </c>
      <c r="C162" s="88" t="s">
        <v>3112</v>
      </c>
      <c r="D162" s="87" t="s">
        <v>3223</v>
      </c>
      <c r="E162" s="87"/>
      <c r="F162" s="87" t="s">
        <v>593</v>
      </c>
      <c r="G162" s="101">
        <v>42242</v>
      </c>
      <c r="H162" s="87" t="s">
        <v>130</v>
      </c>
      <c r="I162" s="90">
        <v>3.4000000000072483</v>
      </c>
      <c r="J162" s="88" t="s">
        <v>601</v>
      </c>
      <c r="K162" s="88" t="s">
        <v>132</v>
      </c>
      <c r="L162" s="89">
        <v>2.3599999999999999E-2</v>
      </c>
      <c r="M162" s="89">
        <v>2.5500000000041424E-2</v>
      </c>
      <c r="N162" s="90">
        <v>180195.93547900004</v>
      </c>
      <c r="O162" s="102">
        <v>107.19</v>
      </c>
      <c r="P162" s="90">
        <v>193.15203886399999</v>
      </c>
      <c r="Q162" s="91">
        <f t="shared" si="2"/>
        <v>3.5516631536543215E-3</v>
      </c>
      <c r="R162" s="91">
        <f>P162/'סכום נכסי הקרן'!$C$42</f>
        <v>3.6093369242132955E-4</v>
      </c>
    </row>
    <row r="163" spans="2:18">
      <c r="B163" s="86" t="s">
        <v>3482</v>
      </c>
      <c r="C163" s="88" t="s">
        <v>3111</v>
      </c>
      <c r="D163" s="87">
        <v>7134</v>
      </c>
      <c r="E163" s="87"/>
      <c r="F163" s="87" t="s">
        <v>593</v>
      </c>
      <c r="G163" s="101">
        <v>43705</v>
      </c>
      <c r="H163" s="87" t="s">
        <v>130</v>
      </c>
      <c r="I163" s="90">
        <v>5.6300000000753041</v>
      </c>
      <c r="J163" s="88" t="s">
        <v>700</v>
      </c>
      <c r="K163" s="88" t="s">
        <v>132</v>
      </c>
      <c r="L163" s="89">
        <v>0.04</v>
      </c>
      <c r="M163" s="89">
        <v>3.1400000000355366E-2</v>
      </c>
      <c r="N163" s="90">
        <v>10506.460601999999</v>
      </c>
      <c r="O163" s="102">
        <v>112.49</v>
      </c>
      <c r="P163" s="90">
        <v>11.818717197</v>
      </c>
      <c r="Q163" s="91">
        <f t="shared" si="2"/>
        <v>2.1732155994274189E-4</v>
      </c>
      <c r="R163" s="91">
        <f>P163/'סכום נכסי הקרן'!$C$42</f>
        <v>2.20850541505298E-5</v>
      </c>
    </row>
    <row r="164" spans="2:18">
      <c r="B164" s="86" t="s">
        <v>3482</v>
      </c>
      <c r="C164" s="88" t="s">
        <v>3111</v>
      </c>
      <c r="D164" s="87" t="s">
        <v>3224</v>
      </c>
      <c r="E164" s="87"/>
      <c r="F164" s="87" t="s">
        <v>593</v>
      </c>
      <c r="G164" s="101">
        <v>43256</v>
      </c>
      <c r="H164" s="87" t="s">
        <v>130</v>
      </c>
      <c r="I164" s="90">
        <v>5.6399999999894588</v>
      </c>
      <c r="J164" s="88" t="s">
        <v>700</v>
      </c>
      <c r="K164" s="88" t="s">
        <v>132</v>
      </c>
      <c r="L164" s="89">
        <v>0.04</v>
      </c>
      <c r="M164" s="89">
        <v>3.0499999999931578E-2</v>
      </c>
      <c r="N164" s="90">
        <v>172620.25132499999</v>
      </c>
      <c r="O164" s="102">
        <v>114.29</v>
      </c>
      <c r="P164" s="90">
        <v>197.28767364699996</v>
      </c>
      <c r="Q164" s="91">
        <f t="shared" si="2"/>
        <v>3.627708851966077E-3</v>
      </c>
      <c r="R164" s="91">
        <f>P164/'סכום נכסי הקרן'!$C$42</f>
        <v>3.686617492490666E-4</v>
      </c>
    </row>
    <row r="165" spans="2:18">
      <c r="B165" s="86" t="s">
        <v>3483</v>
      </c>
      <c r="C165" s="88" t="s">
        <v>3112</v>
      </c>
      <c r="D165" s="87" t="s">
        <v>3225</v>
      </c>
      <c r="E165" s="87"/>
      <c r="F165" s="87" t="s">
        <v>587</v>
      </c>
      <c r="G165" s="101">
        <v>44376</v>
      </c>
      <c r="H165" s="87" t="s">
        <v>313</v>
      </c>
      <c r="I165" s="90">
        <v>5.3800000000012798</v>
      </c>
      <c r="J165" s="88" t="s">
        <v>128</v>
      </c>
      <c r="K165" s="88" t="s">
        <v>132</v>
      </c>
      <c r="L165" s="89">
        <v>5.9000000000000004E-2</v>
      </c>
      <c r="M165" s="89">
        <v>5.7700000000012575E-2</v>
      </c>
      <c r="N165" s="90">
        <v>1846927.0413909999</v>
      </c>
      <c r="O165" s="102">
        <v>98.19</v>
      </c>
      <c r="P165" s="90">
        <v>1813.4977403359999</v>
      </c>
      <c r="Q165" s="91">
        <f t="shared" si="2"/>
        <v>3.3346441184200284E-2</v>
      </c>
      <c r="R165" s="91">
        <f>P165/'סכום נכסי הקרן'!$C$42</f>
        <v>3.3887938199714572E-3</v>
      </c>
    </row>
    <row r="166" spans="2:18">
      <c r="B166" s="86" t="s">
        <v>3483</v>
      </c>
      <c r="C166" s="88" t="s">
        <v>3112</v>
      </c>
      <c r="D166" s="87" t="s">
        <v>3226</v>
      </c>
      <c r="E166" s="87"/>
      <c r="F166" s="87" t="s">
        <v>587</v>
      </c>
      <c r="G166" s="101">
        <v>44431</v>
      </c>
      <c r="H166" s="87" t="s">
        <v>313</v>
      </c>
      <c r="I166" s="90">
        <v>5.3800000000002557</v>
      </c>
      <c r="J166" s="88" t="s">
        <v>128</v>
      </c>
      <c r="K166" s="88" t="s">
        <v>132</v>
      </c>
      <c r="L166" s="89">
        <v>5.9000000000000004E-2</v>
      </c>
      <c r="M166" s="89">
        <v>5.7600000000005112E-2</v>
      </c>
      <c r="N166" s="90">
        <v>318794.77037899999</v>
      </c>
      <c r="O166" s="102">
        <v>98.24</v>
      </c>
      <c r="P166" s="90">
        <v>313.18399598399998</v>
      </c>
      <c r="Q166" s="91">
        <f t="shared" si="2"/>
        <v>5.7588005044761272E-3</v>
      </c>
      <c r="R166" s="91">
        <f>P166/'סכום נכסי הקרן'!$C$42</f>
        <v>5.8523149298653503E-4</v>
      </c>
    </row>
    <row r="167" spans="2:18">
      <c r="B167" s="86" t="s">
        <v>3483</v>
      </c>
      <c r="C167" s="88" t="s">
        <v>3112</v>
      </c>
      <c r="D167" s="87" t="s">
        <v>3227</v>
      </c>
      <c r="E167" s="87"/>
      <c r="F167" s="87" t="s">
        <v>587</v>
      </c>
      <c r="G167" s="101">
        <v>44859</v>
      </c>
      <c r="H167" s="87" t="s">
        <v>313</v>
      </c>
      <c r="I167" s="90">
        <v>5.3800000000022656</v>
      </c>
      <c r="J167" s="88" t="s">
        <v>128</v>
      </c>
      <c r="K167" s="88" t="s">
        <v>132</v>
      </c>
      <c r="L167" s="89">
        <v>5.9000000000000004E-2</v>
      </c>
      <c r="M167" s="89">
        <v>5.3400000000025101E-2</v>
      </c>
      <c r="N167" s="90">
        <v>976139.55955200002</v>
      </c>
      <c r="O167" s="102">
        <v>100.38</v>
      </c>
      <c r="P167" s="90">
        <v>979.84893128099998</v>
      </c>
      <c r="Q167" s="91">
        <f t="shared" si="2"/>
        <v>1.8017378257283924E-2</v>
      </c>
      <c r="R167" s="91">
        <f>P167/'סכום נכסי הקרן'!$C$42</f>
        <v>1.8309953902757418E-3</v>
      </c>
    </row>
    <row r="168" spans="2:18">
      <c r="B168" s="86" t="s">
        <v>3484</v>
      </c>
      <c r="C168" s="88" t="s">
        <v>3112</v>
      </c>
      <c r="D168" s="87" t="s">
        <v>3228</v>
      </c>
      <c r="E168" s="87"/>
      <c r="F168" s="87" t="s">
        <v>587</v>
      </c>
      <c r="G168" s="101">
        <v>42516</v>
      </c>
      <c r="H168" s="87" t="s">
        <v>313</v>
      </c>
      <c r="I168" s="90">
        <v>3.7700000000045431</v>
      </c>
      <c r="J168" s="88" t="s">
        <v>361</v>
      </c>
      <c r="K168" s="88" t="s">
        <v>132</v>
      </c>
      <c r="L168" s="89">
        <v>2.3269999999999999E-2</v>
      </c>
      <c r="M168" s="89">
        <v>2.820000000005575E-2</v>
      </c>
      <c r="N168" s="90">
        <v>179939.453882</v>
      </c>
      <c r="O168" s="102">
        <v>107.66</v>
      </c>
      <c r="P168" s="90">
        <v>193.72281255599998</v>
      </c>
      <c r="Q168" s="91">
        <f t="shared" si="2"/>
        <v>3.5621584914352442E-3</v>
      </c>
      <c r="R168" s="91">
        <f>P168/'סכום נכסי הקרן'!$C$42</f>
        <v>3.6200026907981135E-4</v>
      </c>
    </row>
    <row r="169" spans="2:18">
      <c r="B169" s="86" t="s">
        <v>3485</v>
      </c>
      <c r="C169" s="88" t="s">
        <v>3111</v>
      </c>
      <c r="D169" s="87" t="s">
        <v>3229</v>
      </c>
      <c r="E169" s="87"/>
      <c r="F169" s="87" t="s">
        <v>305</v>
      </c>
      <c r="G169" s="101">
        <v>42978</v>
      </c>
      <c r="H169" s="87" t="s">
        <v>3110</v>
      </c>
      <c r="I169" s="90">
        <v>1.1900000000014876</v>
      </c>
      <c r="J169" s="88" t="s">
        <v>128</v>
      </c>
      <c r="K169" s="88" t="s">
        <v>132</v>
      </c>
      <c r="L169" s="89">
        <v>2.76E-2</v>
      </c>
      <c r="M169" s="89">
        <v>5.2299999999909585E-2</v>
      </c>
      <c r="N169" s="90">
        <v>89055.129918000006</v>
      </c>
      <c r="O169" s="102">
        <v>98.12</v>
      </c>
      <c r="P169" s="90">
        <v>87.380893972999999</v>
      </c>
      <c r="Q169" s="91">
        <f t="shared" si="2"/>
        <v>1.6067523971403555E-3</v>
      </c>
      <c r="R169" s="91">
        <f>P169/'סכום נכסי הקרן'!$C$42</f>
        <v>1.6328436859503341E-4</v>
      </c>
    </row>
    <row r="170" spans="2:18">
      <c r="B170" s="86" t="s">
        <v>3486</v>
      </c>
      <c r="C170" s="88" t="s">
        <v>3112</v>
      </c>
      <c r="D170" s="87" t="s">
        <v>3230</v>
      </c>
      <c r="E170" s="87"/>
      <c r="F170" s="87" t="s">
        <v>593</v>
      </c>
      <c r="G170" s="101">
        <v>42794</v>
      </c>
      <c r="H170" s="87" t="s">
        <v>130</v>
      </c>
      <c r="I170" s="90">
        <v>5.6000000000073884</v>
      </c>
      <c r="J170" s="88" t="s">
        <v>700</v>
      </c>
      <c r="K170" s="88" t="s">
        <v>132</v>
      </c>
      <c r="L170" s="89">
        <v>2.8999999999999998E-2</v>
      </c>
      <c r="M170" s="89">
        <v>1.8900000000037252E-2</v>
      </c>
      <c r="N170" s="90">
        <v>279203.43123400002</v>
      </c>
      <c r="O170" s="102">
        <v>116.34</v>
      </c>
      <c r="P170" s="90">
        <v>324.82528631100001</v>
      </c>
      <c r="Q170" s="91">
        <f t="shared" si="2"/>
        <v>5.9728595543239553E-3</v>
      </c>
      <c r="R170" s="91">
        <f>P170/'סכום נכסי הקרן'!$C$42</f>
        <v>6.0698499829243198E-4</v>
      </c>
    </row>
    <row r="171" spans="2:18">
      <c r="B171" s="86" t="s">
        <v>3487</v>
      </c>
      <c r="C171" s="88" t="s">
        <v>3112</v>
      </c>
      <c r="D171" s="87" t="s">
        <v>3231</v>
      </c>
      <c r="E171" s="87"/>
      <c r="F171" s="87" t="s">
        <v>593</v>
      </c>
      <c r="G171" s="101">
        <v>44728</v>
      </c>
      <c r="H171" s="87" t="s">
        <v>130</v>
      </c>
      <c r="I171" s="90">
        <v>9.7700000000205414</v>
      </c>
      <c r="J171" s="88" t="s">
        <v>700</v>
      </c>
      <c r="K171" s="88" t="s">
        <v>132</v>
      </c>
      <c r="L171" s="89">
        <v>2.6314999999999998E-2</v>
      </c>
      <c r="M171" s="89">
        <v>2.5999999999945941E-2</v>
      </c>
      <c r="N171" s="90">
        <v>35834.062354000002</v>
      </c>
      <c r="O171" s="102">
        <v>103.25</v>
      </c>
      <c r="P171" s="90">
        <v>36.998670711999999</v>
      </c>
      <c r="Q171" s="91">
        <f t="shared" si="2"/>
        <v>6.8032838936028198E-4</v>
      </c>
      <c r="R171" s="91">
        <f>P171/'סכום נכסי הקרן'!$C$42</f>
        <v>6.9137591885145848E-5</v>
      </c>
    </row>
    <row r="172" spans="2:18">
      <c r="B172" s="86" t="s">
        <v>3487</v>
      </c>
      <c r="C172" s="88" t="s">
        <v>3112</v>
      </c>
      <c r="D172" s="87" t="s">
        <v>3232</v>
      </c>
      <c r="E172" s="87"/>
      <c r="F172" s="87" t="s">
        <v>593</v>
      </c>
      <c r="G172" s="101">
        <v>44923</v>
      </c>
      <c r="H172" s="87" t="s">
        <v>130</v>
      </c>
      <c r="I172" s="90">
        <v>9.5099999998784011</v>
      </c>
      <c r="J172" s="88" t="s">
        <v>700</v>
      </c>
      <c r="K172" s="88" t="s">
        <v>132</v>
      </c>
      <c r="L172" s="89">
        <v>3.0750000000000003E-2</v>
      </c>
      <c r="M172" s="89">
        <v>3.1599999999517056E-2</v>
      </c>
      <c r="N172" s="90">
        <v>11661.978068000002</v>
      </c>
      <c r="O172" s="102">
        <v>99.43</v>
      </c>
      <c r="P172" s="90">
        <v>11.595422991</v>
      </c>
      <c r="Q172" s="91">
        <f t="shared" si="2"/>
        <v>2.132156452004538E-4</v>
      </c>
      <c r="R172" s="91">
        <f>P172/'סכום נכסי הקרן'!$C$42</f>
        <v>2.1667795276422774E-5</v>
      </c>
    </row>
    <row r="173" spans="2:18">
      <c r="B173" s="86" t="s">
        <v>3478</v>
      </c>
      <c r="C173" s="88" t="s">
        <v>3112</v>
      </c>
      <c r="D173" s="87" t="s">
        <v>3233</v>
      </c>
      <c r="E173" s="87"/>
      <c r="F173" s="87" t="s">
        <v>305</v>
      </c>
      <c r="G173" s="101">
        <v>42474</v>
      </c>
      <c r="H173" s="87" t="s">
        <v>3110</v>
      </c>
      <c r="I173" s="90">
        <v>0.77999999999742076</v>
      </c>
      <c r="J173" s="88" t="s">
        <v>128</v>
      </c>
      <c r="K173" s="88" t="s">
        <v>132</v>
      </c>
      <c r="L173" s="89">
        <v>5.3499999999999999E-2</v>
      </c>
      <c r="M173" s="89">
        <v>5.0199999999767882E-2</v>
      </c>
      <c r="N173" s="90">
        <v>69388.823338000002</v>
      </c>
      <c r="O173" s="102">
        <v>100.58</v>
      </c>
      <c r="P173" s="90">
        <v>69.791249630999999</v>
      </c>
      <c r="Q173" s="91">
        <f t="shared" si="2"/>
        <v>1.2833155229412018E-3</v>
      </c>
      <c r="R173" s="91">
        <f>P173/'סכום נכסי הקרן'!$C$42</f>
        <v>1.304154674015742E-4</v>
      </c>
    </row>
    <row r="174" spans="2:18">
      <c r="B174" s="86" t="s">
        <v>3478</v>
      </c>
      <c r="C174" s="88" t="s">
        <v>3112</v>
      </c>
      <c r="D174" s="87" t="s">
        <v>3234</v>
      </c>
      <c r="E174" s="87"/>
      <c r="F174" s="87" t="s">
        <v>305</v>
      </c>
      <c r="G174" s="101">
        <v>42562</v>
      </c>
      <c r="H174" s="87" t="s">
        <v>3110</v>
      </c>
      <c r="I174" s="90">
        <v>1.7799999999681091</v>
      </c>
      <c r="J174" s="88" t="s">
        <v>128</v>
      </c>
      <c r="K174" s="88" t="s">
        <v>132</v>
      </c>
      <c r="L174" s="89">
        <v>3.3700000000000001E-2</v>
      </c>
      <c r="M174" s="89">
        <v>6.1199999999433048E-2</v>
      </c>
      <c r="N174" s="90">
        <v>29510.976063999999</v>
      </c>
      <c r="O174" s="102">
        <v>95.63</v>
      </c>
      <c r="P174" s="90">
        <v>28.221346055000001</v>
      </c>
      <c r="Q174" s="91">
        <f t="shared" si="2"/>
        <v>5.1893169505006344E-4</v>
      </c>
      <c r="R174" s="91">
        <f>P174/'סכום נכסי הקרן'!$C$42</f>
        <v>5.2735838030181744E-5</v>
      </c>
    </row>
    <row r="175" spans="2:18">
      <c r="B175" s="86" t="s">
        <v>3478</v>
      </c>
      <c r="C175" s="88" t="s">
        <v>3112</v>
      </c>
      <c r="D175" s="87" t="s">
        <v>3235</v>
      </c>
      <c r="E175" s="87"/>
      <c r="F175" s="87" t="s">
        <v>305</v>
      </c>
      <c r="G175" s="101">
        <v>42717</v>
      </c>
      <c r="H175" s="87" t="s">
        <v>3110</v>
      </c>
      <c r="I175" s="90">
        <v>1.8699999999251313</v>
      </c>
      <c r="J175" s="88" t="s">
        <v>128</v>
      </c>
      <c r="K175" s="88" t="s">
        <v>132</v>
      </c>
      <c r="L175" s="89">
        <v>3.85E-2</v>
      </c>
      <c r="M175" s="89">
        <v>6.0999999997816329E-2</v>
      </c>
      <c r="N175" s="90">
        <v>6656.8328069999998</v>
      </c>
      <c r="O175" s="102">
        <v>96.31</v>
      </c>
      <c r="P175" s="90">
        <v>6.4111953039999987</v>
      </c>
      <c r="Q175" s="91">
        <f t="shared" si="2"/>
        <v>1.178885103466666E-4</v>
      </c>
      <c r="R175" s="91">
        <f>P175/'סכום נכסי הקרן'!$C$42</f>
        <v>1.1980284585741944E-5</v>
      </c>
    </row>
    <row r="176" spans="2:18">
      <c r="B176" s="86" t="s">
        <v>3478</v>
      </c>
      <c r="C176" s="88" t="s">
        <v>3112</v>
      </c>
      <c r="D176" s="87" t="s">
        <v>3236</v>
      </c>
      <c r="E176" s="87"/>
      <c r="F176" s="87" t="s">
        <v>305</v>
      </c>
      <c r="G176" s="101">
        <v>42710</v>
      </c>
      <c r="H176" s="87" t="s">
        <v>3110</v>
      </c>
      <c r="I176" s="90">
        <v>1.8700000000714818</v>
      </c>
      <c r="J176" s="88" t="s">
        <v>128</v>
      </c>
      <c r="K176" s="88" t="s">
        <v>132</v>
      </c>
      <c r="L176" s="89">
        <v>3.8399999999999997E-2</v>
      </c>
      <c r="M176" s="89">
        <v>6.1000000001617476E-2</v>
      </c>
      <c r="N176" s="90">
        <v>19902.088370000001</v>
      </c>
      <c r="O176" s="102">
        <v>96.3</v>
      </c>
      <c r="P176" s="90">
        <v>19.165710949000001</v>
      </c>
      <c r="Q176" s="91">
        <f t="shared" si="2"/>
        <v>3.5241745203156403E-4</v>
      </c>
      <c r="R176" s="91">
        <f>P176/'סכום נכסי הקרן'!$C$42</f>
        <v>3.5814019160176619E-5</v>
      </c>
    </row>
    <row r="177" spans="2:18">
      <c r="B177" s="86" t="s">
        <v>3478</v>
      </c>
      <c r="C177" s="88" t="s">
        <v>3112</v>
      </c>
      <c r="D177" s="87" t="s">
        <v>3237</v>
      </c>
      <c r="E177" s="87"/>
      <c r="F177" s="87" t="s">
        <v>305</v>
      </c>
      <c r="G177" s="101">
        <v>42474</v>
      </c>
      <c r="H177" s="87" t="s">
        <v>3110</v>
      </c>
      <c r="I177" s="90">
        <v>0.78000000000828285</v>
      </c>
      <c r="J177" s="88" t="s">
        <v>128</v>
      </c>
      <c r="K177" s="88" t="s">
        <v>132</v>
      </c>
      <c r="L177" s="89">
        <v>3.1800000000000002E-2</v>
      </c>
      <c r="M177" s="89">
        <v>6.1400000000219938E-2</v>
      </c>
      <c r="N177" s="90">
        <v>71461.199844000002</v>
      </c>
      <c r="O177" s="102">
        <v>97.99</v>
      </c>
      <c r="P177" s="90">
        <v>70.024829438999987</v>
      </c>
      <c r="Q177" s="91">
        <f t="shared" si="2"/>
        <v>1.2876105684524496E-3</v>
      </c>
      <c r="R177" s="91">
        <f>P177/'סכום נכסי הקרן'!$C$42</f>
        <v>1.3085194647304731E-4</v>
      </c>
    </row>
    <row r="178" spans="2:18">
      <c r="B178" s="86" t="s">
        <v>3488</v>
      </c>
      <c r="C178" s="88" t="s">
        <v>3111</v>
      </c>
      <c r="D178" s="87" t="s">
        <v>3238</v>
      </c>
      <c r="E178" s="87"/>
      <c r="F178" s="87" t="s">
        <v>305</v>
      </c>
      <c r="G178" s="101">
        <v>43614</v>
      </c>
      <c r="H178" s="87" t="s">
        <v>3110</v>
      </c>
      <c r="I178" s="90">
        <v>0.28000000001088271</v>
      </c>
      <c r="J178" s="88" t="s">
        <v>128</v>
      </c>
      <c r="K178" s="88" t="s">
        <v>132</v>
      </c>
      <c r="L178" s="89">
        <v>2.427E-2</v>
      </c>
      <c r="M178" s="89">
        <v>4.9400000000326481E-2</v>
      </c>
      <c r="N178" s="90">
        <v>36929.156308999998</v>
      </c>
      <c r="O178" s="102">
        <v>99.53</v>
      </c>
      <c r="P178" s="90">
        <v>36.755588269999997</v>
      </c>
      <c r="Q178" s="91">
        <f t="shared" si="2"/>
        <v>6.7585861022862283E-4</v>
      </c>
      <c r="R178" s="91">
        <f>P178/'סכום נכסי הקרן'!$C$42</f>
        <v>6.8683355710007002E-5</v>
      </c>
    </row>
    <row r="179" spans="2:18">
      <c r="B179" s="86" t="s">
        <v>3488</v>
      </c>
      <c r="C179" s="88" t="s">
        <v>3111</v>
      </c>
      <c r="D179" s="87">
        <v>7355</v>
      </c>
      <c r="E179" s="87"/>
      <c r="F179" s="87" t="s">
        <v>305</v>
      </c>
      <c r="G179" s="101">
        <v>43842</v>
      </c>
      <c r="H179" s="87" t="s">
        <v>3110</v>
      </c>
      <c r="I179" s="90">
        <v>0.52000000000175484</v>
      </c>
      <c r="J179" s="88" t="s">
        <v>128</v>
      </c>
      <c r="K179" s="88" t="s">
        <v>132</v>
      </c>
      <c r="L179" s="89">
        <v>2.0838000000000002E-2</v>
      </c>
      <c r="M179" s="89">
        <v>5.4700000000275285E-2</v>
      </c>
      <c r="N179" s="90">
        <v>92322.890625</v>
      </c>
      <c r="O179" s="102">
        <v>98.76</v>
      </c>
      <c r="P179" s="90">
        <v>91.178088967000008</v>
      </c>
      <c r="Q179" s="91">
        <f t="shared" si="2"/>
        <v>1.6765748935879665E-3</v>
      </c>
      <c r="R179" s="91">
        <f>P179/'סכום נכסי הקרן'!$C$42</f>
        <v>1.7037999967451281E-4</v>
      </c>
    </row>
    <row r="180" spans="2:18">
      <c r="B180" s="86" t="s">
        <v>3487</v>
      </c>
      <c r="C180" s="88" t="s">
        <v>3112</v>
      </c>
      <c r="D180" s="87" t="s">
        <v>3239</v>
      </c>
      <c r="E180" s="87"/>
      <c r="F180" s="87" t="s">
        <v>593</v>
      </c>
      <c r="G180" s="101">
        <v>44143</v>
      </c>
      <c r="H180" s="87" t="s">
        <v>130</v>
      </c>
      <c r="I180" s="90">
        <v>6.9699999999679259</v>
      </c>
      <c r="J180" s="88" t="s">
        <v>700</v>
      </c>
      <c r="K180" s="88" t="s">
        <v>132</v>
      </c>
      <c r="L180" s="89">
        <v>2.5243000000000002E-2</v>
      </c>
      <c r="M180" s="89">
        <v>2.7599999999918679E-2</v>
      </c>
      <c r="N180" s="90">
        <v>82767.677970000004</v>
      </c>
      <c r="O180" s="102">
        <v>106.98</v>
      </c>
      <c r="P180" s="90">
        <v>88.544864872000005</v>
      </c>
      <c r="Q180" s="91">
        <f t="shared" si="2"/>
        <v>1.6281553943762015E-3</v>
      </c>
      <c r="R180" s="91">
        <f>P180/'סכום נכסי הקרן'!$C$42</f>
        <v>1.6545942362897407E-4</v>
      </c>
    </row>
    <row r="181" spans="2:18">
      <c r="B181" s="86" t="s">
        <v>3487</v>
      </c>
      <c r="C181" s="88" t="s">
        <v>3112</v>
      </c>
      <c r="D181" s="87" t="s">
        <v>3240</v>
      </c>
      <c r="E181" s="87"/>
      <c r="F181" s="87" t="s">
        <v>593</v>
      </c>
      <c r="G181" s="101">
        <v>43779</v>
      </c>
      <c r="H181" s="87" t="s">
        <v>130</v>
      </c>
      <c r="I181" s="90">
        <v>7.3499999998893326</v>
      </c>
      <c r="J181" s="88" t="s">
        <v>700</v>
      </c>
      <c r="K181" s="88" t="s">
        <v>132</v>
      </c>
      <c r="L181" s="89">
        <v>2.5243000000000002E-2</v>
      </c>
      <c r="M181" s="89">
        <v>3.1499999999418528E-2</v>
      </c>
      <c r="N181" s="90">
        <v>25819.808129000001</v>
      </c>
      <c r="O181" s="102">
        <v>103.24</v>
      </c>
      <c r="P181" s="90">
        <v>26.656369916999999</v>
      </c>
      <c r="Q181" s="91">
        <f t="shared" si="2"/>
        <v>4.9015504781209948E-4</v>
      </c>
      <c r="R181" s="91">
        <f>P181/'סכום נכסי הקרן'!$C$42</f>
        <v>4.9811444276112543E-5</v>
      </c>
    </row>
    <row r="182" spans="2:18">
      <c r="B182" s="86" t="s">
        <v>3487</v>
      </c>
      <c r="C182" s="88" t="s">
        <v>3112</v>
      </c>
      <c r="D182" s="87" t="s">
        <v>3241</v>
      </c>
      <c r="E182" s="87"/>
      <c r="F182" s="87" t="s">
        <v>593</v>
      </c>
      <c r="G182" s="101">
        <v>43835</v>
      </c>
      <c r="H182" s="87" t="s">
        <v>130</v>
      </c>
      <c r="I182" s="90">
        <v>7.3399999998350154</v>
      </c>
      <c r="J182" s="88" t="s">
        <v>700</v>
      </c>
      <c r="K182" s="88" t="s">
        <v>132</v>
      </c>
      <c r="L182" s="89">
        <v>2.5243000000000002E-2</v>
      </c>
      <c r="M182" s="89">
        <v>3.1999999999188601E-2</v>
      </c>
      <c r="N182" s="90">
        <v>14377.998479</v>
      </c>
      <c r="O182" s="102">
        <v>102.86</v>
      </c>
      <c r="P182" s="90">
        <v>14.789209216</v>
      </c>
      <c r="Q182" s="91">
        <f t="shared" si="2"/>
        <v>2.7194271286536267E-4</v>
      </c>
      <c r="R182" s="91">
        <f>P182/'סכום נכסי הקרן'!$C$42</f>
        <v>2.7635866137974936E-5</v>
      </c>
    </row>
    <row r="183" spans="2:18">
      <c r="B183" s="86" t="s">
        <v>3487</v>
      </c>
      <c r="C183" s="88" t="s">
        <v>3112</v>
      </c>
      <c r="D183" s="87" t="s">
        <v>3242</v>
      </c>
      <c r="E183" s="87"/>
      <c r="F183" s="87" t="s">
        <v>593</v>
      </c>
      <c r="G183" s="101">
        <v>43227</v>
      </c>
      <c r="H183" s="87" t="s">
        <v>130</v>
      </c>
      <c r="I183" s="90">
        <v>7.3899999997956574</v>
      </c>
      <c r="J183" s="88" t="s">
        <v>700</v>
      </c>
      <c r="K183" s="88" t="s">
        <v>132</v>
      </c>
      <c r="L183" s="89">
        <v>2.7806000000000001E-2</v>
      </c>
      <c r="M183" s="89">
        <v>2.739999999886595E-2</v>
      </c>
      <c r="N183" s="90">
        <v>8492.6718689999998</v>
      </c>
      <c r="O183" s="102">
        <v>110.06</v>
      </c>
      <c r="P183" s="90">
        <v>9.3470345689999998</v>
      </c>
      <c r="Q183" s="91">
        <f t="shared" si="2"/>
        <v>1.7187247139557849E-4</v>
      </c>
      <c r="R183" s="91">
        <f>P183/'סכום נכסי הקרן'!$C$42</f>
        <v>1.7466342680205428E-5</v>
      </c>
    </row>
    <row r="184" spans="2:18">
      <c r="B184" s="86" t="s">
        <v>3487</v>
      </c>
      <c r="C184" s="88" t="s">
        <v>3112</v>
      </c>
      <c r="D184" s="87" t="s">
        <v>3243</v>
      </c>
      <c r="E184" s="87"/>
      <c r="F184" s="87" t="s">
        <v>593</v>
      </c>
      <c r="G184" s="101">
        <v>43279</v>
      </c>
      <c r="H184" s="87" t="s">
        <v>130</v>
      </c>
      <c r="I184" s="90">
        <v>7.4100000000027473</v>
      </c>
      <c r="J184" s="88" t="s">
        <v>700</v>
      </c>
      <c r="K184" s="88" t="s">
        <v>132</v>
      </c>
      <c r="L184" s="89">
        <v>2.7797000000000002E-2</v>
      </c>
      <c r="M184" s="89">
        <v>2.6300000000265621E-2</v>
      </c>
      <c r="N184" s="90">
        <v>9932.4412250000005</v>
      </c>
      <c r="O184" s="102">
        <v>109.92</v>
      </c>
      <c r="P184" s="90">
        <v>10.917739917</v>
      </c>
      <c r="Q184" s="91">
        <f t="shared" si="2"/>
        <v>2.0075446685650832E-4</v>
      </c>
      <c r="R184" s="91">
        <f>P184/'סכום נכסי הקרן'!$C$42</f>
        <v>2.0401442326545393E-5</v>
      </c>
    </row>
    <row r="185" spans="2:18">
      <c r="B185" s="86" t="s">
        <v>3487</v>
      </c>
      <c r="C185" s="88" t="s">
        <v>3112</v>
      </c>
      <c r="D185" s="87" t="s">
        <v>3244</v>
      </c>
      <c r="E185" s="87"/>
      <c r="F185" s="87" t="s">
        <v>593</v>
      </c>
      <c r="G185" s="101">
        <v>43321</v>
      </c>
      <c r="H185" s="87" t="s">
        <v>130</v>
      </c>
      <c r="I185" s="90">
        <v>7.4100000000541772</v>
      </c>
      <c r="J185" s="88" t="s">
        <v>700</v>
      </c>
      <c r="K185" s="88" t="s">
        <v>132</v>
      </c>
      <c r="L185" s="89">
        <v>2.8528999999999999E-2</v>
      </c>
      <c r="M185" s="89">
        <v>2.5800000000149228E-2</v>
      </c>
      <c r="N185" s="90">
        <v>55640.109116</v>
      </c>
      <c r="O185" s="102">
        <v>110.8</v>
      </c>
      <c r="P185" s="90">
        <v>61.649238226000008</v>
      </c>
      <c r="Q185" s="91">
        <f t="shared" si="2"/>
        <v>1.1336009143155432E-3</v>
      </c>
      <c r="R185" s="91">
        <f>P185/'סכום נכסי הקרן'!$C$42</f>
        <v>1.15200892098994E-4</v>
      </c>
    </row>
    <row r="186" spans="2:18">
      <c r="B186" s="86" t="s">
        <v>3487</v>
      </c>
      <c r="C186" s="88" t="s">
        <v>3112</v>
      </c>
      <c r="D186" s="87" t="s">
        <v>3245</v>
      </c>
      <c r="E186" s="87"/>
      <c r="F186" s="87" t="s">
        <v>593</v>
      </c>
      <c r="G186" s="101">
        <v>43138</v>
      </c>
      <c r="H186" s="87" t="s">
        <v>130</v>
      </c>
      <c r="I186" s="90">
        <v>7.3199999999778482</v>
      </c>
      <c r="J186" s="88" t="s">
        <v>700</v>
      </c>
      <c r="K186" s="88" t="s">
        <v>132</v>
      </c>
      <c r="L186" s="89">
        <v>2.6242999999999999E-2</v>
      </c>
      <c r="M186" s="89">
        <v>3.1999999999928544E-2</v>
      </c>
      <c r="N186" s="90">
        <v>53250.337389</v>
      </c>
      <c r="O186" s="102">
        <v>105.12</v>
      </c>
      <c r="P186" s="90">
        <v>55.976753506999998</v>
      </c>
      <c r="Q186" s="91">
        <f t="shared" si="2"/>
        <v>1.0292957509601358E-3</v>
      </c>
      <c r="R186" s="91">
        <f>P186/'סכום נכסי הקרן'!$C$42</f>
        <v>1.0460099956421301E-4</v>
      </c>
    </row>
    <row r="187" spans="2:18">
      <c r="B187" s="86" t="s">
        <v>3487</v>
      </c>
      <c r="C187" s="88" t="s">
        <v>3112</v>
      </c>
      <c r="D187" s="87" t="s">
        <v>3246</v>
      </c>
      <c r="E187" s="87"/>
      <c r="F187" s="87" t="s">
        <v>593</v>
      </c>
      <c r="G187" s="101">
        <v>43417</v>
      </c>
      <c r="H187" s="87" t="s">
        <v>130</v>
      </c>
      <c r="I187" s="90">
        <v>7.339999999977632</v>
      </c>
      <c r="J187" s="88" t="s">
        <v>700</v>
      </c>
      <c r="K187" s="88" t="s">
        <v>132</v>
      </c>
      <c r="L187" s="89">
        <v>3.0796999999999998E-2</v>
      </c>
      <c r="M187" s="89">
        <v>2.7000000000014159E-2</v>
      </c>
      <c r="N187" s="90">
        <v>63348.788664999993</v>
      </c>
      <c r="O187" s="102">
        <v>111.5</v>
      </c>
      <c r="P187" s="90">
        <v>70.633893786999991</v>
      </c>
      <c r="Q187" s="91">
        <f t="shared" si="2"/>
        <v>1.2988099915375935E-3</v>
      </c>
      <c r="R187" s="91">
        <f>P187/'סכום נכסי הקרן'!$C$42</f>
        <v>1.319900749926257E-4</v>
      </c>
    </row>
    <row r="188" spans="2:18">
      <c r="B188" s="86" t="s">
        <v>3487</v>
      </c>
      <c r="C188" s="88" t="s">
        <v>3112</v>
      </c>
      <c r="D188" s="87" t="s">
        <v>3247</v>
      </c>
      <c r="E188" s="87"/>
      <c r="F188" s="87" t="s">
        <v>593</v>
      </c>
      <c r="G188" s="101">
        <v>43485</v>
      </c>
      <c r="H188" s="87" t="s">
        <v>130</v>
      </c>
      <c r="I188" s="90">
        <v>7.3899999999774169</v>
      </c>
      <c r="J188" s="88" t="s">
        <v>700</v>
      </c>
      <c r="K188" s="88" t="s">
        <v>132</v>
      </c>
      <c r="L188" s="89">
        <v>3.0190999999999999E-2</v>
      </c>
      <c r="M188" s="89">
        <v>2.5099999999960144E-2</v>
      </c>
      <c r="N188" s="90">
        <v>80053.76599</v>
      </c>
      <c r="O188" s="102">
        <v>112.84</v>
      </c>
      <c r="P188" s="90">
        <v>90.332670536000009</v>
      </c>
      <c r="Q188" s="91">
        <f t="shared" si="2"/>
        <v>1.6610294118603978E-3</v>
      </c>
      <c r="R188" s="91">
        <f>P188/'סכום נכסי הקרן'!$C$42</f>
        <v>1.6880020793254351E-4</v>
      </c>
    </row>
    <row r="189" spans="2:18">
      <c r="B189" s="86" t="s">
        <v>3487</v>
      </c>
      <c r="C189" s="88" t="s">
        <v>3112</v>
      </c>
      <c r="D189" s="87" t="s">
        <v>3248</v>
      </c>
      <c r="E189" s="87"/>
      <c r="F189" s="87" t="s">
        <v>593</v>
      </c>
      <c r="G189" s="101">
        <v>43613</v>
      </c>
      <c r="H189" s="87" t="s">
        <v>130</v>
      </c>
      <c r="I189" s="90">
        <v>7.429999999865184</v>
      </c>
      <c r="J189" s="88" t="s">
        <v>700</v>
      </c>
      <c r="K189" s="88" t="s">
        <v>132</v>
      </c>
      <c r="L189" s="89">
        <v>2.5243000000000002E-2</v>
      </c>
      <c r="M189" s="89">
        <v>2.7499999999330383E-2</v>
      </c>
      <c r="N189" s="90">
        <v>21128.957288999998</v>
      </c>
      <c r="O189" s="102">
        <v>106.02</v>
      </c>
      <c r="P189" s="90">
        <v>22.400919613999999</v>
      </c>
      <c r="Q189" s="91">
        <f t="shared" si="2"/>
        <v>4.1190619197675374E-4</v>
      </c>
      <c r="R189" s="91">
        <f>P189/'סכום נכסי הקרן'!$C$42</f>
        <v>4.1859494093185813E-5</v>
      </c>
    </row>
    <row r="190" spans="2:18">
      <c r="B190" s="86" t="s">
        <v>3487</v>
      </c>
      <c r="C190" s="88" t="s">
        <v>3112</v>
      </c>
      <c r="D190" s="87" t="s">
        <v>3249</v>
      </c>
      <c r="E190" s="87"/>
      <c r="F190" s="87" t="s">
        <v>593</v>
      </c>
      <c r="G190" s="101">
        <v>43657</v>
      </c>
      <c r="H190" s="87" t="s">
        <v>130</v>
      </c>
      <c r="I190" s="90">
        <v>7.3299999998663035</v>
      </c>
      <c r="J190" s="88" t="s">
        <v>700</v>
      </c>
      <c r="K190" s="88" t="s">
        <v>132</v>
      </c>
      <c r="L190" s="89">
        <v>2.5243000000000002E-2</v>
      </c>
      <c r="M190" s="89">
        <v>3.209999999949157E-2</v>
      </c>
      <c r="N190" s="90">
        <v>20845.930664</v>
      </c>
      <c r="O190" s="102">
        <v>101.9</v>
      </c>
      <c r="P190" s="90">
        <v>21.242003047999997</v>
      </c>
      <c r="Q190" s="91">
        <f t="shared" si="2"/>
        <v>3.9059613338337818E-4</v>
      </c>
      <c r="R190" s="91">
        <f>P190/'סכום נכסי הקרן'!$C$42</f>
        <v>3.9693883842138184E-5</v>
      </c>
    </row>
    <row r="191" spans="2:18">
      <c r="B191" s="86" t="s">
        <v>3487</v>
      </c>
      <c r="C191" s="88" t="s">
        <v>3112</v>
      </c>
      <c r="D191" s="87" t="s">
        <v>3250</v>
      </c>
      <c r="E191" s="87"/>
      <c r="F191" s="87" t="s">
        <v>593</v>
      </c>
      <c r="G191" s="101">
        <v>43541</v>
      </c>
      <c r="H191" s="87" t="s">
        <v>130</v>
      </c>
      <c r="I191" s="90">
        <v>7.4199999996330837</v>
      </c>
      <c r="J191" s="88" t="s">
        <v>700</v>
      </c>
      <c r="K191" s="88" t="s">
        <v>132</v>
      </c>
      <c r="L191" s="89">
        <v>2.7271E-2</v>
      </c>
      <c r="M191" s="89">
        <v>2.6399999998776947E-2</v>
      </c>
      <c r="N191" s="90">
        <v>6874.5943479999996</v>
      </c>
      <c r="O191" s="102">
        <v>109.42</v>
      </c>
      <c r="P191" s="90">
        <v>7.5221811280000006</v>
      </c>
      <c r="Q191" s="91">
        <f t="shared" si="2"/>
        <v>1.3831722255980248E-4</v>
      </c>
      <c r="R191" s="91">
        <f>P191/'סכום נכסי הקרן'!$C$42</f>
        <v>1.4056329022251444E-5</v>
      </c>
    </row>
    <row r="192" spans="2:18">
      <c r="B192" s="86" t="s">
        <v>3489</v>
      </c>
      <c r="C192" s="88" t="s">
        <v>3111</v>
      </c>
      <c r="D192" s="87">
        <v>22333</v>
      </c>
      <c r="E192" s="87"/>
      <c r="F192" s="87" t="s">
        <v>587</v>
      </c>
      <c r="G192" s="101">
        <v>41639</v>
      </c>
      <c r="H192" s="87" t="s">
        <v>313</v>
      </c>
      <c r="I192" s="90">
        <v>0.49000000000029209</v>
      </c>
      <c r="J192" s="88" t="s">
        <v>127</v>
      </c>
      <c r="K192" s="88" t="s">
        <v>132</v>
      </c>
      <c r="L192" s="89">
        <v>3.7000000000000005E-2</v>
      </c>
      <c r="M192" s="89">
        <v>4.7400000000173297E-2</v>
      </c>
      <c r="N192" s="90">
        <v>94106.745148999995</v>
      </c>
      <c r="O192" s="102">
        <v>109.15</v>
      </c>
      <c r="P192" s="90">
        <v>102.71751685299999</v>
      </c>
      <c r="Q192" s="91">
        <f t="shared" si="2"/>
        <v>1.8887609055917777E-3</v>
      </c>
      <c r="R192" s="91">
        <f>P192/'סכום נכסי הקרן'!$C$42</f>
        <v>1.9194315965884111E-4</v>
      </c>
    </row>
    <row r="193" spans="2:18">
      <c r="B193" s="86" t="s">
        <v>3489</v>
      </c>
      <c r="C193" s="88" t="s">
        <v>3111</v>
      </c>
      <c r="D193" s="87">
        <v>22334</v>
      </c>
      <c r="E193" s="87"/>
      <c r="F193" s="87" t="s">
        <v>587</v>
      </c>
      <c r="G193" s="101">
        <v>42004</v>
      </c>
      <c r="H193" s="87" t="s">
        <v>313</v>
      </c>
      <c r="I193" s="90">
        <v>0.95000000000090512</v>
      </c>
      <c r="J193" s="88" t="s">
        <v>127</v>
      </c>
      <c r="K193" s="88" t="s">
        <v>132</v>
      </c>
      <c r="L193" s="89">
        <v>3.7000000000000005E-2</v>
      </c>
      <c r="M193" s="89">
        <v>7.9500000000733095E-2</v>
      </c>
      <c r="N193" s="90">
        <v>52281.525215000001</v>
      </c>
      <c r="O193" s="102">
        <v>105.67</v>
      </c>
      <c r="P193" s="90">
        <v>55.245888360999999</v>
      </c>
      <c r="Q193" s="91">
        <f t="shared" si="2"/>
        <v>1.0158566652295105E-3</v>
      </c>
      <c r="R193" s="91">
        <f>P193/'סכום נכסי הקרן'!$C$42</f>
        <v>1.0323526789832273E-4</v>
      </c>
    </row>
    <row r="194" spans="2:18">
      <c r="B194" s="86" t="s">
        <v>3489</v>
      </c>
      <c r="C194" s="88" t="s">
        <v>3111</v>
      </c>
      <c r="D194" s="87" t="s">
        <v>3251</v>
      </c>
      <c r="E194" s="87"/>
      <c r="F194" s="87" t="s">
        <v>587</v>
      </c>
      <c r="G194" s="101">
        <v>42759</v>
      </c>
      <c r="H194" s="87" t="s">
        <v>313</v>
      </c>
      <c r="I194" s="90">
        <v>1.8999999999987447</v>
      </c>
      <c r="J194" s="88" t="s">
        <v>127</v>
      </c>
      <c r="K194" s="88" t="s">
        <v>132</v>
      </c>
      <c r="L194" s="89">
        <v>5.5500000000000001E-2</v>
      </c>
      <c r="M194" s="89">
        <v>5.6600000000070289E-2</v>
      </c>
      <c r="N194" s="90">
        <v>156235.93300600001</v>
      </c>
      <c r="O194" s="102">
        <v>101.97</v>
      </c>
      <c r="P194" s="90">
        <v>159.313058318</v>
      </c>
      <c r="Q194" s="91">
        <f t="shared" si="2"/>
        <v>2.9294348765452377E-3</v>
      </c>
      <c r="R194" s="91">
        <f>P194/'סכום נכסי הקרן'!$C$42</f>
        <v>2.9770045777325504E-4</v>
      </c>
    </row>
    <row r="195" spans="2:18">
      <c r="B195" s="86" t="s">
        <v>3489</v>
      </c>
      <c r="C195" s="88" t="s">
        <v>3111</v>
      </c>
      <c r="D195" s="87" t="s">
        <v>3252</v>
      </c>
      <c r="E195" s="87"/>
      <c r="F195" s="87" t="s">
        <v>587</v>
      </c>
      <c r="G195" s="101">
        <v>42759</v>
      </c>
      <c r="H195" s="87" t="s">
        <v>313</v>
      </c>
      <c r="I195" s="90">
        <v>1.9199999999989719</v>
      </c>
      <c r="J195" s="88" t="s">
        <v>127</v>
      </c>
      <c r="K195" s="88" t="s">
        <v>132</v>
      </c>
      <c r="L195" s="89">
        <v>3.8800000000000001E-2</v>
      </c>
      <c r="M195" s="89">
        <v>5.0300000000019912E-2</v>
      </c>
      <c r="N195" s="90">
        <v>156235.93300600001</v>
      </c>
      <c r="O195" s="102">
        <v>99.62</v>
      </c>
      <c r="P195" s="90">
        <v>155.64223962299999</v>
      </c>
      <c r="Q195" s="91">
        <f t="shared" si="2"/>
        <v>2.8619361766637581E-3</v>
      </c>
      <c r="R195" s="91">
        <f>P195/'סכום נכסי הקרן'!$C$42</f>
        <v>2.908409798532291E-4</v>
      </c>
    </row>
    <row r="196" spans="2:18">
      <c r="B196" s="86" t="s">
        <v>3490</v>
      </c>
      <c r="C196" s="88" t="s">
        <v>3111</v>
      </c>
      <c r="D196" s="87">
        <v>7561</v>
      </c>
      <c r="E196" s="87"/>
      <c r="F196" s="87" t="s">
        <v>631</v>
      </c>
      <c r="G196" s="101">
        <v>43920</v>
      </c>
      <c r="H196" s="87" t="s">
        <v>130</v>
      </c>
      <c r="I196" s="90">
        <v>4.6800000000062907</v>
      </c>
      <c r="J196" s="88" t="s">
        <v>156</v>
      </c>
      <c r="K196" s="88" t="s">
        <v>132</v>
      </c>
      <c r="L196" s="89">
        <v>4.8917999999999996E-2</v>
      </c>
      <c r="M196" s="89">
        <v>5.300000000007149E-2</v>
      </c>
      <c r="N196" s="90">
        <v>351229.42981100001</v>
      </c>
      <c r="O196" s="102">
        <v>99.57</v>
      </c>
      <c r="P196" s="90">
        <v>349.71913893499999</v>
      </c>
      <c r="Q196" s="91">
        <f t="shared" si="2"/>
        <v>6.4306055850527075E-3</v>
      </c>
      <c r="R196" s="91">
        <f>P196/'סכום נכסי הקרן'!$C$42</f>
        <v>6.5350291339711872E-4</v>
      </c>
    </row>
    <row r="197" spans="2:18">
      <c r="B197" s="86" t="s">
        <v>3490</v>
      </c>
      <c r="C197" s="88" t="s">
        <v>3111</v>
      </c>
      <c r="D197" s="87">
        <v>8991</v>
      </c>
      <c r="E197" s="87"/>
      <c r="F197" s="87" t="s">
        <v>631</v>
      </c>
      <c r="G197" s="101">
        <v>44636</v>
      </c>
      <c r="H197" s="87" t="s">
        <v>130</v>
      </c>
      <c r="I197" s="90">
        <v>5.2500000000046851</v>
      </c>
      <c r="J197" s="88" t="s">
        <v>156</v>
      </c>
      <c r="K197" s="88" t="s">
        <v>132</v>
      </c>
      <c r="L197" s="89">
        <v>4.2824000000000001E-2</v>
      </c>
      <c r="M197" s="89">
        <v>7.0600000000069732E-2</v>
      </c>
      <c r="N197" s="90">
        <v>302872.74427700002</v>
      </c>
      <c r="O197" s="102">
        <v>88.06</v>
      </c>
      <c r="P197" s="90">
        <v>266.70974511900005</v>
      </c>
      <c r="Q197" s="91">
        <f t="shared" si="2"/>
        <v>4.9042359585272826E-3</v>
      </c>
      <c r="R197" s="91">
        <f>P197/'סכום נכסי הקרן'!$C$42</f>
        <v>4.9838735162579899E-4</v>
      </c>
    </row>
    <row r="198" spans="2:18">
      <c r="B198" s="86" t="s">
        <v>3490</v>
      </c>
      <c r="C198" s="88" t="s">
        <v>3111</v>
      </c>
      <c r="D198" s="87">
        <v>9112</v>
      </c>
      <c r="E198" s="87"/>
      <c r="F198" s="87" t="s">
        <v>631</v>
      </c>
      <c r="G198" s="101">
        <v>44722</v>
      </c>
      <c r="H198" s="87" t="s">
        <v>130</v>
      </c>
      <c r="I198" s="90">
        <v>5.1900000000010991</v>
      </c>
      <c r="J198" s="88" t="s">
        <v>156</v>
      </c>
      <c r="K198" s="88" t="s">
        <v>132</v>
      </c>
      <c r="L198" s="89">
        <v>5.2750000000000005E-2</v>
      </c>
      <c r="M198" s="89">
        <v>6.7600000000000007E-2</v>
      </c>
      <c r="N198" s="90">
        <v>481400.86962800001</v>
      </c>
      <c r="O198" s="102">
        <v>94.47</v>
      </c>
      <c r="P198" s="90">
        <v>454.77941314999998</v>
      </c>
      <c r="Q198" s="91">
        <f t="shared" ref="Q198:Q244" si="3">IFERROR(P198/$P$10,0)</f>
        <v>8.3624449124385537E-3</v>
      </c>
      <c r="R198" s="91">
        <f>P198/'סכום נכסי הקרן'!$C$42</f>
        <v>8.4982386823786473E-4</v>
      </c>
    </row>
    <row r="199" spans="2:18">
      <c r="B199" s="86" t="s">
        <v>3490</v>
      </c>
      <c r="C199" s="88" t="s">
        <v>3111</v>
      </c>
      <c r="D199" s="87">
        <v>9247</v>
      </c>
      <c r="E199" s="87"/>
      <c r="F199" s="87" t="s">
        <v>631</v>
      </c>
      <c r="G199" s="101">
        <v>44816</v>
      </c>
      <c r="H199" s="87" t="s">
        <v>130</v>
      </c>
      <c r="I199" s="90">
        <v>5.140000000002737</v>
      </c>
      <c r="J199" s="88" t="s">
        <v>156</v>
      </c>
      <c r="K199" s="88" t="s">
        <v>132</v>
      </c>
      <c r="L199" s="89">
        <v>5.6036999999999997E-2</v>
      </c>
      <c r="M199" s="89">
        <v>7.3400000000038171E-2</v>
      </c>
      <c r="N199" s="90">
        <v>593860.04175099998</v>
      </c>
      <c r="O199" s="102">
        <v>93.52</v>
      </c>
      <c r="P199" s="90">
        <v>555.37792898199996</v>
      </c>
      <c r="Q199" s="91">
        <f t="shared" si="3"/>
        <v>1.0212241808677365E-2</v>
      </c>
      <c r="R199" s="91">
        <f>P199/'סכום נכסי הקרן'!$C$42</f>
        <v>1.0378073551577988E-3</v>
      </c>
    </row>
    <row r="200" spans="2:18">
      <c r="B200" s="86" t="s">
        <v>3490</v>
      </c>
      <c r="C200" s="88" t="s">
        <v>3111</v>
      </c>
      <c r="D200" s="87">
        <v>7894</v>
      </c>
      <c r="E200" s="87"/>
      <c r="F200" s="87" t="s">
        <v>631</v>
      </c>
      <c r="G200" s="101">
        <v>44068</v>
      </c>
      <c r="H200" s="87" t="s">
        <v>130</v>
      </c>
      <c r="I200" s="90">
        <v>4.6299999999954888</v>
      </c>
      <c r="J200" s="88" t="s">
        <v>156</v>
      </c>
      <c r="K200" s="88" t="s">
        <v>132</v>
      </c>
      <c r="L200" s="89">
        <v>4.5102999999999997E-2</v>
      </c>
      <c r="M200" s="89">
        <v>6.4999999999925645E-2</v>
      </c>
      <c r="N200" s="90">
        <v>435286.69729900005</v>
      </c>
      <c r="O200" s="102">
        <v>92.69</v>
      </c>
      <c r="P200" s="90">
        <v>403.467230814</v>
      </c>
      <c r="Q200" s="91">
        <f t="shared" si="3"/>
        <v>7.4189208968071033E-3</v>
      </c>
      <c r="R200" s="91">
        <f>P200/'סכום נכסי הקרן'!$C$42</f>
        <v>7.5393932285251005E-4</v>
      </c>
    </row>
    <row r="201" spans="2:18">
      <c r="B201" s="86" t="s">
        <v>3490</v>
      </c>
      <c r="C201" s="88" t="s">
        <v>3111</v>
      </c>
      <c r="D201" s="87">
        <v>8076</v>
      </c>
      <c r="E201" s="87"/>
      <c r="F201" s="87" t="s">
        <v>631</v>
      </c>
      <c r="G201" s="101">
        <v>44160</v>
      </c>
      <c r="H201" s="87" t="s">
        <v>130</v>
      </c>
      <c r="I201" s="90">
        <v>4.5300000000066944</v>
      </c>
      <c r="J201" s="88" t="s">
        <v>156</v>
      </c>
      <c r="K201" s="88" t="s">
        <v>132</v>
      </c>
      <c r="L201" s="89">
        <v>4.5465999999999999E-2</v>
      </c>
      <c r="M201" s="89">
        <v>7.8100000000112524E-2</v>
      </c>
      <c r="N201" s="90">
        <v>399791.08977000008</v>
      </c>
      <c r="O201" s="102">
        <v>87.81</v>
      </c>
      <c r="P201" s="90">
        <v>351.05653890500002</v>
      </c>
      <c r="Q201" s="91">
        <f t="shared" si="3"/>
        <v>6.4551975811977342E-3</v>
      </c>
      <c r="R201" s="91">
        <f>P201/'סכום נכסי הקרן'!$C$42</f>
        <v>6.5600204678579696E-4</v>
      </c>
    </row>
    <row r="202" spans="2:18">
      <c r="B202" s="86" t="s">
        <v>3490</v>
      </c>
      <c r="C202" s="88" t="s">
        <v>3111</v>
      </c>
      <c r="D202" s="87">
        <v>9311</v>
      </c>
      <c r="E202" s="87"/>
      <c r="F202" s="87" t="s">
        <v>631</v>
      </c>
      <c r="G202" s="101">
        <v>44880</v>
      </c>
      <c r="H202" s="87" t="s">
        <v>130</v>
      </c>
      <c r="I202" s="90">
        <v>4.3399999999950296</v>
      </c>
      <c r="J202" s="88" t="s">
        <v>156</v>
      </c>
      <c r="K202" s="88" t="s">
        <v>132</v>
      </c>
      <c r="L202" s="89">
        <v>7.2695999999999997E-2</v>
      </c>
      <c r="M202" s="89">
        <v>8.2799999999877499E-2</v>
      </c>
      <c r="N202" s="90">
        <v>354519.9</v>
      </c>
      <c r="O202" s="102">
        <v>97.63</v>
      </c>
      <c r="P202" s="90">
        <v>346.11776235799999</v>
      </c>
      <c r="Q202" s="91">
        <f t="shared" si="3"/>
        <v>6.3643837808916295E-3</v>
      </c>
      <c r="R202" s="91">
        <f>P202/'סכום נכסי הקרן'!$C$42</f>
        <v>6.4677319853942807E-4</v>
      </c>
    </row>
    <row r="203" spans="2:18">
      <c r="B203" s="86" t="s">
        <v>3491</v>
      </c>
      <c r="C203" s="88" t="s">
        <v>3112</v>
      </c>
      <c r="D203" s="87" t="s">
        <v>3253</v>
      </c>
      <c r="E203" s="87"/>
      <c r="F203" s="87" t="s">
        <v>631</v>
      </c>
      <c r="G203" s="101">
        <v>43530</v>
      </c>
      <c r="H203" s="87" t="s">
        <v>130</v>
      </c>
      <c r="I203" s="90">
        <v>4.8899999999974906</v>
      </c>
      <c r="J203" s="88" t="s">
        <v>361</v>
      </c>
      <c r="K203" s="88" t="s">
        <v>132</v>
      </c>
      <c r="L203" s="89">
        <v>6.5500000000000003E-2</v>
      </c>
      <c r="M203" s="89">
        <v>5.4999999999975867E-2</v>
      </c>
      <c r="N203" s="90">
        <v>392144.36053100007</v>
      </c>
      <c r="O203" s="102">
        <v>105.67</v>
      </c>
      <c r="P203" s="90">
        <v>414.37890823599997</v>
      </c>
      <c r="Q203" s="91">
        <f t="shared" si="3"/>
        <v>7.6195638870245998E-3</v>
      </c>
      <c r="R203" s="91">
        <f>P203/'סכום נכסי הקרן'!$C$42</f>
        <v>7.7432943649353634E-4</v>
      </c>
    </row>
    <row r="204" spans="2:18">
      <c r="B204" s="86" t="s">
        <v>3492</v>
      </c>
      <c r="C204" s="88" t="s">
        <v>3111</v>
      </c>
      <c r="D204" s="87">
        <v>8811</v>
      </c>
      <c r="E204" s="87"/>
      <c r="F204" s="87" t="s">
        <v>965</v>
      </c>
      <c r="G204" s="101">
        <v>44550</v>
      </c>
      <c r="H204" s="87" t="s">
        <v>3110</v>
      </c>
      <c r="I204" s="90">
        <v>5.5699999999957619</v>
      </c>
      <c r="J204" s="88" t="s">
        <v>343</v>
      </c>
      <c r="K204" s="88" t="s">
        <v>132</v>
      </c>
      <c r="L204" s="89">
        <v>6.3500000000000001E-2</v>
      </c>
      <c r="M204" s="89">
        <v>6.5399999999948999E-2</v>
      </c>
      <c r="N204" s="90">
        <v>534918.85439800005</v>
      </c>
      <c r="O204" s="102">
        <v>99.69</v>
      </c>
      <c r="P204" s="90">
        <v>533.26043021800001</v>
      </c>
      <c r="Q204" s="91">
        <f t="shared" si="3"/>
        <v>9.8055471350249456E-3</v>
      </c>
      <c r="R204" s="91">
        <f>P204/'סכום נכסי הקרן'!$C$42</f>
        <v>9.9647747563405445E-4</v>
      </c>
    </row>
    <row r="205" spans="2:18">
      <c r="B205" s="86" t="s">
        <v>3493</v>
      </c>
      <c r="C205" s="88" t="s">
        <v>3112</v>
      </c>
      <c r="D205" s="87" t="s">
        <v>3254</v>
      </c>
      <c r="E205" s="87"/>
      <c r="F205" s="87" t="s">
        <v>965</v>
      </c>
      <c r="G205" s="101">
        <v>42732</v>
      </c>
      <c r="H205" s="87" t="s">
        <v>3110</v>
      </c>
      <c r="I205" s="90">
        <v>2.3499999999890098</v>
      </c>
      <c r="J205" s="88" t="s">
        <v>128</v>
      </c>
      <c r="K205" s="88" t="s">
        <v>132</v>
      </c>
      <c r="L205" s="89">
        <v>2.1613000000000004E-2</v>
      </c>
      <c r="M205" s="89">
        <v>2.219999999986812E-2</v>
      </c>
      <c r="N205" s="90">
        <v>95986.097057999999</v>
      </c>
      <c r="O205" s="102">
        <v>109.02</v>
      </c>
      <c r="P205" s="90">
        <v>104.64404412900001</v>
      </c>
      <c r="Q205" s="91">
        <f t="shared" si="3"/>
        <v>1.9241857242005892E-3</v>
      </c>
      <c r="R205" s="91">
        <f>P205/'סכום נכסי הקרן'!$C$42</f>
        <v>1.9554316619962991E-4</v>
      </c>
    </row>
    <row r="206" spans="2:18">
      <c r="B206" s="86" t="s">
        <v>3494</v>
      </c>
      <c r="C206" s="88" t="s">
        <v>3111</v>
      </c>
      <c r="D206" s="87">
        <v>6718</v>
      </c>
      <c r="E206" s="87"/>
      <c r="F206" s="87" t="s">
        <v>631</v>
      </c>
      <c r="G206" s="101">
        <v>43482</v>
      </c>
      <c r="H206" s="87" t="s">
        <v>130</v>
      </c>
      <c r="I206" s="90">
        <v>1.1700000000023805</v>
      </c>
      <c r="J206" s="88" t="s">
        <v>128</v>
      </c>
      <c r="K206" s="88" t="s">
        <v>132</v>
      </c>
      <c r="L206" s="89">
        <v>4.1299999999999996E-2</v>
      </c>
      <c r="M206" s="89">
        <v>3.8400000000047611E-2</v>
      </c>
      <c r="N206" s="90">
        <v>349782.392849</v>
      </c>
      <c r="O206" s="102">
        <v>100.89</v>
      </c>
      <c r="P206" s="90">
        <v>352.895450348</v>
      </c>
      <c r="Q206" s="91">
        <f t="shared" si="3"/>
        <v>6.4890113273706898E-3</v>
      </c>
      <c r="R206" s="91">
        <f>P206/'סכום נכסי הקרן'!$C$42</f>
        <v>6.5943832993901354E-4</v>
      </c>
    </row>
    <row r="207" spans="2:18">
      <c r="B207" s="86" t="s">
        <v>3495</v>
      </c>
      <c r="C207" s="88" t="s">
        <v>3112</v>
      </c>
      <c r="D207" s="87" t="s">
        <v>3255</v>
      </c>
      <c r="E207" s="87"/>
      <c r="F207" s="87" t="s">
        <v>631</v>
      </c>
      <c r="G207" s="101">
        <v>41816</v>
      </c>
      <c r="H207" s="87" t="s">
        <v>130</v>
      </c>
      <c r="I207" s="90">
        <v>7.0099999999382732</v>
      </c>
      <c r="J207" s="88" t="s">
        <v>700</v>
      </c>
      <c r="K207" s="88" t="s">
        <v>132</v>
      </c>
      <c r="L207" s="89">
        <v>4.4999999999999998E-2</v>
      </c>
      <c r="M207" s="89">
        <v>2.2599999999907625E-2</v>
      </c>
      <c r="N207" s="90">
        <v>37894.508980999999</v>
      </c>
      <c r="O207" s="102">
        <v>125.69</v>
      </c>
      <c r="P207" s="90">
        <v>47.629608994000002</v>
      </c>
      <c r="Q207" s="91">
        <f t="shared" si="3"/>
        <v>8.7580917230732592E-4</v>
      </c>
      <c r="R207" s="91">
        <f>P207/'סכום נכסי הקרן'!$C$42</f>
        <v>8.9003102135996656E-5</v>
      </c>
    </row>
    <row r="208" spans="2:18">
      <c r="B208" s="86" t="s">
        <v>3495</v>
      </c>
      <c r="C208" s="88" t="s">
        <v>3112</v>
      </c>
      <c r="D208" s="87" t="s">
        <v>3256</v>
      </c>
      <c r="E208" s="87"/>
      <c r="F208" s="87" t="s">
        <v>631</v>
      </c>
      <c r="G208" s="101">
        <v>42625</v>
      </c>
      <c r="H208" s="87" t="s">
        <v>130</v>
      </c>
      <c r="I208" s="90">
        <v>6.9299999998935364</v>
      </c>
      <c r="J208" s="88" t="s">
        <v>700</v>
      </c>
      <c r="K208" s="88" t="s">
        <v>132</v>
      </c>
      <c r="L208" s="89">
        <v>4.4999999999999998E-2</v>
      </c>
      <c r="M208" s="89">
        <v>2.6699999999830276E-2</v>
      </c>
      <c r="N208" s="90">
        <v>10552.051186999999</v>
      </c>
      <c r="O208" s="102">
        <v>122.84</v>
      </c>
      <c r="P208" s="90">
        <v>12.962139665999999</v>
      </c>
      <c r="Q208" s="91">
        <f t="shared" si="3"/>
        <v>2.3834671440702983E-4</v>
      </c>
      <c r="R208" s="91">
        <f>P208/'סכום נכסי הקרן'!$C$42</f>
        <v>2.4221711346389213E-5</v>
      </c>
    </row>
    <row r="209" spans="2:18">
      <c r="B209" s="86" t="s">
        <v>3495</v>
      </c>
      <c r="C209" s="88" t="s">
        <v>3112</v>
      </c>
      <c r="D209" s="87" t="s">
        <v>3257</v>
      </c>
      <c r="E209" s="87"/>
      <c r="F209" s="87" t="s">
        <v>631</v>
      </c>
      <c r="G209" s="101">
        <v>42716</v>
      </c>
      <c r="H209" s="87" t="s">
        <v>130</v>
      </c>
      <c r="I209" s="90">
        <v>6.9799999997817341</v>
      </c>
      <c r="J209" s="88" t="s">
        <v>700</v>
      </c>
      <c r="K209" s="88" t="s">
        <v>132</v>
      </c>
      <c r="L209" s="89">
        <v>4.4999999999999998E-2</v>
      </c>
      <c r="M209" s="89">
        <v>2.4299999998868622E-2</v>
      </c>
      <c r="N209" s="90">
        <v>7983.2466649999997</v>
      </c>
      <c r="O209" s="102">
        <v>125.11</v>
      </c>
      <c r="P209" s="90">
        <v>9.9878397910000007</v>
      </c>
      <c r="Q209" s="91">
        <f t="shared" si="3"/>
        <v>1.8365554295429591E-4</v>
      </c>
      <c r="R209" s="91">
        <f>P209/'סכום נכסי הקרן'!$C$42</f>
        <v>1.8663783806168286E-5</v>
      </c>
    </row>
    <row r="210" spans="2:18">
      <c r="B210" s="86" t="s">
        <v>3495</v>
      </c>
      <c r="C210" s="88" t="s">
        <v>3112</v>
      </c>
      <c r="D210" s="87" t="s">
        <v>3258</v>
      </c>
      <c r="E210" s="87"/>
      <c r="F210" s="87" t="s">
        <v>631</v>
      </c>
      <c r="G210" s="101">
        <v>42803</v>
      </c>
      <c r="H210" s="87" t="s">
        <v>130</v>
      </c>
      <c r="I210" s="90">
        <v>6.9100000000379218</v>
      </c>
      <c r="J210" s="88" t="s">
        <v>700</v>
      </c>
      <c r="K210" s="88" t="s">
        <v>132</v>
      </c>
      <c r="L210" s="89">
        <v>4.4999999999999998E-2</v>
      </c>
      <c r="M210" s="89">
        <v>2.8100000000092416E-2</v>
      </c>
      <c r="N210" s="90">
        <v>51162.636419000002</v>
      </c>
      <c r="O210" s="102">
        <v>122.67</v>
      </c>
      <c r="P210" s="90">
        <v>62.761209481999998</v>
      </c>
      <c r="Q210" s="91">
        <f t="shared" si="3"/>
        <v>1.1540477465679258E-3</v>
      </c>
      <c r="R210" s="91">
        <f>P210/'סכום נכסי הקרן'!$C$42</f>
        <v>1.1727877796369902E-4</v>
      </c>
    </row>
    <row r="211" spans="2:18">
      <c r="B211" s="86" t="s">
        <v>3495</v>
      </c>
      <c r="C211" s="88" t="s">
        <v>3112</v>
      </c>
      <c r="D211" s="87" t="s">
        <v>3259</v>
      </c>
      <c r="E211" s="87"/>
      <c r="F211" s="87" t="s">
        <v>631</v>
      </c>
      <c r="G211" s="101">
        <v>42898</v>
      </c>
      <c r="H211" s="87" t="s">
        <v>130</v>
      </c>
      <c r="I211" s="90">
        <v>6.8800000001334869</v>
      </c>
      <c r="J211" s="88" t="s">
        <v>700</v>
      </c>
      <c r="K211" s="88" t="s">
        <v>132</v>
      </c>
      <c r="L211" s="89">
        <v>4.4999999999999998E-2</v>
      </c>
      <c r="M211" s="89">
        <v>2.890000000058187E-2</v>
      </c>
      <c r="N211" s="90">
        <v>9622.3808470000004</v>
      </c>
      <c r="O211" s="102">
        <v>121.45</v>
      </c>
      <c r="P211" s="90">
        <v>11.686382088000002</v>
      </c>
      <c r="Q211" s="91">
        <f t="shared" si="3"/>
        <v>2.148881932885019E-4</v>
      </c>
      <c r="R211" s="91">
        <f>P211/'סכום נכסי הקרן'!$C$42</f>
        <v>2.1837766056605098E-5</v>
      </c>
    </row>
    <row r="212" spans="2:18">
      <c r="B212" s="86" t="s">
        <v>3495</v>
      </c>
      <c r="C212" s="88" t="s">
        <v>3112</v>
      </c>
      <c r="D212" s="87" t="s">
        <v>3260</v>
      </c>
      <c r="E212" s="87"/>
      <c r="F212" s="87" t="s">
        <v>631</v>
      </c>
      <c r="G212" s="101">
        <v>42989</v>
      </c>
      <c r="H212" s="87" t="s">
        <v>130</v>
      </c>
      <c r="I212" s="90">
        <v>6.8800000000433785</v>
      </c>
      <c r="J212" s="88" t="s">
        <v>700</v>
      </c>
      <c r="K212" s="88" t="s">
        <v>132</v>
      </c>
      <c r="L212" s="89">
        <v>4.4999999999999998E-2</v>
      </c>
      <c r="M212" s="89">
        <v>2.9200000000515116E-2</v>
      </c>
      <c r="N212" s="90">
        <v>12125.411167000002</v>
      </c>
      <c r="O212" s="102">
        <v>121.68</v>
      </c>
      <c r="P212" s="90">
        <v>14.754200521999998</v>
      </c>
      <c r="Q212" s="91">
        <f t="shared" si="3"/>
        <v>2.71298975997408E-4</v>
      </c>
      <c r="R212" s="91">
        <f>P212/'סכום נכסי הקרן'!$C$42</f>
        <v>2.7570447117463502E-5</v>
      </c>
    </row>
    <row r="213" spans="2:18">
      <c r="B213" s="86" t="s">
        <v>3495</v>
      </c>
      <c r="C213" s="88" t="s">
        <v>3112</v>
      </c>
      <c r="D213" s="87" t="s">
        <v>3261</v>
      </c>
      <c r="E213" s="87"/>
      <c r="F213" s="87" t="s">
        <v>631</v>
      </c>
      <c r="G213" s="101">
        <v>43080</v>
      </c>
      <c r="H213" s="87" t="s">
        <v>130</v>
      </c>
      <c r="I213" s="90">
        <v>6.8699999994113439</v>
      </c>
      <c r="J213" s="88" t="s">
        <v>700</v>
      </c>
      <c r="K213" s="88" t="s">
        <v>132</v>
      </c>
      <c r="L213" s="89">
        <v>4.4999999999999998E-2</v>
      </c>
      <c r="M213" s="89">
        <v>2.9899999998185347E-2</v>
      </c>
      <c r="N213" s="90">
        <v>3756.8714500000001</v>
      </c>
      <c r="O213" s="102">
        <v>120.28</v>
      </c>
      <c r="P213" s="90">
        <v>4.5187652179999995</v>
      </c>
      <c r="Q213" s="91">
        <f t="shared" si="3"/>
        <v>8.3090667948297806E-5</v>
      </c>
      <c r="R213" s="91">
        <f>P213/'סכום נכסי הקרן'!$C$42</f>
        <v>8.4439937828779383E-6</v>
      </c>
    </row>
    <row r="214" spans="2:18">
      <c r="B214" s="86" t="s">
        <v>3495</v>
      </c>
      <c r="C214" s="88" t="s">
        <v>3112</v>
      </c>
      <c r="D214" s="87" t="s">
        <v>3262</v>
      </c>
      <c r="E214" s="87"/>
      <c r="F214" s="87" t="s">
        <v>631</v>
      </c>
      <c r="G214" s="101">
        <v>43171</v>
      </c>
      <c r="H214" s="87" t="s">
        <v>130</v>
      </c>
      <c r="I214" s="90">
        <v>6.7299999995438826</v>
      </c>
      <c r="J214" s="88" t="s">
        <v>700</v>
      </c>
      <c r="K214" s="88" t="s">
        <v>132</v>
      </c>
      <c r="L214" s="89">
        <v>4.4999999999999998E-2</v>
      </c>
      <c r="M214" s="89">
        <v>2.9599999998234386E-2</v>
      </c>
      <c r="N214" s="90">
        <v>2807.0791819999999</v>
      </c>
      <c r="O214" s="102">
        <v>121.06</v>
      </c>
      <c r="P214" s="90">
        <v>3.3982501350000001</v>
      </c>
      <c r="Q214" s="91">
        <f t="shared" si="3"/>
        <v>6.2486732536530564E-5</v>
      </c>
      <c r="R214" s="91">
        <f>P214/'סכום נכסי הקרן'!$C$42</f>
        <v>6.3501424898778885E-6</v>
      </c>
    </row>
    <row r="215" spans="2:18">
      <c r="B215" s="86" t="s">
        <v>3495</v>
      </c>
      <c r="C215" s="88" t="s">
        <v>3112</v>
      </c>
      <c r="D215" s="87" t="s">
        <v>3263</v>
      </c>
      <c r="E215" s="87"/>
      <c r="F215" s="87" t="s">
        <v>631</v>
      </c>
      <c r="G215" s="101">
        <v>43341</v>
      </c>
      <c r="H215" s="87" t="s">
        <v>130</v>
      </c>
      <c r="I215" s="90">
        <v>6.9199999998405817</v>
      </c>
      <c r="J215" s="88" t="s">
        <v>700</v>
      </c>
      <c r="K215" s="88" t="s">
        <v>132</v>
      </c>
      <c r="L215" s="89">
        <v>4.4999999999999998E-2</v>
      </c>
      <c r="M215" s="89">
        <v>2.7799999999132578E-2</v>
      </c>
      <c r="N215" s="90">
        <v>7042.2818880000004</v>
      </c>
      <c r="O215" s="102">
        <v>121.14</v>
      </c>
      <c r="P215" s="90">
        <v>8.5310202830000001</v>
      </c>
      <c r="Q215" s="91">
        <f t="shared" si="3"/>
        <v>1.5686767056879357E-4</v>
      </c>
      <c r="R215" s="91">
        <f>P215/'סכום נכסי הקרן'!$C$42</f>
        <v>1.5941497014341584E-5</v>
      </c>
    </row>
    <row r="216" spans="2:18">
      <c r="B216" s="86" t="s">
        <v>3495</v>
      </c>
      <c r="C216" s="88" t="s">
        <v>3112</v>
      </c>
      <c r="D216" s="87" t="s">
        <v>3264</v>
      </c>
      <c r="E216" s="87"/>
      <c r="F216" s="87" t="s">
        <v>631</v>
      </c>
      <c r="G216" s="101">
        <v>43990</v>
      </c>
      <c r="H216" s="87" t="s">
        <v>130</v>
      </c>
      <c r="I216" s="90">
        <v>6.6699999996937454</v>
      </c>
      <c r="J216" s="88" t="s">
        <v>700</v>
      </c>
      <c r="K216" s="88" t="s">
        <v>132</v>
      </c>
      <c r="L216" s="89">
        <v>4.4999999999999998E-2</v>
      </c>
      <c r="M216" s="89">
        <v>4.0899999997904585E-2</v>
      </c>
      <c r="N216" s="90">
        <v>7263.3212709999989</v>
      </c>
      <c r="O216" s="102">
        <v>111.04</v>
      </c>
      <c r="P216" s="90">
        <v>8.0651922410000001</v>
      </c>
      <c r="Q216" s="91">
        <f t="shared" si="3"/>
        <v>1.4830206441500475E-4</v>
      </c>
      <c r="R216" s="91">
        <f>P216/'סכום נכסי הקרן'!$C$42</f>
        <v>1.5071027118081044E-5</v>
      </c>
    </row>
    <row r="217" spans="2:18">
      <c r="B217" s="86" t="s">
        <v>3495</v>
      </c>
      <c r="C217" s="88" t="s">
        <v>3112</v>
      </c>
      <c r="D217" s="87" t="s">
        <v>3265</v>
      </c>
      <c r="E217" s="87"/>
      <c r="F217" s="87" t="s">
        <v>631</v>
      </c>
      <c r="G217" s="101">
        <v>41893</v>
      </c>
      <c r="H217" s="87" t="s">
        <v>130</v>
      </c>
      <c r="I217" s="90">
        <v>7.0099999997175386</v>
      </c>
      <c r="J217" s="88" t="s">
        <v>700</v>
      </c>
      <c r="K217" s="88" t="s">
        <v>132</v>
      </c>
      <c r="L217" s="89">
        <v>4.4999999999999998E-2</v>
      </c>
      <c r="M217" s="89">
        <v>2.2599999998517886E-2</v>
      </c>
      <c r="N217" s="90">
        <v>7434.5207460000001</v>
      </c>
      <c r="O217" s="102">
        <v>125.24</v>
      </c>
      <c r="P217" s="90">
        <v>9.3109936629999996</v>
      </c>
      <c r="Q217" s="91">
        <f t="shared" si="3"/>
        <v>1.712097543017421E-4</v>
      </c>
      <c r="R217" s="91">
        <f>P217/'סכום נכסי הקרן'!$C$42</f>
        <v>1.7398994816018762E-5</v>
      </c>
    </row>
    <row r="218" spans="2:18">
      <c r="B218" s="86" t="s">
        <v>3495</v>
      </c>
      <c r="C218" s="88" t="s">
        <v>3112</v>
      </c>
      <c r="D218" s="87" t="s">
        <v>3266</v>
      </c>
      <c r="E218" s="87"/>
      <c r="F218" s="87" t="s">
        <v>631</v>
      </c>
      <c r="G218" s="101">
        <v>42151</v>
      </c>
      <c r="H218" s="87" t="s">
        <v>130</v>
      </c>
      <c r="I218" s="90">
        <v>7.0100000000880032</v>
      </c>
      <c r="J218" s="88" t="s">
        <v>700</v>
      </c>
      <c r="K218" s="88" t="s">
        <v>132</v>
      </c>
      <c r="L218" s="89">
        <v>4.4999999999999998E-2</v>
      </c>
      <c r="M218" s="89">
        <v>2.260000000022654E-2</v>
      </c>
      <c r="N218" s="90">
        <v>27226.481551999997</v>
      </c>
      <c r="O218" s="102">
        <v>126.46</v>
      </c>
      <c r="P218" s="90">
        <v>34.430609697000001</v>
      </c>
      <c r="Q218" s="91">
        <f t="shared" si="3"/>
        <v>6.331071032845305E-4</v>
      </c>
      <c r="R218" s="91">
        <f>P218/'סכום נכסי הקרן'!$C$42</f>
        <v>6.4338782874592999E-5</v>
      </c>
    </row>
    <row r="219" spans="2:18">
      <c r="B219" s="86" t="s">
        <v>3495</v>
      </c>
      <c r="C219" s="88" t="s">
        <v>3112</v>
      </c>
      <c r="D219" s="87" t="s">
        <v>3267</v>
      </c>
      <c r="E219" s="87"/>
      <c r="F219" s="87" t="s">
        <v>631</v>
      </c>
      <c r="G219" s="101">
        <v>42166</v>
      </c>
      <c r="H219" s="87" t="s">
        <v>130</v>
      </c>
      <c r="I219" s="90">
        <v>7.0099999999398213</v>
      </c>
      <c r="J219" s="88" t="s">
        <v>700</v>
      </c>
      <c r="K219" s="88" t="s">
        <v>132</v>
      </c>
      <c r="L219" s="89">
        <v>4.4999999999999998E-2</v>
      </c>
      <c r="M219" s="89">
        <v>2.259999999978397E-2</v>
      </c>
      <c r="N219" s="90">
        <v>25617.126480999999</v>
      </c>
      <c r="O219" s="102">
        <v>126.49</v>
      </c>
      <c r="P219" s="90">
        <v>32.403104395</v>
      </c>
      <c r="Q219" s="91">
        <f t="shared" si="3"/>
        <v>5.9582550937900363E-4</v>
      </c>
      <c r="R219" s="91">
        <f>P219/'סכום נכסי הקרן'!$C$42</f>
        <v>6.0550083674943616E-5</v>
      </c>
    </row>
    <row r="220" spans="2:18">
      <c r="B220" s="86" t="s">
        <v>3495</v>
      </c>
      <c r="C220" s="88" t="s">
        <v>3112</v>
      </c>
      <c r="D220" s="87" t="s">
        <v>3268</v>
      </c>
      <c r="E220" s="87"/>
      <c r="F220" s="87" t="s">
        <v>631</v>
      </c>
      <c r="G220" s="101">
        <v>42257</v>
      </c>
      <c r="H220" s="87" t="s">
        <v>130</v>
      </c>
      <c r="I220" s="90">
        <v>7.0100000000298266</v>
      </c>
      <c r="J220" s="88" t="s">
        <v>700</v>
      </c>
      <c r="K220" s="88" t="s">
        <v>132</v>
      </c>
      <c r="L220" s="89">
        <v>4.4999999999999998E-2</v>
      </c>
      <c r="M220" s="89">
        <v>2.2600000000152054E-2</v>
      </c>
      <c r="N220" s="90">
        <v>13613.055371</v>
      </c>
      <c r="O220" s="102">
        <v>125.61</v>
      </c>
      <c r="P220" s="90">
        <v>17.099358749</v>
      </c>
      <c r="Q220" s="91">
        <f t="shared" si="3"/>
        <v>3.1442154469154366E-4</v>
      </c>
      <c r="R220" s="91">
        <f>P220/'סכום נכסי הקרן'!$C$42</f>
        <v>3.1952728677428599E-5</v>
      </c>
    </row>
    <row r="221" spans="2:18">
      <c r="B221" s="86" t="s">
        <v>3495</v>
      </c>
      <c r="C221" s="88" t="s">
        <v>3112</v>
      </c>
      <c r="D221" s="87" t="s">
        <v>3269</v>
      </c>
      <c r="E221" s="87"/>
      <c r="F221" s="87" t="s">
        <v>631</v>
      </c>
      <c r="G221" s="101">
        <v>42348</v>
      </c>
      <c r="H221" s="87" t="s">
        <v>130</v>
      </c>
      <c r="I221" s="90">
        <v>7.0099999999055607</v>
      </c>
      <c r="J221" s="88" t="s">
        <v>700</v>
      </c>
      <c r="K221" s="88" t="s">
        <v>132</v>
      </c>
      <c r="L221" s="89">
        <v>4.4999999999999998E-2</v>
      </c>
      <c r="M221" s="89">
        <v>2.2599999999643749E-2</v>
      </c>
      <c r="N221" s="90">
        <v>23573.557905999998</v>
      </c>
      <c r="O221" s="102">
        <v>126.22</v>
      </c>
      <c r="P221" s="90">
        <v>29.754546181000002</v>
      </c>
      <c r="Q221" s="91">
        <f t="shared" si="3"/>
        <v>5.4712404769991841E-4</v>
      </c>
      <c r="R221" s="91">
        <f>P221/'סכום נכסי הקרן'!$C$42</f>
        <v>5.5600853517218202E-5</v>
      </c>
    </row>
    <row r="222" spans="2:18">
      <c r="B222" s="86" t="s">
        <v>3495</v>
      </c>
      <c r="C222" s="88" t="s">
        <v>3112</v>
      </c>
      <c r="D222" s="87" t="s">
        <v>3270</v>
      </c>
      <c r="E222" s="87"/>
      <c r="F222" s="87" t="s">
        <v>631</v>
      </c>
      <c r="G222" s="101">
        <v>42439</v>
      </c>
      <c r="H222" s="87" t="s">
        <v>130</v>
      </c>
      <c r="I222" s="90">
        <v>7.0100000000358511</v>
      </c>
      <c r="J222" s="88" t="s">
        <v>700</v>
      </c>
      <c r="K222" s="88" t="s">
        <v>132</v>
      </c>
      <c r="L222" s="89">
        <v>4.4999999999999998E-2</v>
      </c>
      <c r="M222" s="89">
        <v>2.2600000000078425E-2</v>
      </c>
      <c r="N222" s="90">
        <v>27997.969023000001</v>
      </c>
      <c r="O222" s="102">
        <v>127.52</v>
      </c>
      <c r="P222" s="90">
        <v>35.703011371999999</v>
      </c>
      <c r="Q222" s="91">
        <f t="shared" si="3"/>
        <v>6.5650391634601471E-4</v>
      </c>
      <c r="R222" s="91">
        <f>P222/'סכום נכסי הקרן'!$C$42</f>
        <v>6.671645715389066E-5</v>
      </c>
    </row>
    <row r="223" spans="2:18">
      <c r="B223" s="86" t="s">
        <v>3495</v>
      </c>
      <c r="C223" s="88" t="s">
        <v>3112</v>
      </c>
      <c r="D223" s="87" t="s">
        <v>3271</v>
      </c>
      <c r="E223" s="87"/>
      <c r="F223" s="87" t="s">
        <v>631</v>
      </c>
      <c r="G223" s="101">
        <v>42549</v>
      </c>
      <c r="H223" s="87" t="s">
        <v>130</v>
      </c>
      <c r="I223" s="90">
        <v>7.0000000000000009</v>
      </c>
      <c r="J223" s="88" t="s">
        <v>700</v>
      </c>
      <c r="K223" s="88" t="s">
        <v>132</v>
      </c>
      <c r="L223" s="89">
        <v>4.4999999999999998E-2</v>
      </c>
      <c r="M223" s="89">
        <v>2.3099999999931932E-2</v>
      </c>
      <c r="N223" s="90">
        <v>19693.444645</v>
      </c>
      <c r="O223" s="102">
        <v>126.82</v>
      </c>
      <c r="P223" s="90">
        <v>24.975227106999998</v>
      </c>
      <c r="Q223" s="91">
        <f t="shared" si="3"/>
        <v>4.5924233775516846E-4</v>
      </c>
      <c r="R223" s="91">
        <f>P223/'סכום נכסי הקרן'!$C$42</f>
        <v>4.6669975589219154E-5</v>
      </c>
    </row>
    <row r="224" spans="2:18">
      <c r="B224" s="86" t="s">
        <v>3495</v>
      </c>
      <c r="C224" s="88" t="s">
        <v>3112</v>
      </c>
      <c r="D224" s="87" t="s">
        <v>3272</v>
      </c>
      <c r="E224" s="87"/>
      <c r="F224" s="87" t="s">
        <v>631</v>
      </c>
      <c r="G224" s="101">
        <v>42604</v>
      </c>
      <c r="H224" s="87" t="s">
        <v>130</v>
      </c>
      <c r="I224" s="90">
        <v>6.9299999999317352</v>
      </c>
      <c r="J224" s="88" t="s">
        <v>700</v>
      </c>
      <c r="K224" s="88" t="s">
        <v>132</v>
      </c>
      <c r="L224" s="89">
        <v>4.4999999999999998E-2</v>
      </c>
      <c r="M224" s="89">
        <v>2.6699999999671323E-2</v>
      </c>
      <c r="N224" s="90">
        <v>25752.606640000002</v>
      </c>
      <c r="O224" s="102">
        <v>122.87</v>
      </c>
      <c r="P224" s="90">
        <v>31.642227812000002</v>
      </c>
      <c r="Q224" s="91">
        <f t="shared" si="3"/>
        <v>5.8183457591429264E-4</v>
      </c>
      <c r="R224" s="91">
        <f>P224/'סכום נכסי הקרן'!$C$42</f>
        <v>5.9128271116327658E-5</v>
      </c>
    </row>
    <row r="225" spans="2:18">
      <c r="B225" s="86" t="s">
        <v>3496</v>
      </c>
      <c r="C225" s="88" t="s">
        <v>3112</v>
      </c>
      <c r="D225" s="87" t="s">
        <v>3273</v>
      </c>
      <c r="E225" s="87"/>
      <c r="F225" s="87" t="s">
        <v>631</v>
      </c>
      <c r="G225" s="101">
        <v>44347</v>
      </c>
      <c r="H225" s="87" t="s">
        <v>130</v>
      </c>
      <c r="I225" s="90">
        <v>2.6400000000034982</v>
      </c>
      <c r="J225" s="88" t="s">
        <v>128</v>
      </c>
      <c r="K225" s="88" t="s">
        <v>132</v>
      </c>
      <c r="L225" s="89">
        <v>5.2499999999999998E-2</v>
      </c>
      <c r="M225" s="89">
        <v>5.5700000000057974E-2</v>
      </c>
      <c r="N225" s="90">
        <v>310180.374228</v>
      </c>
      <c r="O225" s="102">
        <v>99.53</v>
      </c>
      <c r="P225" s="90">
        <v>308.72259265300005</v>
      </c>
      <c r="Q225" s="91">
        <f t="shared" si="3"/>
        <v>5.6767646019948706E-3</v>
      </c>
      <c r="R225" s="91">
        <f>P225/'סכום נכסי הקרן'!$C$42</f>
        <v>5.7689468853389125E-4</v>
      </c>
    </row>
    <row r="226" spans="2:18">
      <c r="B226" s="86" t="s">
        <v>3496</v>
      </c>
      <c r="C226" s="88" t="s">
        <v>3112</v>
      </c>
      <c r="D226" s="87">
        <v>9199</v>
      </c>
      <c r="E226" s="87"/>
      <c r="F226" s="87" t="s">
        <v>631</v>
      </c>
      <c r="G226" s="101">
        <v>44788</v>
      </c>
      <c r="H226" s="87" t="s">
        <v>130</v>
      </c>
      <c r="I226" s="90">
        <v>2.6399999999929831</v>
      </c>
      <c r="J226" s="88" t="s">
        <v>128</v>
      </c>
      <c r="K226" s="88" t="s">
        <v>132</v>
      </c>
      <c r="L226" s="89">
        <v>5.2499999999999998E-2</v>
      </c>
      <c r="M226" s="89">
        <v>5.5699999999894174E-2</v>
      </c>
      <c r="N226" s="90">
        <v>177554.25315900001</v>
      </c>
      <c r="O226" s="102">
        <v>99.53</v>
      </c>
      <c r="P226" s="90">
        <v>176.71978599100001</v>
      </c>
      <c r="Q226" s="91">
        <f t="shared" si="3"/>
        <v>3.249508294695481E-3</v>
      </c>
      <c r="R226" s="91">
        <f>P226/'סכום נכסי הקרן'!$C$42</f>
        <v>3.3022755160534305E-4</v>
      </c>
    </row>
    <row r="227" spans="2:18">
      <c r="B227" s="86" t="s">
        <v>3496</v>
      </c>
      <c r="C227" s="88" t="s">
        <v>3112</v>
      </c>
      <c r="D227" s="87">
        <v>9255</v>
      </c>
      <c r="E227" s="87"/>
      <c r="F227" s="87" t="s">
        <v>631</v>
      </c>
      <c r="G227" s="101">
        <v>44825</v>
      </c>
      <c r="H227" s="87" t="s">
        <v>130</v>
      </c>
      <c r="I227" s="90">
        <v>2.6400000000122579</v>
      </c>
      <c r="J227" s="88" t="s">
        <v>128</v>
      </c>
      <c r="K227" s="88" t="s">
        <v>132</v>
      </c>
      <c r="L227" s="89">
        <v>5.2499999999999998E-2</v>
      </c>
      <c r="M227" s="89">
        <v>5.5700000000258286E-2</v>
      </c>
      <c r="N227" s="90">
        <v>114755.05463499999</v>
      </c>
      <c r="O227" s="102">
        <v>99.53</v>
      </c>
      <c r="P227" s="90">
        <v>114.215730365</v>
      </c>
      <c r="Q227" s="91">
        <f t="shared" si="3"/>
        <v>2.1001890712151025E-3</v>
      </c>
      <c r="R227" s="91">
        <f>P227/'סכום נכסי הקרן'!$C$42</f>
        <v>2.1342930437438874E-4</v>
      </c>
    </row>
    <row r="228" spans="2:18">
      <c r="B228" s="86" t="s">
        <v>3496</v>
      </c>
      <c r="C228" s="88" t="s">
        <v>3112</v>
      </c>
      <c r="D228" s="87">
        <v>9287</v>
      </c>
      <c r="E228" s="87"/>
      <c r="F228" s="87" t="s">
        <v>631</v>
      </c>
      <c r="G228" s="101">
        <v>44861</v>
      </c>
      <c r="H228" s="87" t="s">
        <v>130</v>
      </c>
      <c r="I228" s="90">
        <v>2.6399999999987034</v>
      </c>
      <c r="J228" s="88" t="s">
        <v>128</v>
      </c>
      <c r="K228" s="88" t="s">
        <v>132</v>
      </c>
      <c r="L228" s="89">
        <v>5.2499999999999998E-2</v>
      </c>
      <c r="M228" s="89">
        <v>5.5700000000074558E-2</v>
      </c>
      <c r="N228" s="90">
        <v>61987.575021999997</v>
      </c>
      <c r="O228" s="102">
        <v>99.53</v>
      </c>
      <c r="P228" s="90">
        <v>61.696246522000003</v>
      </c>
      <c r="Q228" s="91">
        <f t="shared" si="3"/>
        <v>1.1344652988377114E-3</v>
      </c>
      <c r="R228" s="91">
        <f>P228/'סכום נכסי הקרן'!$C$42</f>
        <v>1.152887341841695E-4</v>
      </c>
    </row>
    <row r="229" spans="2:18">
      <c r="B229" s="86" t="s">
        <v>3496</v>
      </c>
      <c r="C229" s="88" t="s">
        <v>3112</v>
      </c>
      <c r="D229" s="87">
        <v>9339</v>
      </c>
      <c r="E229" s="87"/>
      <c r="F229" s="87" t="s">
        <v>631</v>
      </c>
      <c r="G229" s="101">
        <v>44895</v>
      </c>
      <c r="H229" s="87" t="s">
        <v>130</v>
      </c>
      <c r="I229" s="90">
        <v>2.6399999999812978</v>
      </c>
      <c r="J229" s="88" t="s">
        <v>128</v>
      </c>
      <c r="K229" s="88" t="s">
        <v>132</v>
      </c>
      <c r="L229" s="89">
        <v>5.2499999999999998E-2</v>
      </c>
      <c r="M229" s="89">
        <v>5.56999999996435E-2</v>
      </c>
      <c r="N229" s="90">
        <v>85958.289634999994</v>
      </c>
      <c r="O229" s="102">
        <v>99.53</v>
      </c>
      <c r="P229" s="90">
        <v>85.554304165000005</v>
      </c>
      <c r="Q229" s="91">
        <f t="shared" si="3"/>
        <v>1.573165220136845E-3</v>
      </c>
      <c r="R229" s="91">
        <f>P229/'סכום נכסי הקרן'!$C$42</f>
        <v>1.5987111027367129E-4</v>
      </c>
    </row>
    <row r="230" spans="2:18">
      <c r="B230" s="86" t="s">
        <v>3496</v>
      </c>
      <c r="C230" s="88" t="s">
        <v>3112</v>
      </c>
      <c r="D230" s="87">
        <v>9388</v>
      </c>
      <c r="E230" s="87"/>
      <c r="F230" s="87" t="s">
        <v>631</v>
      </c>
      <c r="G230" s="101">
        <v>44921</v>
      </c>
      <c r="H230" s="87" t="s">
        <v>130</v>
      </c>
      <c r="I230" s="90">
        <v>2.6400000000079911</v>
      </c>
      <c r="J230" s="88" t="s">
        <v>128</v>
      </c>
      <c r="K230" s="88" t="s">
        <v>132</v>
      </c>
      <c r="L230" s="89">
        <v>5.2499999999999998E-2</v>
      </c>
      <c r="M230" s="89">
        <v>5.5700000000117995E-2</v>
      </c>
      <c r="N230" s="90">
        <v>160931.730714</v>
      </c>
      <c r="O230" s="102">
        <v>99.53</v>
      </c>
      <c r="P230" s="90">
        <v>160.17538602299999</v>
      </c>
      <c r="Q230" s="91">
        <f t="shared" si="3"/>
        <v>2.9452912845554071E-3</v>
      </c>
      <c r="R230" s="91">
        <f>P230/'סכום נכסי הקרן'!$C$42</f>
        <v>2.9931184704190268E-4</v>
      </c>
    </row>
    <row r="231" spans="2:18">
      <c r="B231" s="86" t="s">
        <v>3496</v>
      </c>
      <c r="C231" s="88" t="s">
        <v>3112</v>
      </c>
      <c r="D231" s="87">
        <v>8814</v>
      </c>
      <c r="E231" s="87"/>
      <c r="F231" s="87" t="s">
        <v>631</v>
      </c>
      <c r="G231" s="101">
        <v>44558</v>
      </c>
      <c r="H231" s="87" t="s">
        <v>130</v>
      </c>
      <c r="I231" s="90">
        <v>2.6399999999985706</v>
      </c>
      <c r="J231" s="88" t="s">
        <v>128</v>
      </c>
      <c r="K231" s="88" t="s">
        <v>132</v>
      </c>
      <c r="L231" s="89">
        <v>5.2499999999999998E-2</v>
      </c>
      <c r="M231" s="89">
        <v>5.5699999999992852E-2</v>
      </c>
      <c r="N231" s="90">
        <v>84330.417389000009</v>
      </c>
      <c r="O231" s="102">
        <v>99.53</v>
      </c>
      <c r="P231" s="90">
        <v>83.934082457999992</v>
      </c>
      <c r="Q231" s="91">
        <f t="shared" si="3"/>
        <v>1.5433727221060339E-3</v>
      </c>
      <c r="R231" s="91">
        <f>P231/'סכום נכסי הקרן'!$C$42</f>
        <v>1.5684348184847791E-4</v>
      </c>
    </row>
    <row r="232" spans="2:18">
      <c r="B232" s="86" t="s">
        <v>3496</v>
      </c>
      <c r="C232" s="88" t="s">
        <v>3112</v>
      </c>
      <c r="D232" s="87">
        <v>9003</v>
      </c>
      <c r="E232" s="87"/>
      <c r="F232" s="87" t="s">
        <v>631</v>
      </c>
      <c r="G232" s="101">
        <v>44644</v>
      </c>
      <c r="H232" s="87" t="s">
        <v>130</v>
      </c>
      <c r="I232" s="90">
        <v>2.639999999989719</v>
      </c>
      <c r="J232" s="88" t="s">
        <v>128</v>
      </c>
      <c r="K232" s="88" t="s">
        <v>132</v>
      </c>
      <c r="L232" s="89">
        <v>5.2499999999999998E-2</v>
      </c>
      <c r="M232" s="89">
        <v>5.5699999999803504E-2</v>
      </c>
      <c r="N232" s="90">
        <v>121182.160733</v>
      </c>
      <c r="O232" s="102">
        <v>99.53</v>
      </c>
      <c r="P232" s="90">
        <v>120.612630541</v>
      </c>
      <c r="Q232" s="91">
        <f t="shared" si="3"/>
        <v>2.2178147239720024E-3</v>
      </c>
      <c r="R232" s="91">
        <f>P232/'סכום נכסי הקרן'!$C$42</f>
        <v>2.2538287635920232E-4</v>
      </c>
    </row>
    <row r="233" spans="2:18">
      <c r="B233" s="86" t="s">
        <v>3496</v>
      </c>
      <c r="C233" s="88" t="s">
        <v>3112</v>
      </c>
      <c r="D233" s="87">
        <v>9096</v>
      </c>
      <c r="E233" s="87"/>
      <c r="F233" s="87" t="s">
        <v>631</v>
      </c>
      <c r="G233" s="101">
        <v>44711</v>
      </c>
      <c r="H233" s="87" t="s">
        <v>130</v>
      </c>
      <c r="I233" s="90">
        <v>2.6400000000095001</v>
      </c>
      <c r="J233" s="88" t="s">
        <v>128</v>
      </c>
      <c r="K233" s="88" t="s">
        <v>132</v>
      </c>
      <c r="L233" s="89">
        <v>5.2499999999999998E-2</v>
      </c>
      <c r="M233" s="89">
        <v>5.5700000000170335E-2</v>
      </c>
      <c r="N233" s="90">
        <v>122682.872304</v>
      </c>
      <c r="O233" s="102">
        <v>99.53</v>
      </c>
      <c r="P233" s="90">
        <v>122.10628905600001</v>
      </c>
      <c r="Q233" s="91">
        <f t="shared" si="3"/>
        <v>2.2452799888641986E-3</v>
      </c>
      <c r="R233" s="91">
        <f>P233/'סכום נכסי הקרן'!$C$42</f>
        <v>2.2817400238720717E-4</v>
      </c>
    </row>
    <row r="234" spans="2:18">
      <c r="B234" s="86" t="s">
        <v>3496</v>
      </c>
      <c r="C234" s="88" t="s">
        <v>3112</v>
      </c>
      <c r="D234" s="87">
        <v>9127</v>
      </c>
      <c r="E234" s="87"/>
      <c r="F234" s="87" t="s">
        <v>631</v>
      </c>
      <c r="G234" s="101">
        <v>44738</v>
      </c>
      <c r="H234" s="87" t="s">
        <v>130</v>
      </c>
      <c r="I234" s="90">
        <v>2.6399999999916224</v>
      </c>
      <c r="J234" s="88" t="s">
        <v>128</v>
      </c>
      <c r="K234" s="88" t="s">
        <v>132</v>
      </c>
      <c r="L234" s="89">
        <v>5.2499999999999998E-2</v>
      </c>
      <c r="M234" s="89">
        <v>5.5699999999923214E-2</v>
      </c>
      <c r="N234" s="90">
        <v>71963.321859000003</v>
      </c>
      <c r="O234" s="102">
        <v>99.53</v>
      </c>
      <c r="P234" s="90">
        <v>71.625109815000002</v>
      </c>
      <c r="Q234" s="91">
        <f t="shared" si="3"/>
        <v>1.3170363869961371E-3</v>
      </c>
      <c r="R234" s="91">
        <f>P234/'סכום נכסי הקרן'!$C$42</f>
        <v>1.3384231151613015E-4</v>
      </c>
    </row>
    <row r="235" spans="2:18">
      <c r="B235" s="86" t="s">
        <v>3497</v>
      </c>
      <c r="C235" s="88" t="s">
        <v>3112</v>
      </c>
      <c r="D235" s="87" t="s">
        <v>3274</v>
      </c>
      <c r="E235" s="87"/>
      <c r="F235" s="87" t="s">
        <v>631</v>
      </c>
      <c r="G235" s="101">
        <v>43530</v>
      </c>
      <c r="H235" s="87" t="s">
        <v>130</v>
      </c>
      <c r="I235" s="90">
        <v>3.480000000000778</v>
      </c>
      <c r="J235" s="88" t="s">
        <v>361</v>
      </c>
      <c r="K235" s="88" t="s">
        <v>132</v>
      </c>
      <c r="L235" s="89">
        <v>6.5500000000000003E-2</v>
      </c>
      <c r="M235" s="139">
        <v>5.8799999999999998E-2</v>
      </c>
      <c r="N235" s="90">
        <v>826564.60079500009</v>
      </c>
      <c r="O235" s="102">
        <v>105.88</v>
      </c>
      <c r="P235" s="90">
        <v>875.16652003399997</v>
      </c>
      <c r="Q235" s="91">
        <f t="shared" si="3"/>
        <v>1.6092487041802404E-2</v>
      </c>
      <c r="R235" s="91">
        <f>P235/'סכום נכסי הקרן'!$C$42</f>
        <v>1.6353805293342456E-3</v>
      </c>
    </row>
    <row r="236" spans="2:18">
      <c r="B236" s="86" t="s">
        <v>3498</v>
      </c>
      <c r="C236" s="88" t="s">
        <v>3112</v>
      </c>
      <c r="D236" s="87" t="s">
        <v>3275</v>
      </c>
      <c r="E236" s="87"/>
      <c r="F236" s="87" t="s">
        <v>662</v>
      </c>
      <c r="G236" s="101">
        <v>44294</v>
      </c>
      <c r="H236" s="87" t="s">
        <v>130</v>
      </c>
      <c r="I236" s="90">
        <v>7.7499999999806297</v>
      </c>
      <c r="J236" s="88" t="s">
        <v>700</v>
      </c>
      <c r="K236" s="88" t="s">
        <v>132</v>
      </c>
      <c r="L236" s="89">
        <v>0.03</v>
      </c>
      <c r="M236" s="89">
        <v>4.8799999999889307E-2</v>
      </c>
      <c r="N236" s="90">
        <v>96062.508836000008</v>
      </c>
      <c r="O236" s="102">
        <v>94.05</v>
      </c>
      <c r="P236" s="90">
        <v>90.346787125000006</v>
      </c>
      <c r="Q236" s="91">
        <f t="shared" si="3"/>
        <v>1.6612889864903186E-3</v>
      </c>
      <c r="R236" s="91">
        <f>P236/'סכום נכסי הקרן'!$C$42</f>
        <v>1.6882658690644474E-4</v>
      </c>
    </row>
    <row r="237" spans="2:18">
      <c r="B237" s="86" t="s">
        <v>3499</v>
      </c>
      <c r="C237" s="88" t="s">
        <v>3112</v>
      </c>
      <c r="D237" s="87" t="s">
        <v>3276</v>
      </c>
      <c r="E237" s="87"/>
      <c r="F237" s="87" t="s">
        <v>662</v>
      </c>
      <c r="G237" s="101">
        <v>42326</v>
      </c>
      <c r="H237" s="87" t="s">
        <v>130</v>
      </c>
      <c r="I237" s="90">
        <v>6.6199999998975514</v>
      </c>
      <c r="J237" s="88" t="s">
        <v>700</v>
      </c>
      <c r="K237" s="88" t="s">
        <v>132</v>
      </c>
      <c r="L237" s="89">
        <v>6.5500000000000003E-2</v>
      </c>
      <c r="M237" s="89">
        <v>7.4299999998989549E-2</v>
      </c>
      <c r="N237" s="90">
        <v>29392.388803000002</v>
      </c>
      <c r="O237" s="102">
        <v>96.97</v>
      </c>
      <c r="P237" s="90">
        <v>28.501683315999994</v>
      </c>
      <c r="Q237" s="91">
        <f t="shared" si="3"/>
        <v>5.24086512603872E-4</v>
      </c>
      <c r="R237" s="91">
        <f>P237/'סכום נכסי הקרן'!$C$42</f>
        <v>5.3259690448883118E-5</v>
      </c>
    </row>
    <row r="238" spans="2:18">
      <c r="B238" s="86" t="s">
        <v>3499</v>
      </c>
      <c r="C238" s="88" t="s">
        <v>3112</v>
      </c>
      <c r="D238" s="87" t="s">
        <v>3277</v>
      </c>
      <c r="E238" s="87"/>
      <c r="F238" s="87" t="s">
        <v>662</v>
      </c>
      <c r="G238" s="101">
        <v>42606</v>
      </c>
      <c r="H238" s="87" t="s">
        <v>130</v>
      </c>
      <c r="I238" s="90">
        <v>6.6100000000026711</v>
      </c>
      <c r="J238" s="88" t="s">
        <v>700</v>
      </c>
      <c r="K238" s="88" t="s">
        <v>132</v>
      </c>
      <c r="L238" s="89">
        <v>6.5500000000000003E-2</v>
      </c>
      <c r="M238" s="89">
        <v>7.4400000000106853E-2</v>
      </c>
      <c r="N238" s="90">
        <v>123632.551349</v>
      </c>
      <c r="O238" s="102">
        <v>96.9</v>
      </c>
      <c r="P238" s="90">
        <v>119.799451288</v>
      </c>
      <c r="Q238" s="91">
        <f t="shared" si="3"/>
        <v>2.2028620534892962E-3</v>
      </c>
      <c r="R238" s="91">
        <f>P238/'סכום נכסי הקרן'!$C$42</f>
        <v>2.2386332837973539E-4</v>
      </c>
    </row>
    <row r="239" spans="2:18">
      <c r="B239" s="86" t="s">
        <v>3499</v>
      </c>
      <c r="C239" s="88" t="s">
        <v>3112</v>
      </c>
      <c r="D239" s="87" t="s">
        <v>3278</v>
      </c>
      <c r="E239" s="87"/>
      <c r="F239" s="87" t="s">
        <v>662</v>
      </c>
      <c r="G239" s="101">
        <v>42648</v>
      </c>
      <c r="H239" s="87" t="s">
        <v>130</v>
      </c>
      <c r="I239" s="90">
        <v>6.6200000000098242</v>
      </c>
      <c r="J239" s="88" t="s">
        <v>700</v>
      </c>
      <c r="K239" s="88" t="s">
        <v>132</v>
      </c>
      <c r="L239" s="89">
        <v>6.5500000000000003E-2</v>
      </c>
      <c r="M239" s="89">
        <v>7.4400000000087327E-2</v>
      </c>
      <c r="N239" s="90">
        <v>113408.84644099999</v>
      </c>
      <c r="O239" s="102">
        <v>96.94</v>
      </c>
      <c r="P239" s="90">
        <v>109.938086516</v>
      </c>
      <c r="Q239" s="91">
        <f t="shared" si="3"/>
        <v>2.0215321223560397E-3</v>
      </c>
      <c r="R239" s="91">
        <f>P239/'סכום נכסי הקרן'!$C$42</f>
        <v>2.0543588220621757E-4</v>
      </c>
    </row>
    <row r="240" spans="2:18">
      <c r="B240" s="86" t="s">
        <v>3499</v>
      </c>
      <c r="C240" s="88" t="s">
        <v>3112</v>
      </c>
      <c r="D240" s="87" t="s">
        <v>3279</v>
      </c>
      <c r="E240" s="87"/>
      <c r="F240" s="87" t="s">
        <v>662</v>
      </c>
      <c r="G240" s="101">
        <v>42718</v>
      </c>
      <c r="H240" s="87" t="s">
        <v>130</v>
      </c>
      <c r="I240" s="90">
        <v>6.6200000000226549</v>
      </c>
      <c r="J240" s="88" t="s">
        <v>700</v>
      </c>
      <c r="K240" s="88" t="s">
        <v>132</v>
      </c>
      <c r="L240" s="89">
        <v>6.5500000000000003E-2</v>
      </c>
      <c r="M240" s="89">
        <v>7.4400000000374986E-2</v>
      </c>
      <c r="N240" s="90">
        <v>79235.908993999998</v>
      </c>
      <c r="O240" s="102">
        <v>96.93</v>
      </c>
      <c r="P240" s="90">
        <v>76.803051573000005</v>
      </c>
      <c r="Q240" s="91">
        <f t="shared" si="3"/>
        <v>1.4122479367256508E-3</v>
      </c>
      <c r="R240" s="91">
        <f>P240/'סכום נכסי הקרן'!$C$42</f>
        <v>1.4351807600119175E-4</v>
      </c>
    </row>
    <row r="241" spans="2:18">
      <c r="B241" s="86" t="s">
        <v>3499</v>
      </c>
      <c r="C241" s="88" t="s">
        <v>3112</v>
      </c>
      <c r="D241" s="87" t="s">
        <v>3280</v>
      </c>
      <c r="E241" s="87"/>
      <c r="F241" s="87" t="s">
        <v>662</v>
      </c>
      <c r="G241" s="101">
        <v>42900</v>
      </c>
      <c r="H241" s="87" t="s">
        <v>130</v>
      </c>
      <c r="I241" s="90">
        <v>6.5999999999647292</v>
      </c>
      <c r="J241" s="88" t="s">
        <v>700</v>
      </c>
      <c r="K241" s="88" t="s">
        <v>132</v>
      </c>
      <c r="L241" s="89">
        <v>6.5500000000000003E-2</v>
      </c>
      <c r="M241" s="89">
        <v>7.4799999999651701E-2</v>
      </c>
      <c r="N241" s="90">
        <v>93857.944302000018</v>
      </c>
      <c r="O241" s="102">
        <v>96.66</v>
      </c>
      <c r="P241" s="90">
        <v>90.722718141999977</v>
      </c>
      <c r="Q241" s="91">
        <f t="shared" si="3"/>
        <v>1.6682015738450641E-3</v>
      </c>
      <c r="R241" s="91">
        <f>P241/'סכום נכסי הקרן'!$C$42</f>
        <v>1.6952907066410802E-4</v>
      </c>
    </row>
    <row r="242" spans="2:18">
      <c r="B242" s="86" t="s">
        <v>3499</v>
      </c>
      <c r="C242" s="88" t="s">
        <v>3112</v>
      </c>
      <c r="D242" s="87" t="s">
        <v>3281</v>
      </c>
      <c r="E242" s="87"/>
      <c r="F242" s="87" t="s">
        <v>662</v>
      </c>
      <c r="G242" s="101">
        <v>43075</v>
      </c>
      <c r="H242" s="87" t="s">
        <v>130</v>
      </c>
      <c r="I242" s="90">
        <v>6.5999999999502048</v>
      </c>
      <c r="J242" s="88" t="s">
        <v>700</v>
      </c>
      <c r="K242" s="88" t="s">
        <v>132</v>
      </c>
      <c r="L242" s="89">
        <v>6.5500000000000003E-2</v>
      </c>
      <c r="M242" s="89">
        <v>7.4999999999377551E-2</v>
      </c>
      <c r="N242" s="90">
        <v>58239.386140999995</v>
      </c>
      <c r="O242" s="102">
        <v>96.55</v>
      </c>
      <c r="P242" s="90">
        <v>56.229898453000004</v>
      </c>
      <c r="Q242" s="91">
        <f t="shared" si="3"/>
        <v>1.0339505585538319E-3</v>
      </c>
      <c r="R242" s="91">
        <f>P242/'סכום נכסי הקרן'!$C$42</f>
        <v>1.0507403904448437E-4</v>
      </c>
    </row>
    <row r="243" spans="2:18">
      <c r="B243" s="86" t="s">
        <v>3499</v>
      </c>
      <c r="C243" s="88" t="s">
        <v>3112</v>
      </c>
      <c r="D243" s="87" t="s">
        <v>3282</v>
      </c>
      <c r="E243" s="87"/>
      <c r="F243" s="87" t="s">
        <v>662</v>
      </c>
      <c r="G243" s="101">
        <v>43292</v>
      </c>
      <c r="H243" s="87" t="s">
        <v>130</v>
      </c>
      <c r="I243" s="90">
        <v>6.5999999999895609</v>
      </c>
      <c r="J243" s="88" t="s">
        <v>700</v>
      </c>
      <c r="K243" s="88" t="s">
        <v>132</v>
      </c>
      <c r="L243" s="89">
        <v>6.5500000000000003E-2</v>
      </c>
      <c r="M243" s="89">
        <v>7.5099999999901496E-2</v>
      </c>
      <c r="N243" s="90">
        <v>158805.56668600001</v>
      </c>
      <c r="O243" s="102">
        <v>96.51</v>
      </c>
      <c r="P243" s="90">
        <v>153.26262400099998</v>
      </c>
      <c r="Q243" s="91">
        <f t="shared" si="3"/>
        <v>2.8181800083404793E-3</v>
      </c>
      <c r="R243" s="91">
        <f>P243/'סכום נכסי הקרן'!$C$42</f>
        <v>2.8639430945801421E-4</v>
      </c>
    </row>
    <row r="244" spans="2:18">
      <c r="B244" s="86" t="s">
        <v>3500</v>
      </c>
      <c r="C244" s="88" t="s">
        <v>3111</v>
      </c>
      <c r="D244" s="87" t="s">
        <v>3283</v>
      </c>
      <c r="E244" s="87"/>
      <c r="F244" s="87" t="s">
        <v>662</v>
      </c>
      <c r="G244" s="101">
        <v>42372</v>
      </c>
      <c r="H244" s="87" t="s">
        <v>130</v>
      </c>
      <c r="I244" s="90">
        <v>9.959999999990913</v>
      </c>
      <c r="J244" s="88" t="s">
        <v>128</v>
      </c>
      <c r="K244" s="88" t="s">
        <v>132</v>
      </c>
      <c r="L244" s="89">
        <v>6.7000000000000004E-2</v>
      </c>
      <c r="M244" s="89">
        <v>2.899999999998918E-2</v>
      </c>
      <c r="N244" s="90">
        <v>118858.395848</v>
      </c>
      <c r="O244" s="102">
        <v>155.55000000000001</v>
      </c>
      <c r="P244" s="90">
        <v>184.88424055799999</v>
      </c>
      <c r="Q244" s="91">
        <f t="shared" si="3"/>
        <v>3.3996355862624932E-3</v>
      </c>
      <c r="R244" s="91">
        <f>P244/'סכום נכסי הקרן'!$C$42</f>
        <v>3.4548406533828048E-4</v>
      </c>
    </row>
    <row r="245" spans="2:18">
      <c r="B245" s="86" t="s">
        <v>3471</v>
      </c>
      <c r="C245" s="88" t="s">
        <v>3112</v>
      </c>
      <c r="D245" s="87" t="s">
        <v>3176</v>
      </c>
      <c r="E245" s="87"/>
      <c r="F245" s="87" t="s">
        <v>662</v>
      </c>
      <c r="G245" s="101">
        <v>44858</v>
      </c>
      <c r="H245" s="87" t="s">
        <v>130</v>
      </c>
      <c r="I245" s="90">
        <v>5.8900000002134112</v>
      </c>
      <c r="J245" s="88" t="s">
        <v>700</v>
      </c>
      <c r="K245" s="88" t="s">
        <v>132</v>
      </c>
      <c r="L245" s="89">
        <v>3.49E-2</v>
      </c>
      <c r="M245" s="89">
        <v>4.0700000001267632E-2</v>
      </c>
      <c r="N245" s="90">
        <v>12694.016122999999</v>
      </c>
      <c r="O245" s="102">
        <v>98.19</v>
      </c>
      <c r="P245" s="90">
        <v>12.464254406</v>
      </c>
      <c r="Q245" s="91">
        <f>IFERROR(P245/$P$10,0)</f>
        <v>2.2919164287327974E-4</v>
      </c>
      <c r="R245" s="91">
        <f>P245/'סכום נכסי הקרן'!$C$42</f>
        <v>2.3291337707307493E-5</v>
      </c>
    </row>
    <row r="246" spans="2:18">
      <c r="B246" s="86" t="s">
        <v>3471</v>
      </c>
      <c r="C246" s="88" t="s">
        <v>3112</v>
      </c>
      <c r="D246" s="87" t="s">
        <v>3177</v>
      </c>
      <c r="E246" s="87"/>
      <c r="F246" s="87" t="s">
        <v>662</v>
      </c>
      <c r="G246" s="101">
        <v>44858</v>
      </c>
      <c r="H246" s="87" t="s">
        <v>130</v>
      </c>
      <c r="I246" s="90">
        <v>5.9500000001946978</v>
      </c>
      <c r="J246" s="88" t="s">
        <v>700</v>
      </c>
      <c r="K246" s="88" t="s">
        <v>132</v>
      </c>
      <c r="L246" s="89">
        <v>3.49E-2</v>
      </c>
      <c r="M246" s="89">
        <v>4.0600000001168188E-2</v>
      </c>
      <c r="N246" s="90">
        <v>10462.763883</v>
      </c>
      <c r="O246" s="102">
        <v>98.18</v>
      </c>
      <c r="P246" s="90">
        <v>10.27234148</v>
      </c>
      <c r="Q246" s="91">
        <f>IFERROR(P246/$P$10,0)</f>
        <v>1.888869356536253E-4</v>
      </c>
      <c r="R246" s="91">
        <f>P246/'סכום נכסי הקרן'!$C$42</f>
        <v>1.9195418086162487E-5</v>
      </c>
    </row>
    <row r="247" spans="2:18">
      <c r="B247" s="86" t="s">
        <v>3471</v>
      </c>
      <c r="C247" s="88" t="s">
        <v>3112</v>
      </c>
      <c r="D247" s="87" t="s">
        <v>3178</v>
      </c>
      <c r="E247" s="87"/>
      <c r="F247" s="87" t="s">
        <v>662</v>
      </c>
      <c r="G247" s="101">
        <v>44858</v>
      </c>
      <c r="H247" s="87" t="s">
        <v>130</v>
      </c>
      <c r="I247" s="90">
        <v>5.7999999998145562</v>
      </c>
      <c r="J247" s="88" t="s">
        <v>700</v>
      </c>
      <c r="K247" s="88" t="s">
        <v>132</v>
      </c>
      <c r="L247" s="89">
        <v>3.49E-2</v>
      </c>
      <c r="M247" s="89">
        <v>4.0699999998524181E-2</v>
      </c>
      <c r="N247" s="90">
        <v>13176.44904</v>
      </c>
      <c r="O247" s="102">
        <v>98.22</v>
      </c>
      <c r="P247" s="90">
        <v>12.941908213</v>
      </c>
      <c r="Q247" s="91">
        <f>IFERROR(P247/$P$10,0)</f>
        <v>2.3797470018140944E-4</v>
      </c>
      <c r="R247" s="91">
        <f>P247/'סכום נכסי הקרן'!$C$42</f>
        <v>2.4183905827600566E-5</v>
      </c>
    </row>
    <row r="248" spans="2:18">
      <c r="B248" s="86" t="s">
        <v>3471</v>
      </c>
      <c r="C248" s="88" t="s">
        <v>3112</v>
      </c>
      <c r="D248" s="87" t="s">
        <v>3179</v>
      </c>
      <c r="E248" s="87"/>
      <c r="F248" s="87" t="s">
        <v>662</v>
      </c>
      <c r="G248" s="101">
        <v>44858</v>
      </c>
      <c r="H248" s="87" t="s">
        <v>130</v>
      </c>
      <c r="I248" s="90">
        <v>5.8400000000407015</v>
      </c>
      <c r="J248" s="88" t="s">
        <v>700</v>
      </c>
      <c r="K248" s="88" t="s">
        <v>132</v>
      </c>
      <c r="L248" s="89">
        <v>3.49E-2</v>
      </c>
      <c r="M248" s="89">
        <v>4.0700000000457898E-2</v>
      </c>
      <c r="N248" s="90">
        <v>16010.742426000001</v>
      </c>
      <c r="O248" s="102">
        <v>98.21</v>
      </c>
      <c r="P248" s="90">
        <v>15.724150104</v>
      </c>
      <c r="Q248" s="91">
        <f>IFERROR(P248/$P$10,0)</f>
        <v>2.8913432586765933E-4</v>
      </c>
      <c r="R248" s="91">
        <f>P248/'סכום נכסי הקרן'!$C$42</f>
        <v>2.9382944081786438E-5</v>
      </c>
    </row>
    <row r="249" spans="2:18">
      <c r="B249" s="86" t="s">
        <v>3471</v>
      </c>
      <c r="C249" s="88" t="s">
        <v>3112</v>
      </c>
      <c r="D249" s="87" t="s">
        <v>3190</v>
      </c>
      <c r="E249" s="87"/>
      <c r="F249" s="87" t="s">
        <v>662</v>
      </c>
      <c r="G249" s="101">
        <v>44858</v>
      </c>
      <c r="H249" s="87" t="s">
        <v>130</v>
      </c>
      <c r="I249" s="90">
        <v>6.0500000002158911</v>
      </c>
      <c r="J249" s="88" t="s">
        <v>700</v>
      </c>
      <c r="K249" s="88" t="s">
        <v>132</v>
      </c>
      <c r="L249" s="89">
        <v>3.49E-2</v>
      </c>
      <c r="M249" s="89">
        <v>4.0600000001511233E-2</v>
      </c>
      <c r="N249" s="90">
        <v>9437.5939350000008</v>
      </c>
      <c r="O249" s="102">
        <v>98.16</v>
      </c>
      <c r="P249" s="90">
        <v>9.2639420599999998</v>
      </c>
      <c r="Q249" s="91">
        <f>IFERROR(P249/$P$10,0)</f>
        <v>1.7034457345416567E-4</v>
      </c>
      <c r="R249" s="91">
        <f>P249/'סכום נכסי הקרן'!$C$42</f>
        <v>1.7311071805187434E-5</v>
      </c>
    </row>
    <row r="250" spans="2:18">
      <c r="B250" s="86" t="s">
        <v>3532</v>
      </c>
      <c r="C250" s="88" t="s">
        <v>3112</v>
      </c>
      <c r="D250" s="87" t="s">
        <v>3284</v>
      </c>
      <c r="E250" s="124"/>
      <c r="F250" s="87" t="s">
        <v>683</v>
      </c>
      <c r="G250" s="101">
        <v>44871</v>
      </c>
      <c r="H250" s="87"/>
      <c r="I250" s="90">
        <v>5.6900000000133062</v>
      </c>
      <c r="J250" s="88" t="s">
        <v>343</v>
      </c>
      <c r="K250" s="88" t="s">
        <v>132</v>
      </c>
      <c r="L250" s="89">
        <v>0.05</v>
      </c>
      <c r="M250" s="89">
        <v>5.3600000000133069E-2</v>
      </c>
      <c r="N250" s="90">
        <v>151103.519183</v>
      </c>
      <c r="O250" s="102">
        <v>99.47</v>
      </c>
      <c r="P250" s="90">
        <v>150.30267040000001</v>
      </c>
      <c r="Q250" s="91">
        <f t="shared" ref="Q250:Q310" si="4">IFERROR(P250/$P$10,0)</f>
        <v>2.7637526349457821E-3</v>
      </c>
      <c r="R250" s="91">
        <f>P250/'סכום נכסי הקרן'!$C$42</f>
        <v>2.8086319009273036E-4</v>
      </c>
    </row>
    <row r="251" spans="2:18">
      <c r="B251" s="86" t="s">
        <v>3501</v>
      </c>
      <c r="C251" s="88" t="s">
        <v>3112</v>
      </c>
      <c r="D251" s="87" t="s">
        <v>3285</v>
      </c>
      <c r="E251" s="87"/>
      <c r="F251" s="87" t="s">
        <v>683</v>
      </c>
      <c r="G251" s="101">
        <v>41534</v>
      </c>
      <c r="H251" s="87"/>
      <c r="I251" s="90">
        <v>5.8399999999983025</v>
      </c>
      <c r="J251" s="88" t="s">
        <v>601</v>
      </c>
      <c r="K251" s="88" t="s">
        <v>132</v>
      </c>
      <c r="L251" s="89">
        <v>3.9842000000000002E-2</v>
      </c>
      <c r="M251" s="89">
        <v>2.8899999999991072E-2</v>
      </c>
      <c r="N251" s="90">
        <v>590106.50097000005</v>
      </c>
      <c r="O251" s="102">
        <v>115.76</v>
      </c>
      <c r="P251" s="90">
        <v>683.10727494899993</v>
      </c>
      <c r="Q251" s="91">
        <f t="shared" si="4"/>
        <v>1.2560918086595294E-2</v>
      </c>
      <c r="R251" s="91">
        <f>P251/'סכום נכסי הקרן'!$C$42</f>
        <v>1.2764888867718214E-3</v>
      </c>
    </row>
    <row r="252" spans="2:18">
      <c r="B252" s="92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90"/>
      <c r="O252" s="102"/>
      <c r="P252" s="87"/>
      <c r="Q252" s="91"/>
      <c r="R252" s="87"/>
    </row>
    <row r="253" spans="2:18">
      <c r="B253" s="79" t="s">
        <v>40</v>
      </c>
      <c r="C253" s="81"/>
      <c r="D253" s="80"/>
      <c r="E253" s="80"/>
      <c r="F253" s="80"/>
      <c r="G253" s="99"/>
      <c r="H253" s="80"/>
      <c r="I253" s="83">
        <v>2.8000909448142672</v>
      </c>
      <c r="J253" s="81"/>
      <c r="K253" s="81"/>
      <c r="L253" s="82"/>
      <c r="M253" s="82">
        <v>7.0182881389856483E-2</v>
      </c>
      <c r="N253" s="83"/>
      <c r="O253" s="100"/>
      <c r="P253" s="83">
        <v>22393.318081919002</v>
      </c>
      <c r="Q253" s="84">
        <f t="shared" si="4"/>
        <v>0.41176641565566402</v>
      </c>
      <c r="R253" s="84">
        <f>P253/'סכום נכסי הקרן'!$C$42</f>
        <v>4.1845289484949783E-2</v>
      </c>
    </row>
    <row r="254" spans="2:18">
      <c r="B254" s="85" t="s">
        <v>38</v>
      </c>
      <c r="C254" s="81"/>
      <c r="D254" s="80"/>
      <c r="E254" s="80"/>
      <c r="F254" s="80"/>
      <c r="G254" s="99"/>
      <c r="H254" s="80"/>
      <c r="I254" s="83">
        <v>2.8000909448142681</v>
      </c>
      <c r="J254" s="81"/>
      <c r="K254" s="81"/>
      <c r="L254" s="82"/>
      <c r="M254" s="82">
        <v>7.0182881389856483E-2</v>
      </c>
      <c r="N254" s="83"/>
      <c r="O254" s="100"/>
      <c r="P254" s="83">
        <v>22393.318081919002</v>
      </c>
      <c r="Q254" s="84">
        <f t="shared" si="4"/>
        <v>0.41176641565566402</v>
      </c>
      <c r="R254" s="84">
        <f>P254/'סכום נכסי הקרן'!$C$42</f>
        <v>4.1845289484949783E-2</v>
      </c>
    </row>
    <row r="255" spans="2:18">
      <c r="B255" s="86" t="s">
        <v>3502</v>
      </c>
      <c r="C255" s="88" t="s">
        <v>3111</v>
      </c>
      <c r="D255" s="87">
        <v>6211</v>
      </c>
      <c r="E255" s="87"/>
      <c r="F255" s="87" t="s">
        <v>506</v>
      </c>
      <c r="G255" s="101">
        <v>43186</v>
      </c>
      <c r="H255" s="87" t="s">
        <v>313</v>
      </c>
      <c r="I255" s="90">
        <v>3.7800000000011051</v>
      </c>
      <c r="J255" s="88" t="s">
        <v>700</v>
      </c>
      <c r="K255" s="88" t="s">
        <v>131</v>
      </c>
      <c r="L255" s="89">
        <v>4.8000000000000001E-2</v>
      </c>
      <c r="M255" s="89">
        <v>5.8800000000018351E-2</v>
      </c>
      <c r="N255" s="90">
        <v>278979.88816999999</v>
      </c>
      <c r="O255" s="102">
        <v>97.72</v>
      </c>
      <c r="P255" s="90">
        <v>959.34681632299998</v>
      </c>
      <c r="Q255" s="91">
        <f t="shared" si="4"/>
        <v>1.7640387122752933E-2</v>
      </c>
      <c r="R255" s="91">
        <f>P255/'סכום נכסי הקרן'!$C$42</f>
        <v>1.7926840988301059E-3</v>
      </c>
    </row>
    <row r="256" spans="2:18">
      <c r="B256" s="86" t="s">
        <v>3502</v>
      </c>
      <c r="C256" s="88" t="s">
        <v>3111</v>
      </c>
      <c r="D256" s="87">
        <v>6831</v>
      </c>
      <c r="E256" s="87"/>
      <c r="F256" s="87" t="s">
        <v>506</v>
      </c>
      <c r="G256" s="101">
        <v>43552</v>
      </c>
      <c r="H256" s="87" t="s">
        <v>313</v>
      </c>
      <c r="I256" s="90">
        <v>3.7699999999986962</v>
      </c>
      <c r="J256" s="88" t="s">
        <v>700</v>
      </c>
      <c r="K256" s="88" t="s">
        <v>131</v>
      </c>
      <c r="L256" s="89">
        <v>4.5999999999999999E-2</v>
      </c>
      <c r="M256" s="89">
        <v>6.2899999999979264E-2</v>
      </c>
      <c r="N256" s="90">
        <v>139134.861951</v>
      </c>
      <c r="O256" s="102">
        <v>95.51</v>
      </c>
      <c r="P256" s="90">
        <v>467.63181959299999</v>
      </c>
      <c r="Q256" s="91">
        <f t="shared" si="4"/>
        <v>8.5987738617360199E-3</v>
      </c>
      <c r="R256" s="91">
        <f>P256/'סכום נכסי הקרן'!$C$42</f>
        <v>8.7384052652040006E-4</v>
      </c>
    </row>
    <row r="257" spans="2:18">
      <c r="B257" s="86" t="s">
        <v>3502</v>
      </c>
      <c r="C257" s="88" t="s">
        <v>3111</v>
      </c>
      <c r="D257" s="87">
        <v>7598</v>
      </c>
      <c r="E257" s="87"/>
      <c r="F257" s="87" t="s">
        <v>506</v>
      </c>
      <c r="G257" s="101">
        <v>43942</v>
      </c>
      <c r="H257" s="87" t="s">
        <v>313</v>
      </c>
      <c r="I257" s="90">
        <v>3.6699999999996593</v>
      </c>
      <c r="J257" s="88" t="s">
        <v>700</v>
      </c>
      <c r="K257" s="88" t="s">
        <v>131</v>
      </c>
      <c r="L257" s="89">
        <v>5.4400000000000004E-2</v>
      </c>
      <c r="M257" s="89">
        <v>7.6500000000017054E-2</v>
      </c>
      <c r="N257" s="90">
        <v>141384.88972199999</v>
      </c>
      <c r="O257" s="102">
        <v>94.26</v>
      </c>
      <c r="P257" s="90">
        <v>468.97502734799997</v>
      </c>
      <c r="Q257" s="91">
        <f t="shared" si="4"/>
        <v>8.6234726509343846E-3</v>
      </c>
      <c r="R257" s="91">
        <f>P257/'סכום נכסי הקרן'!$C$42</f>
        <v>8.7635051263057755E-4</v>
      </c>
    </row>
    <row r="258" spans="2:18">
      <c r="B258" s="86" t="s">
        <v>3503</v>
      </c>
      <c r="C258" s="88" t="s">
        <v>3112</v>
      </c>
      <c r="D258" s="87">
        <v>7088</v>
      </c>
      <c r="E258" s="87"/>
      <c r="F258" s="87" t="s">
        <v>918</v>
      </c>
      <c r="G258" s="101">
        <v>43684</v>
      </c>
      <c r="H258" s="87" t="s">
        <v>915</v>
      </c>
      <c r="I258" s="90">
        <v>7.21</v>
      </c>
      <c r="J258" s="88" t="s">
        <v>1047</v>
      </c>
      <c r="K258" s="88" t="s">
        <v>131</v>
      </c>
      <c r="L258" s="89">
        <v>4.36E-2</v>
      </c>
      <c r="M258" s="89">
        <v>4.3400000000000001E-2</v>
      </c>
      <c r="N258" s="90">
        <v>67879.45</v>
      </c>
      <c r="O258" s="102">
        <v>102.63</v>
      </c>
      <c r="P258" s="90">
        <v>245.15</v>
      </c>
      <c r="Q258" s="91">
        <f t="shared" si="4"/>
        <v>4.5077972111462793E-3</v>
      </c>
      <c r="R258" s="91">
        <f>P258/'סכום נכסי הקרן'!$C$42</f>
        <v>4.5809971884060982E-4</v>
      </c>
    </row>
    <row r="259" spans="2:18">
      <c r="B259" s="86" t="s">
        <v>3504</v>
      </c>
      <c r="C259" s="88" t="s">
        <v>3112</v>
      </c>
      <c r="D259" s="87">
        <v>7310</v>
      </c>
      <c r="E259" s="87"/>
      <c r="F259" s="87" t="s">
        <v>1068</v>
      </c>
      <c r="G259" s="101">
        <v>43811</v>
      </c>
      <c r="H259" s="87" t="s">
        <v>962</v>
      </c>
      <c r="I259" s="90">
        <v>7.5100000000000007</v>
      </c>
      <c r="J259" s="88" t="s">
        <v>1047</v>
      </c>
      <c r="K259" s="88" t="s">
        <v>131</v>
      </c>
      <c r="L259" s="89">
        <v>4.4800000000000006E-2</v>
      </c>
      <c r="M259" s="89">
        <v>6.3200000000000006E-2</v>
      </c>
      <c r="N259" s="90">
        <v>21562.14</v>
      </c>
      <c r="O259" s="102">
        <v>87.99</v>
      </c>
      <c r="P259" s="90">
        <v>66.76433999999999</v>
      </c>
      <c r="Q259" s="91">
        <f t="shared" si="4"/>
        <v>1.2276569677993961E-3</v>
      </c>
      <c r="R259" s="91">
        <f>P259/'סכום נכסי הקרן'!$C$42</f>
        <v>1.2475923060403376E-4</v>
      </c>
    </row>
    <row r="260" spans="2:18">
      <c r="B260" s="86" t="s">
        <v>3505</v>
      </c>
      <c r="C260" s="88" t="s">
        <v>3112</v>
      </c>
      <c r="D260" s="87" t="s">
        <v>3286</v>
      </c>
      <c r="E260" s="87"/>
      <c r="F260" s="87" t="s">
        <v>923</v>
      </c>
      <c r="G260" s="101">
        <v>43185</v>
      </c>
      <c r="H260" s="87" t="s">
        <v>306</v>
      </c>
      <c r="I260" s="90">
        <v>4.249999999985044</v>
      </c>
      <c r="J260" s="88" t="s">
        <v>1047</v>
      </c>
      <c r="K260" s="88" t="s">
        <v>139</v>
      </c>
      <c r="L260" s="89">
        <v>4.2199999999999994E-2</v>
      </c>
      <c r="M260" s="89">
        <v>7.2699999999764023E-2</v>
      </c>
      <c r="N260" s="90">
        <v>65561.405654999995</v>
      </c>
      <c r="O260" s="102">
        <v>88.37</v>
      </c>
      <c r="P260" s="90">
        <v>150.43821796499998</v>
      </c>
      <c r="Q260" s="91">
        <f t="shared" si="4"/>
        <v>2.7662450719659107E-3</v>
      </c>
      <c r="R260" s="91">
        <f>P260/'סכום נכסי הקרן'!$C$42</f>
        <v>2.811164811448047E-4</v>
      </c>
    </row>
    <row r="261" spans="2:18">
      <c r="B261" s="86" t="s">
        <v>3506</v>
      </c>
      <c r="C261" s="88" t="s">
        <v>3112</v>
      </c>
      <c r="D261" s="87">
        <v>6812</v>
      </c>
      <c r="E261" s="87"/>
      <c r="F261" s="87" t="s">
        <v>683</v>
      </c>
      <c r="G261" s="101">
        <v>43536</v>
      </c>
      <c r="H261" s="87"/>
      <c r="I261" s="90">
        <v>3.0000000000051505</v>
      </c>
      <c r="J261" s="88" t="s">
        <v>1047</v>
      </c>
      <c r="K261" s="88" t="s">
        <v>131</v>
      </c>
      <c r="L261" s="89">
        <v>6.7621000000000001E-2</v>
      </c>
      <c r="M261" s="89">
        <v>7.4800000000142142E-2</v>
      </c>
      <c r="N261" s="90">
        <v>55595.113899999997</v>
      </c>
      <c r="O261" s="102">
        <v>99.24</v>
      </c>
      <c r="P261" s="90">
        <v>194.15234196300003</v>
      </c>
      <c r="Q261" s="91">
        <f t="shared" si="4"/>
        <v>3.5700566413964115E-3</v>
      </c>
      <c r="R261" s="91">
        <f>P261/'סכום נכסי הקרן'!$C$42</f>
        <v>3.6280290950640933E-4</v>
      </c>
    </row>
    <row r="262" spans="2:18">
      <c r="B262" s="86" t="s">
        <v>3506</v>
      </c>
      <c r="C262" s="88" t="s">
        <v>3112</v>
      </c>
      <c r="D262" s="87">
        <v>6872</v>
      </c>
      <c r="E262" s="87"/>
      <c r="F262" s="87" t="s">
        <v>683</v>
      </c>
      <c r="G262" s="101">
        <v>43570</v>
      </c>
      <c r="H262" s="87"/>
      <c r="I262" s="90">
        <v>2.989999999997067</v>
      </c>
      <c r="J262" s="88" t="s">
        <v>1047</v>
      </c>
      <c r="K262" s="88" t="s">
        <v>131</v>
      </c>
      <c r="L262" s="89">
        <v>6.7452999999999999E-2</v>
      </c>
      <c r="M262" s="89">
        <v>7.52999999998967E-2</v>
      </c>
      <c r="N262" s="90">
        <v>44858.007269000002</v>
      </c>
      <c r="O262" s="102">
        <v>99.34</v>
      </c>
      <c r="P262" s="90">
        <v>156.813488154</v>
      </c>
      <c r="Q262" s="91">
        <f t="shared" si="4"/>
        <v>2.8834729943737359E-3</v>
      </c>
      <c r="R262" s="91">
        <f>P262/'סכום נכסי הקרן'!$C$42</f>
        <v>2.9302963423929307E-4</v>
      </c>
    </row>
    <row r="263" spans="2:18">
      <c r="B263" s="86" t="s">
        <v>3506</v>
      </c>
      <c r="C263" s="88" t="s">
        <v>3112</v>
      </c>
      <c r="D263" s="87">
        <v>7258</v>
      </c>
      <c r="E263" s="87"/>
      <c r="F263" s="87" t="s">
        <v>683</v>
      </c>
      <c r="G263" s="101">
        <v>43774</v>
      </c>
      <c r="H263" s="87"/>
      <c r="I263" s="90">
        <v>2.9999999999999996</v>
      </c>
      <c r="J263" s="88" t="s">
        <v>1047</v>
      </c>
      <c r="K263" s="88" t="s">
        <v>131</v>
      </c>
      <c r="L263" s="89">
        <v>6.8148E-2</v>
      </c>
      <c r="M263" s="89">
        <v>7.400000000001393E-2</v>
      </c>
      <c r="N263" s="90">
        <v>40966.994523000001</v>
      </c>
      <c r="O263" s="102">
        <v>99.49</v>
      </c>
      <c r="P263" s="90">
        <v>143.427622907</v>
      </c>
      <c r="Q263" s="91">
        <f t="shared" si="4"/>
        <v>2.6373348502611253E-3</v>
      </c>
      <c r="R263" s="91">
        <f>P263/'סכום נכסי הקרן'!$C$42</f>
        <v>2.6801612778981729E-4</v>
      </c>
    </row>
    <row r="264" spans="2:18">
      <c r="B264" s="86" t="s">
        <v>3507</v>
      </c>
      <c r="C264" s="88" t="s">
        <v>3112</v>
      </c>
      <c r="D264" s="87">
        <v>6861</v>
      </c>
      <c r="E264" s="87"/>
      <c r="F264" s="87" t="s">
        <v>683</v>
      </c>
      <c r="G264" s="101">
        <v>43563</v>
      </c>
      <c r="H264" s="87"/>
      <c r="I264" s="90">
        <v>1.2099999999995781</v>
      </c>
      <c r="J264" s="88" t="s">
        <v>996</v>
      </c>
      <c r="K264" s="88" t="s">
        <v>131</v>
      </c>
      <c r="L264" s="89">
        <v>6.8239999999999995E-2</v>
      </c>
      <c r="M264" s="89">
        <v>7.8899999999981194E-2</v>
      </c>
      <c r="N264" s="90">
        <v>296389.30590799998</v>
      </c>
      <c r="O264" s="102">
        <v>99.97</v>
      </c>
      <c r="P264" s="90">
        <v>1042.6810923640001</v>
      </c>
      <c r="Q264" s="91">
        <f t="shared" si="4"/>
        <v>1.9172730655816421E-2</v>
      </c>
      <c r="R264" s="91">
        <f>P264/'סכום נכסי הקרן'!$C$42</f>
        <v>1.9484067519982393E-3</v>
      </c>
    </row>
    <row r="265" spans="2:18">
      <c r="B265" s="86" t="s">
        <v>3508</v>
      </c>
      <c r="C265" s="88" t="s">
        <v>3112</v>
      </c>
      <c r="D265" s="87">
        <v>6932</v>
      </c>
      <c r="E265" s="87"/>
      <c r="F265" s="87" t="s">
        <v>683</v>
      </c>
      <c r="G265" s="101">
        <v>43098</v>
      </c>
      <c r="H265" s="87"/>
      <c r="I265" s="90">
        <v>2.1899999999986903</v>
      </c>
      <c r="J265" s="88" t="s">
        <v>1047</v>
      </c>
      <c r="K265" s="88" t="s">
        <v>131</v>
      </c>
      <c r="L265" s="89">
        <v>6.8285999999999999E-2</v>
      </c>
      <c r="M265" s="89">
        <v>6.1299999999988045E-2</v>
      </c>
      <c r="N265" s="90">
        <v>97630.500337999998</v>
      </c>
      <c r="O265" s="102">
        <v>102.18</v>
      </c>
      <c r="P265" s="90">
        <v>351.05136443399994</v>
      </c>
      <c r="Q265" s="91">
        <f t="shared" si="4"/>
        <v>6.4551024334680036E-3</v>
      </c>
      <c r="R265" s="91">
        <f>P265/'סכום נכסי הקרן'!$C$42</f>
        <v>6.5599237750694605E-4</v>
      </c>
    </row>
    <row r="266" spans="2:18">
      <c r="B266" s="86" t="s">
        <v>3508</v>
      </c>
      <c r="C266" s="88" t="s">
        <v>3112</v>
      </c>
      <c r="D266" s="87">
        <v>9335</v>
      </c>
      <c r="E266" s="87"/>
      <c r="F266" s="87" t="s">
        <v>683</v>
      </c>
      <c r="G266" s="101">
        <v>44064</v>
      </c>
      <c r="H266" s="87"/>
      <c r="I266" s="90">
        <v>2.959999999999432</v>
      </c>
      <c r="J266" s="88" t="s">
        <v>1047</v>
      </c>
      <c r="K266" s="88" t="s">
        <v>131</v>
      </c>
      <c r="L266" s="89">
        <v>7.8285999999999994E-2</v>
      </c>
      <c r="M266" s="89">
        <v>9.4899999999993129E-2</v>
      </c>
      <c r="N266" s="90">
        <v>268967.60414800001</v>
      </c>
      <c r="O266" s="102">
        <v>96.71</v>
      </c>
      <c r="P266" s="90">
        <v>915.35726728700001</v>
      </c>
      <c r="Q266" s="91">
        <f t="shared" si="4"/>
        <v>1.683151106130458E-2</v>
      </c>
      <c r="R266" s="91">
        <f>P266/'סכום נכסי הקרן'!$C$42</f>
        <v>1.7104829972787422E-3</v>
      </c>
    </row>
    <row r="267" spans="2:18">
      <c r="B267" s="86" t="s">
        <v>3508</v>
      </c>
      <c r="C267" s="88" t="s">
        <v>3112</v>
      </c>
      <c r="D267" s="87" t="s">
        <v>3287</v>
      </c>
      <c r="E267" s="87"/>
      <c r="F267" s="87" t="s">
        <v>683</v>
      </c>
      <c r="G267" s="101">
        <v>42817</v>
      </c>
      <c r="H267" s="87"/>
      <c r="I267" s="90">
        <v>2.2199999999982922</v>
      </c>
      <c r="J267" s="88" t="s">
        <v>1047</v>
      </c>
      <c r="K267" s="88" t="s">
        <v>131</v>
      </c>
      <c r="L267" s="89">
        <v>5.7820000000000003E-2</v>
      </c>
      <c r="M267" s="89">
        <v>7.8200000000110986E-2</v>
      </c>
      <c r="N267" s="90">
        <v>27653.831678999999</v>
      </c>
      <c r="O267" s="102">
        <v>96.29</v>
      </c>
      <c r="P267" s="90">
        <v>93.703492527999998</v>
      </c>
      <c r="Q267" s="91">
        <f t="shared" si="4"/>
        <v>1.7230117980517423E-3</v>
      </c>
      <c r="R267" s="91">
        <f>P267/'סכום נכסי הקרן'!$C$42</f>
        <v>1.750990968038343E-4</v>
      </c>
    </row>
    <row r="268" spans="2:18">
      <c r="B268" s="86" t="s">
        <v>3508</v>
      </c>
      <c r="C268" s="88" t="s">
        <v>3112</v>
      </c>
      <c r="D268" s="87">
        <v>7291</v>
      </c>
      <c r="E268" s="87"/>
      <c r="F268" s="87" t="s">
        <v>683</v>
      </c>
      <c r="G268" s="101">
        <v>43798</v>
      </c>
      <c r="H268" s="87"/>
      <c r="I268" s="90">
        <v>2.189999999994122</v>
      </c>
      <c r="J268" s="88" t="s">
        <v>1047</v>
      </c>
      <c r="K268" s="88" t="s">
        <v>131</v>
      </c>
      <c r="L268" s="89">
        <v>6.8285999999999999E-2</v>
      </c>
      <c r="M268" s="89">
        <v>6.6799999999686513E-2</v>
      </c>
      <c r="N268" s="90">
        <v>5742.9707429999999</v>
      </c>
      <c r="O268" s="102">
        <v>101.02</v>
      </c>
      <c r="P268" s="90">
        <v>20.415650348</v>
      </c>
      <c r="Q268" s="91">
        <f t="shared" si="4"/>
        <v>3.7540123068509877E-4</v>
      </c>
      <c r="R268" s="91">
        <f>P268/'סכום נכסי הקרן'!$C$42</f>
        <v>3.8149719291727509E-5</v>
      </c>
    </row>
    <row r="269" spans="2:18">
      <c r="B269" s="86" t="s">
        <v>3509</v>
      </c>
      <c r="C269" s="88" t="s">
        <v>3112</v>
      </c>
      <c r="D269" s="87">
        <v>9327</v>
      </c>
      <c r="E269" s="87"/>
      <c r="F269" s="87" t="s">
        <v>683</v>
      </c>
      <c r="G269" s="101">
        <v>44880</v>
      </c>
      <c r="H269" s="87"/>
      <c r="I269" s="90">
        <v>1.5400000000467657</v>
      </c>
      <c r="J269" s="88" t="s">
        <v>983</v>
      </c>
      <c r="K269" s="88" t="s">
        <v>137</v>
      </c>
      <c r="L269" s="89">
        <v>5.2600000000000001E-2</v>
      </c>
      <c r="M269" s="89">
        <v>6.3400000003139972E-2</v>
      </c>
      <c r="N269" s="90">
        <v>26657.984176999995</v>
      </c>
      <c r="O269" s="102">
        <v>99.88</v>
      </c>
      <c r="P269" s="90">
        <v>8.9809475770000002</v>
      </c>
      <c r="Q269" s="91">
        <f t="shared" si="4"/>
        <v>1.6514089512972277E-4</v>
      </c>
      <c r="R269" s="91">
        <f>P269/'סכום נכסי הקרן'!$C$42</f>
        <v>1.6782253966738552E-5</v>
      </c>
    </row>
    <row r="270" spans="2:18">
      <c r="B270" s="86" t="s">
        <v>3509</v>
      </c>
      <c r="C270" s="88" t="s">
        <v>3112</v>
      </c>
      <c r="D270" s="87">
        <v>8763</v>
      </c>
      <c r="E270" s="87"/>
      <c r="F270" s="87" t="s">
        <v>683</v>
      </c>
      <c r="G270" s="101">
        <v>44529</v>
      </c>
      <c r="H270" s="87"/>
      <c r="I270" s="90">
        <v>3.2200000000001148</v>
      </c>
      <c r="J270" s="88" t="s">
        <v>983</v>
      </c>
      <c r="K270" s="88" t="s">
        <v>3059</v>
      </c>
      <c r="L270" s="89">
        <v>6.3299999999999995E-2</v>
      </c>
      <c r="M270" s="89">
        <v>6.8899999999970624E-2</v>
      </c>
      <c r="N270" s="90">
        <v>972505.65597800002</v>
      </c>
      <c r="O270" s="102">
        <v>99.98</v>
      </c>
      <c r="P270" s="90">
        <v>347.309532918</v>
      </c>
      <c r="Q270" s="91">
        <f t="shared" si="4"/>
        <v>6.3862979559138376E-3</v>
      </c>
      <c r="R270" s="91">
        <f>P270/'סכום נכסי הקרן'!$C$42</f>
        <v>6.4900020142932618E-4</v>
      </c>
    </row>
    <row r="271" spans="2:18">
      <c r="B271" s="86" t="s">
        <v>3510</v>
      </c>
      <c r="C271" s="88" t="s">
        <v>3112</v>
      </c>
      <c r="D271" s="87">
        <v>8160</v>
      </c>
      <c r="E271" s="87"/>
      <c r="F271" s="87" t="s">
        <v>683</v>
      </c>
      <c r="G271" s="101">
        <v>44195</v>
      </c>
      <c r="H271" s="87"/>
      <c r="I271" s="90">
        <v>3.62</v>
      </c>
      <c r="J271" s="88" t="s">
        <v>983</v>
      </c>
      <c r="K271" s="88" t="s">
        <v>133</v>
      </c>
      <c r="L271" s="89">
        <v>3.8179999999999999E-2</v>
      </c>
      <c r="M271" s="89">
        <v>4.7399999999999991E-2</v>
      </c>
      <c r="N271" s="90">
        <v>8079.07</v>
      </c>
      <c r="O271" s="102">
        <v>97.22</v>
      </c>
      <c r="P271" s="90">
        <v>29.477830000000001</v>
      </c>
      <c r="Q271" s="91">
        <f t="shared" si="4"/>
        <v>5.4203581425512595E-4</v>
      </c>
      <c r="R271" s="91">
        <f>P271/'סכום נכסי הקרן'!$C$42</f>
        <v>5.5083767632189653E-5</v>
      </c>
    </row>
    <row r="272" spans="2:18">
      <c r="B272" s="86" t="s">
        <v>3510</v>
      </c>
      <c r="C272" s="88" t="s">
        <v>3112</v>
      </c>
      <c r="D272" s="87">
        <v>9302</v>
      </c>
      <c r="E272" s="87"/>
      <c r="F272" s="87" t="s">
        <v>683</v>
      </c>
      <c r="G272" s="101">
        <v>44876</v>
      </c>
      <c r="H272" s="87"/>
      <c r="I272" s="90">
        <v>3.6</v>
      </c>
      <c r="J272" s="88" t="s">
        <v>983</v>
      </c>
      <c r="K272" s="88" t="s">
        <v>133</v>
      </c>
      <c r="L272" s="89">
        <v>4.1509999999999998E-2</v>
      </c>
      <c r="M272" s="89">
        <v>5.1000000000000004E-2</v>
      </c>
      <c r="N272" s="90">
        <v>10197.73</v>
      </c>
      <c r="O272" s="102">
        <v>97.21</v>
      </c>
      <c r="P272" s="90">
        <v>37.204279999999997</v>
      </c>
      <c r="Q272" s="91">
        <f t="shared" si="4"/>
        <v>6.8410911534450458E-4</v>
      </c>
      <c r="R272" s="91">
        <f>P272/'סכום נכסי הקרן'!$C$42</f>
        <v>6.9521803824871805E-5</v>
      </c>
    </row>
    <row r="273" spans="2:18">
      <c r="B273" s="86" t="s">
        <v>3510</v>
      </c>
      <c r="C273" s="88" t="s">
        <v>3112</v>
      </c>
      <c r="D273" s="87">
        <v>9332</v>
      </c>
      <c r="E273" s="87"/>
      <c r="F273" s="87" t="s">
        <v>683</v>
      </c>
      <c r="G273" s="101">
        <v>44895</v>
      </c>
      <c r="H273" s="87"/>
      <c r="I273" s="90">
        <v>3.44</v>
      </c>
      <c r="J273" s="88" t="s">
        <v>983</v>
      </c>
      <c r="K273" s="88" t="s">
        <v>133</v>
      </c>
      <c r="L273" s="89">
        <v>6.7803000000000002E-2</v>
      </c>
      <c r="M273" s="89">
        <v>7.9399999999999998E-2</v>
      </c>
      <c r="N273" s="90">
        <v>120.67</v>
      </c>
      <c r="O273" s="102">
        <v>97.22</v>
      </c>
      <c r="P273" s="90">
        <v>0.44030999999999998</v>
      </c>
      <c r="Q273" s="91">
        <f t="shared" si="4"/>
        <v>8.0963825822550203E-6</v>
      </c>
      <c r="R273" s="91">
        <f>P273/'סכום נכסי הקרן'!$C$42</f>
        <v>8.2278558924213296E-7</v>
      </c>
    </row>
    <row r="274" spans="2:18">
      <c r="B274" s="86" t="s">
        <v>3510</v>
      </c>
      <c r="C274" s="88" t="s">
        <v>3112</v>
      </c>
      <c r="D274" s="87">
        <v>9375</v>
      </c>
      <c r="E274" s="87"/>
      <c r="F274" s="87" t="s">
        <v>683</v>
      </c>
      <c r="G274" s="101">
        <v>44910</v>
      </c>
      <c r="H274" s="87"/>
      <c r="I274" s="90">
        <v>3.54</v>
      </c>
      <c r="J274" s="88" t="s">
        <v>983</v>
      </c>
      <c r="K274" s="88" t="s">
        <v>133</v>
      </c>
      <c r="L274" s="89">
        <v>5.0590000000000003E-2</v>
      </c>
      <c r="M274" s="89">
        <v>6.0199999999999997E-2</v>
      </c>
      <c r="N274" s="90">
        <v>7936.68</v>
      </c>
      <c r="O274" s="102">
        <v>97.23</v>
      </c>
      <c r="P274" s="90">
        <v>28.961269999999999</v>
      </c>
      <c r="Q274" s="91">
        <f t="shared" si="4"/>
        <v>5.3253735320111931E-4</v>
      </c>
      <c r="R274" s="91">
        <f>P274/'סכום נכסי הקרן'!$C$42</f>
        <v>5.411849742715475E-5</v>
      </c>
    </row>
    <row r="275" spans="2:18">
      <c r="B275" s="86" t="s">
        <v>3510</v>
      </c>
      <c r="C275" s="88" t="s">
        <v>3112</v>
      </c>
      <c r="D275" s="87">
        <v>9392</v>
      </c>
      <c r="E275" s="87"/>
      <c r="F275" s="87" t="s">
        <v>683</v>
      </c>
      <c r="G275" s="101">
        <v>44925</v>
      </c>
      <c r="H275" s="87"/>
      <c r="I275" s="90">
        <v>3.55</v>
      </c>
      <c r="J275" s="88" t="s">
        <v>983</v>
      </c>
      <c r="K275" s="88" t="s">
        <v>133</v>
      </c>
      <c r="L275" s="89">
        <v>5.0590000000000003E-2</v>
      </c>
      <c r="M275" s="89">
        <v>5.1799999999999999E-2</v>
      </c>
      <c r="N275" s="90">
        <v>2034.83</v>
      </c>
      <c r="O275" s="102">
        <v>100</v>
      </c>
      <c r="P275" s="90">
        <v>7.6367200000000004</v>
      </c>
      <c r="Q275" s="91">
        <f t="shared" si="4"/>
        <v>1.4042335353173574E-4</v>
      </c>
      <c r="R275" s="91">
        <f>P275/'סכום נכסי הקרן'!$C$42</f>
        <v>1.4270362165467926E-5</v>
      </c>
    </row>
    <row r="276" spans="2:18">
      <c r="B276" s="86" t="s">
        <v>3510</v>
      </c>
      <c r="C276" s="88" t="s">
        <v>3112</v>
      </c>
      <c r="D276" s="87">
        <v>7384</v>
      </c>
      <c r="E276" s="87"/>
      <c r="F276" s="87" t="s">
        <v>683</v>
      </c>
      <c r="G276" s="101">
        <v>43861</v>
      </c>
      <c r="H276" s="87"/>
      <c r="I276" s="90">
        <v>3.62</v>
      </c>
      <c r="J276" s="88" t="s">
        <v>983</v>
      </c>
      <c r="K276" s="88" t="s">
        <v>133</v>
      </c>
      <c r="L276" s="89">
        <v>3.8179999999999999E-2</v>
      </c>
      <c r="M276" s="89">
        <v>4.7399999999999991E-2</v>
      </c>
      <c r="N276" s="90">
        <v>375.77</v>
      </c>
      <c r="O276" s="102">
        <v>97.22</v>
      </c>
      <c r="P276" s="90">
        <v>1.3710499999999999</v>
      </c>
      <c r="Q276" s="91">
        <f t="shared" si="4"/>
        <v>2.521075001567247E-5</v>
      </c>
      <c r="R276" s="91">
        <f>P276/'סכום נכסי הקרן'!$C$42</f>
        <v>2.5620135407563451E-6</v>
      </c>
    </row>
    <row r="277" spans="2:18">
      <c r="B277" s="86" t="s">
        <v>3510</v>
      </c>
      <c r="C277" s="88" t="s">
        <v>3112</v>
      </c>
      <c r="D277" s="87">
        <v>8353</v>
      </c>
      <c r="E277" s="87"/>
      <c r="F277" s="87" t="s">
        <v>683</v>
      </c>
      <c r="G277" s="101">
        <v>44285</v>
      </c>
      <c r="H277" s="87"/>
      <c r="I277" s="90">
        <v>3.62</v>
      </c>
      <c r="J277" s="88" t="s">
        <v>983</v>
      </c>
      <c r="K277" s="88" t="s">
        <v>133</v>
      </c>
      <c r="L277" s="89">
        <v>3.8179999999999999E-2</v>
      </c>
      <c r="M277" s="89">
        <v>4.7400000000000005E-2</v>
      </c>
      <c r="N277" s="90">
        <v>8017.1</v>
      </c>
      <c r="O277" s="102">
        <v>97.22</v>
      </c>
      <c r="P277" s="90">
        <v>29.251709999999999</v>
      </c>
      <c r="Q277" s="91">
        <f t="shared" si="4"/>
        <v>5.3787793905470008E-4</v>
      </c>
      <c r="R277" s="91">
        <f>P277/'סכום נכסי הקרן'!$C$42</f>
        <v>5.4661228336149519E-5</v>
      </c>
    </row>
    <row r="278" spans="2:18">
      <c r="B278" s="86" t="s">
        <v>3510</v>
      </c>
      <c r="C278" s="88" t="s">
        <v>3112</v>
      </c>
      <c r="D278" s="87" t="s">
        <v>3288</v>
      </c>
      <c r="E278" s="87"/>
      <c r="F278" s="87" t="s">
        <v>683</v>
      </c>
      <c r="G278" s="101">
        <v>43937</v>
      </c>
      <c r="H278" s="87"/>
      <c r="I278" s="90">
        <v>3.6200000000000006</v>
      </c>
      <c r="J278" s="88" t="s">
        <v>983</v>
      </c>
      <c r="K278" s="88" t="s">
        <v>133</v>
      </c>
      <c r="L278" s="89">
        <v>3.8179999999999999E-2</v>
      </c>
      <c r="M278" s="89">
        <v>4.7400000000000005E-2</v>
      </c>
      <c r="N278" s="90">
        <v>1329.3</v>
      </c>
      <c r="O278" s="102">
        <v>97.22</v>
      </c>
      <c r="P278" s="90">
        <v>4.8501499999999993</v>
      </c>
      <c r="Q278" s="91">
        <f t="shared" si="4"/>
        <v>8.9184142947750864E-5</v>
      </c>
      <c r="R278" s="91">
        <f>P278/'סכום נכסי הקרן'!$C$42</f>
        <v>9.0632361873741929E-6</v>
      </c>
    </row>
    <row r="279" spans="2:18">
      <c r="B279" s="86" t="s">
        <v>3510</v>
      </c>
      <c r="C279" s="88" t="s">
        <v>3112</v>
      </c>
      <c r="D279" s="87">
        <v>8517</v>
      </c>
      <c r="E279" s="87"/>
      <c r="F279" s="87" t="s">
        <v>683</v>
      </c>
      <c r="G279" s="101">
        <v>44383</v>
      </c>
      <c r="H279" s="87"/>
      <c r="I279" s="90">
        <v>3.62</v>
      </c>
      <c r="J279" s="88" t="s">
        <v>983</v>
      </c>
      <c r="K279" s="88" t="s">
        <v>133</v>
      </c>
      <c r="L279" s="89">
        <v>3.8179999999999999E-2</v>
      </c>
      <c r="M279" s="89">
        <v>4.7400000000000005E-2</v>
      </c>
      <c r="N279" s="90">
        <v>10303.06</v>
      </c>
      <c r="O279" s="102">
        <v>97.22</v>
      </c>
      <c r="P279" s="90">
        <v>37.592460000000003</v>
      </c>
      <c r="Q279" s="91">
        <f t="shared" si="4"/>
        <v>6.9124693594994121E-4</v>
      </c>
      <c r="R279" s="91">
        <f>P279/'סכום נכסי הקרן'!$C$42</f>
        <v>7.0247176653179166E-5</v>
      </c>
    </row>
    <row r="280" spans="2:18">
      <c r="B280" s="86" t="s">
        <v>3510</v>
      </c>
      <c r="C280" s="88" t="s">
        <v>3112</v>
      </c>
      <c r="D280" s="87">
        <v>7824</v>
      </c>
      <c r="E280" s="87"/>
      <c r="F280" s="87" t="s">
        <v>683</v>
      </c>
      <c r="G280" s="101">
        <v>44027</v>
      </c>
      <c r="H280" s="87"/>
      <c r="I280" s="90">
        <v>3.6199999999999997</v>
      </c>
      <c r="J280" s="88" t="s">
        <v>983</v>
      </c>
      <c r="K280" s="88" t="s">
        <v>133</v>
      </c>
      <c r="L280" s="89">
        <v>3.8179999999999999E-2</v>
      </c>
      <c r="M280" s="89">
        <v>4.7400000000000005E-2</v>
      </c>
      <c r="N280" s="90">
        <v>100.25</v>
      </c>
      <c r="O280" s="102">
        <v>97.22</v>
      </c>
      <c r="P280" s="90">
        <v>0.36576999999999998</v>
      </c>
      <c r="Q280" s="91">
        <f t="shared" si="4"/>
        <v>6.7257474440994268E-6</v>
      </c>
      <c r="R280" s="91">
        <f>P280/'סכום נכסי הקרן'!$C$42</f>
        <v>6.8349636614452314E-7</v>
      </c>
    </row>
    <row r="281" spans="2:18">
      <c r="B281" s="86" t="s">
        <v>3510</v>
      </c>
      <c r="C281" s="88" t="s">
        <v>3112</v>
      </c>
      <c r="D281" s="87">
        <v>8578</v>
      </c>
      <c r="E281" s="87"/>
      <c r="F281" s="87" t="s">
        <v>683</v>
      </c>
      <c r="G281" s="101">
        <v>44411</v>
      </c>
      <c r="H281" s="87"/>
      <c r="I281" s="90">
        <v>3.6199999999999997</v>
      </c>
      <c r="J281" s="88" t="s">
        <v>983</v>
      </c>
      <c r="K281" s="88" t="s">
        <v>133</v>
      </c>
      <c r="L281" s="89">
        <v>3.8179999999999999E-2</v>
      </c>
      <c r="M281" s="89">
        <v>4.7400000000000005E-2</v>
      </c>
      <c r="N281" s="90">
        <v>12425.9</v>
      </c>
      <c r="O281" s="102">
        <v>97.22</v>
      </c>
      <c r="P281" s="90">
        <v>45.337969999999999</v>
      </c>
      <c r="Q281" s="91">
        <f t="shared" si="4"/>
        <v>8.3367071068747166E-4</v>
      </c>
      <c r="R281" s="91">
        <f>P281/'סכום נכסי הקרן'!$C$42</f>
        <v>8.4720829328182749E-5</v>
      </c>
    </row>
    <row r="282" spans="2:18">
      <c r="B282" s="86" t="s">
        <v>3510</v>
      </c>
      <c r="C282" s="88" t="s">
        <v>3112</v>
      </c>
      <c r="D282" s="87">
        <v>8016</v>
      </c>
      <c r="E282" s="87"/>
      <c r="F282" s="87" t="s">
        <v>683</v>
      </c>
      <c r="G282" s="101">
        <v>44124</v>
      </c>
      <c r="H282" s="87"/>
      <c r="I282" s="90">
        <v>3.6199999999999997</v>
      </c>
      <c r="J282" s="88" t="s">
        <v>983</v>
      </c>
      <c r="K282" s="88" t="s">
        <v>133</v>
      </c>
      <c r="L282" s="89">
        <v>3.8179999999999999E-2</v>
      </c>
      <c r="M282" s="89">
        <v>4.7400000000000005E-2</v>
      </c>
      <c r="N282" s="90">
        <v>165.64</v>
      </c>
      <c r="O282" s="102">
        <v>97.22</v>
      </c>
      <c r="P282" s="90">
        <v>0.60438000000000003</v>
      </c>
      <c r="Q282" s="91">
        <f t="shared" si="4"/>
        <v>1.1113287695176784E-5</v>
      </c>
      <c r="R282" s="91">
        <f>P282/'סכום נכסי הקרן'!$C$42</f>
        <v>1.1293751094141864E-6</v>
      </c>
    </row>
    <row r="283" spans="2:18">
      <c r="B283" s="86" t="s">
        <v>3510</v>
      </c>
      <c r="C283" s="88" t="s">
        <v>3112</v>
      </c>
      <c r="D283" s="87">
        <v>8701</v>
      </c>
      <c r="E283" s="87"/>
      <c r="F283" s="87" t="s">
        <v>683</v>
      </c>
      <c r="G283" s="101">
        <v>44495</v>
      </c>
      <c r="H283" s="87"/>
      <c r="I283" s="90">
        <v>3.6199999999999992</v>
      </c>
      <c r="J283" s="88" t="s">
        <v>983</v>
      </c>
      <c r="K283" s="88" t="s">
        <v>133</v>
      </c>
      <c r="L283" s="89">
        <v>3.8179999999999999E-2</v>
      </c>
      <c r="M283" s="89">
        <v>4.7400000000000005E-2</v>
      </c>
      <c r="N283" s="90">
        <v>10709.06</v>
      </c>
      <c r="O283" s="102">
        <v>97.22</v>
      </c>
      <c r="P283" s="90">
        <v>39.073800000000006</v>
      </c>
      <c r="Q283" s="91">
        <f t="shared" si="4"/>
        <v>7.1848568904298396E-4</v>
      </c>
      <c r="R283" s="91">
        <f>P283/'סכום נכסי הקרן'!$C$42</f>
        <v>7.3015283679519563E-5</v>
      </c>
    </row>
    <row r="284" spans="2:18">
      <c r="B284" s="86" t="s">
        <v>3510</v>
      </c>
      <c r="C284" s="88" t="s">
        <v>3112</v>
      </c>
      <c r="D284" s="87">
        <v>8127</v>
      </c>
      <c r="E284" s="87"/>
      <c r="F284" s="87" t="s">
        <v>683</v>
      </c>
      <c r="G284" s="101">
        <v>44179</v>
      </c>
      <c r="H284" s="87"/>
      <c r="I284" s="90">
        <v>3.6200000000000006</v>
      </c>
      <c r="J284" s="88" t="s">
        <v>983</v>
      </c>
      <c r="K284" s="88" t="s">
        <v>133</v>
      </c>
      <c r="L284" s="89">
        <v>3.8179999999999999E-2</v>
      </c>
      <c r="M284" s="89">
        <v>4.7400000000000005E-2</v>
      </c>
      <c r="N284" s="90">
        <v>10033.66</v>
      </c>
      <c r="O284" s="102">
        <v>97.22</v>
      </c>
      <c r="P284" s="90">
        <v>36.609499999999997</v>
      </c>
      <c r="Q284" s="91">
        <f t="shared" si="4"/>
        <v>6.7317235162741055E-4</v>
      </c>
      <c r="R284" s="91">
        <f>P284/'סכום נכסי הקרן'!$C$42</f>
        <v>6.8410367762167254E-5</v>
      </c>
    </row>
    <row r="285" spans="2:18">
      <c r="B285" s="86" t="s">
        <v>3510</v>
      </c>
      <c r="C285" s="88" t="s">
        <v>3112</v>
      </c>
      <c r="D285" s="87">
        <v>8793</v>
      </c>
      <c r="E285" s="87"/>
      <c r="F285" s="87" t="s">
        <v>683</v>
      </c>
      <c r="G285" s="101">
        <v>44546</v>
      </c>
      <c r="H285" s="87"/>
      <c r="I285" s="90">
        <v>3.6199999999999997</v>
      </c>
      <c r="J285" s="88" t="s">
        <v>983</v>
      </c>
      <c r="K285" s="88" t="s">
        <v>133</v>
      </c>
      <c r="L285" s="89">
        <v>3.8179999999999999E-2</v>
      </c>
      <c r="M285" s="89">
        <v>4.7400000000000005E-2</v>
      </c>
      <c r="N285" s="90">
        <v>10397.620000000001</v>
      </c>
      <c r="O285" s="102">
        <v>97.22</v>
      </c>
      <c r="P285" s="90">
        <v>37.937460000000002</v>
      </c>
      <c r="Q285" s="91">
        <f t="shared" si="4"/>
        <v>6.9759076641229267E-4</v>
      </c>
      <c r="R285" s="91">
        <f>P285/'סכום נכסי הקרן'!$C$42</f>
        <v>7.089186114430709E-5</v>
      </c>
    </row>
    <row r="286" spans="2:18">
      <c r="B286" s="86" t="s">
        <v>3510</v>
      </c>
      <c r="C286" s="88" t="s">
        <v>3112</v>
      </c>
      <c r="D286" s="87">
        <v>8151</v>
      </c>
      <c r="E286" s="87"/>
      <c r="F286" s="87" t="s">
        <v>683</v>
      </c>
      <c r="G286" s="101">
        <v>44187</v>
      </c>
      <c r="H286" s="87"/>
      <c r="I286" s="90">
        <v>3.62</v>
      </c>
      <c r="J286" s="88" t="s">
        <v>983</v>
      </c>
      <c r="K286" s="88" t="s">
        <v>133</v>
      </c>
      <c r="L286" s="89">
        <v>3.8179999999999999E-2</v>
      </c>
      <c r="M286" s="89">
        <v>4.7400000000000005E-2</v>
      </c>
      <c r="N286" s="90">
        <v>134</v>
      </c>
      <c r="O286" s="102">
        <v>97.22</v>
      </c>
      <c r="P286" s="90">
        <v>0.48893999999999999</v>
      </c>
      <c r="Q286" s="91">
        <f t="shared" si="4"/>
        <v>8.9905868587308246E-6</v>
      </c>
      <c r="R286" s="91">
        <f>P286/'סכום נכסי הקרן'!$C$42</f>
        <v>9.1365807273068639E-7</v>
      </c>
    </row>
    <row r="287" spans="2:18">
      <c r="B287" s="86" t="s">
        <v>3510</v>
      </c>
      <c r="C287" s="88" t="s">
        <v>3112</v>
      </c>
      <c r="D287" s="87">
        <v>9053</v>
      </c>
      <c r="E287" s="87"/>
      <c r="F287" s="87" t="s">
        <v>683</v>
      </c>
      <c r="G287" s="101">
        <v>44686</v>
      </c>
      <c r="H287" s="87"/>
      <c r="I287" s="90">
        <v>3.6199999999999997</v>
      </c>
      <c r="J287" s="88" t="s">
        <v>983</v>
      </c>
      <c r="K287" s="88" t="s">
        <v>133</v>
      </c>
      <c r="L287" s="89">
        <v>3.8179999999999999E-2</v>
      </c>
      <c r="M287" s="89">
        <v>4.7400000000000005E-2</v>
      </c>
      <c r="N287" s="90">
        <v>4554.05</v>
      </c>
      <c r="O287" s="102">
        <v>97.22</v>
      </c>
      <c r="P287" s="90">
        <v>16.616220000000002</v>
      </c>
      <c r="Q287" s="91">
        <f t="shared" si="4"/>
        <v>3.0553763073951881E-4</v>
      </c>
      <c r="R287" s="91">
        <f>P287/'סכום נכסי הקרן'!$C$42</f>
        <v>3.104991111643369E-5</v>
      </c>
    </row>
    <row r="288" spans="2:18">
      <c r="B288" s="86" t="s">
        <v>3510</v>
      </c>
      <c r="C288" s="88" t="s">
        <v>3112</v>
      </c>
      <c r="D288" s="87">
        <v>9210</v>
      </c>
      <c r="E288" s="87"/>
      <c r="F288" s="87" t="s">
        <v>683</v>
      </c>
      <c r="G288" s="101">
        <v>44803</v>
      </c>
      <c r="H288" s="87"/>
      <c r="I288" s="90">
        <v>3.62</v>
      </c>
      <c r="J288" s="88" t="s">
        <v>983</v>
      </c>
      <c r="K288" s="88" t="s">
        <v>133</v>
      </c>
      <c r="L288" s="89">
        <v>3.8179999999999999E-2</v>
      </c>
      <c r="M288" s="89">
        <v>4.7400000000000005E-2</v>
      </c>
      <c r="N288" s="90">
        <v>10510.94</v>
      </c>
      <c r="O288" s="102">
        <v>97.22</v>
      </c>
      <c r="P288" s="90">
        <v>38.350929999999998</v>
      </c>
      <c r="Q288" s="91">
        <f t="shared" si="4"/>
        <v>7.0519361737249103E-4</v>
      </c>
      <c r="R288" s="91">
        <f>P288/'סכום נכסי הקרן'!$C$42</f>
        <v>7.1664492148790156E-5</v>
      </c>
    </row>
    <row r="289" spans="2:18">
      <c r="B289" s="86" t="s">
        <v>3510</v>
      </c>
      <c r="C289" s="88" t="s">
        <v>3112</v>
      </c>
      <c r="D289" s="87">
        <v>8159</v>
      </c>
      <c r="E289" s="87"/>
      <c r="F289" s="87" t="s">
        <v>683</v>
      </c>
      <c r="G289" s="101">
        <v>44195</v>
      </c>
      <c r="H289" s="87"/>
      <c r="I289" s="90">
        <v>3.4400000000000004</v>
      </c>
      <c r="J289" s="88" t="s">
        <v>983</v>
      </c>
      <c r="K289" s="88" t="s">
        <v>134</v>
      </c>
      <c r="L289" s="89">
        <v>6.4985000000000001E-2</v>
      </c>
      <c r="M289" s="89">
        <v>7.1399999999999991E-2</v>
      </c>
      <c r="N289" s="90">
        <v>5998.77</v>
      </c>
      <c r="O289" s="102">
        <v>98.59</v>
      </c>
      <c r="P289" s="90">
        <v>25.061979999999998</v>
      </c>
      <c r="Q289" s="91">
        <f t="shared" si="4"/>
        <v>4.6083754252418445E-4</v>
      </c>
      <c r="R289" s="91">
        <f>P289/'סכום נכסי הקרן'!$C$42</f>
        <v>4.6832086443357072E-5</v>
      </c>
    </row>
    <row r="290" spans="2:18">
      <c r="B290" s="86" t="s">
        <v>3510</v>
      </c>
      <c r="C290" s="88" t="s">
        <v>3112</v>
      </c>
      <c r="D290" s="87">
        <v>7385</v>
      </c>
      <c r="E290" s="87"/>
      <c r="F290" s="87" t="s">
        <v>683</v>
      </c>
      <c r="G290" s="101">
        <v>43861</v>
      </c>
      <c r="H290" s="87"/>
      <c r="I290" s="90">
        <v>3.44</v>
      </c>
      <c r="J290" s="88" t="s">
        <v>983</v>
      </c>
      <c r="K290" s="88" t="s">
        <v>134</v>
      </c>
      <c r="L290" s="89">
        <v>6.4985000000000001E-2</v>
      </c>
      <c r="M290" s="89">
        <v>7.1399999999999991E-2</v>
      </c>
      <c r="N290" s="90">
        <v>1225.1099999999999</v>
      </c>
      <c r="O290" s="102">
        <v>98.59</v>
      </c>
      <c r="P290" s="90">
        <v>5.1183399999999999</v>
      </c>
      <c r="Q290" s="91">
        <f t="shared" si="4"/>
        <v>9.4115597706295932E-5</v>
      </c>
      <c r="R290" s="91">
        <f>P290/'סכום נכסי הקרן'!$C$42</f>
        <v>9.5643896183179555E-6</v>
      </c>
    </row>
    <row r="291" spans="2:18">
      <c r="B291" s="86" t="s">
        <v>3510</v>
      </c>
      <c r="C291" s="88" t="s">
        <v>3112</v>
      </c>
      <c r="D291" s="87">
        <v>8700</v>
      </c>
      <c r="E291" s="87"/>
      <c r="F291" s="87" t="s">
        <v>683</v>
      </c>
      <c r="G291" s="101">
        <v>44495</v>
      </c>
      <c r="H291" s="87"/>
      <c r="I291" s="90">
        <v>3.4399999999999995</v>
      </c>
      <c r="J291" s="88" t="s">
        <v>983</v>
      </c>
      <c r="K291" s="88" t="s">
        <v>134</v>
      </c>
      <c r="L291" s="89">
        <v>6.4985000000000001E-2</v>
      </c>
      <c r="M291" s="89">
        <v>7.1399999999999991E-2</v>
      </c>
      <c r="N291" s="90">
        <v>1179.6400000000001</v>
      </c>
      <c r="O291" s="102">
        <v>98.59</v>
      </c>
      <c r="P291" s="90">
        <v>4.9283799999999998</v>
      </c>
      <c r="Q291" s="91">
        <f t="shared" si="4"/>
        <v>9.0622629489982046E-5</v>
      </c>
      <c r="R291" s="91">
        <f>P291/'סכום נכסי הקרן'!$C$42</f>
        <v>9.2094207315508249E-6</v>
      </c>
    </row>
    <row r="292" spans="2:18">
      <c r="B292" s="86" t="s">
        <v>3510</v>
      </c>
      <c r="C292" s="88" t="s">
        <v>3112</v>
      </c>
      <c r="D292" s="87">
        <v>8794</v>
      </c>
      <c r="E292" s="87"/>
      <c r="F292" s="87" t="s">
        <v>683</v>
      </c>
      <c r="G292" s="101">
        <v>44546</v>
      </c>
      <c r="H292" s="87"/>
      <c r="I292" s="90">
        <v>3.44</v>
      </c>
      <c r="J292" s="88" t="s">
        <v>983</v>
      </c>
      <c r="K292" s="88" t="s">
        <v>134</v>
      </c>
      <c r="L292" s="89">
        <v>6.4737000000000003E-2</v>
      </c>
      <c r="M292" s="89">
        <v>7.1199999999999999E-2</v>
      </c>
      <c r="N292" s="90">
        <v>1235.29</v>
      </c>
      <c r="O292" s="102">
        <v>98.59</v>
      </c>
      <c r="P292" s="90">
        <v>5.1608400000000003</v>
      </c>
      <c r="Q292" s="91">
        <f t="shared" si="4"/>
        <v>9.48970840676001E-5</v>
      </c>
      <c r="R292" s="91">
        <f>P292/'סכום נכסי הקרן'!$C$42</f>
        <v>9.6438072730221206E-6</v>
      </c>
    </row>
    <row r="293" spans="2:18">
      <c r="B293" s="86" t="s">
        <v>3510</v>
      </c>
      <c r="C293" s="88" t="s">
        <v>3112</v>
      </c>
      <c r="D293" s="87">
        <v>7610</v>
      </c>
      <c r="E293" s="87"/>
      <c r="F293" s="87" t="s">
        <v>683</v>
      </c>
      <c r="G293" s="101">
        <v>43937</v>
      </c>
      <c r="H293" s="87"/>
      <c r="I293" s="90">
        <v>3.44</v>
      </c>
      <c r="J293" s="88" t="s">
        <v>983</v>
      </c>
      <c r="K293" s="88" t="s">
        <v>134</v>
      </c>
      <c r="L293" s="89">
        <v>6.4985000000000001E-2</v>
      </c>
      <c r="M293" s="89">
        <v>7.1399999999999991E-2</v>
      </c>
      <c r="N293" s="90">
        <v>1897.49</v>
      </c>
      <c r="O293" s="102">
        <v>98.59</v>
      </c>
      <c r="P293" s="90">
        <v>7.9274499999999994</v>
      </c>
      <c r="Q293" s="91">
        <f t="shared" si="4"/>
        <v>1.4576927188048773E-4</v>
      </c>
      <c r="R293" s="91">
        <f>P293/'סכום נכסי הקרן'!$C$42</f>
        <v>1.4813634983165377E-5</v>
      </c>
    </row>
    <row r="294" spans="2:18">
      <c r="B294" s="86" t="s">
        <v>3510</v>
      </c>
      <c r="C294" s="88" t="s">
        <v>3112</v>
      </c>
      <c r="D294" s="87">
        <v>9052</v>
      </c>
      <c r="E294" s="87"/>
      <c r="F294" s="87" t="s">
        <v>683</v>
      </c>
      <c r="G294" s="101">
        <v>44686</v>
      </c>
      <c r="H294" s="87"/>
      <c r="I294" s="90">
        <v>3.4400000000000004</v>
      </c>
      <c r="J294" s="88" t="s">
        <v>983</v>
      </c>
      <c r="K294" s="88" t="s">
        <v>134</v>
      </c>
      <c r="L294" s="89">
        <v>6.4737000000000003E-2</v>
      </c>
      <c r="M294" s="89">
        <v>7.1300000000000002E-2</v>
      </c>
      <c r="N294" s="90">
        <v>799.65</v>
      </c>
      <c r="O294" s="102">
        <v>98.55</v>
      </c>
      <c r="P294" s="90">
        <v>3.3394499999999998</v>
      </c>
      <c r="Q294" s="91">
        <f t="shared" si="4"/>
        <v>6.1405520688404827E-5</v>
      </c>
      <c r="R294" s="91">
        <f>P294/'סכום נכסי הקרן'!$C$42</f>
        <v>6.2402655765134585E-6</v>
      </c>
    </row>
    <row r="295" spans="2:18">
      <c r="B295" s="86" t="s">
        <v>3510</v>
      </c>
      <c r="C295" s="88" t="s">
        <v>3112</v>
      </c>
      <c r="D295" s="87">
        <v>7828</v>
      </c>
      <c r="E295" s="87"/>
      <c r="F295" s="87" t="s">
        <v>683</v>
      </c>
      <c r="G295" s="101">
        <v>44027</v>
      </c>
      <c r="H295" s="87"/>
      <c r="I295" s="90">
        <v>3.44</v>
      </c>
      <c r="J295" s="88" t="s">
        <v>983</v>
      </c>
      <c r="K295" s="88" t="s">
        <v>134</v>
      </c>
      <c r="L295" s="89">
        <v>6.4985000000000001E-2</v>
      </c>
      <c r="M295" s="89">
        <v>7.1400000000000005E-2</v>
      </c>
      <c r="N295" s="90">
        <v>1260.06</v>
      </c>
      <c r="O295" s="102">
        <v>98.59</v>
      </c>
      <c r="P295" s="90">
        <v>5.2643300000000002</v>
      </c>
      <c r="Q295" s="91">
        <f t="shared" si="4"/>
        <v>9.6800049327161708E-5</v>
      </c>
      <c r="R295" s="91">
        <f>P295/'סכום נכסי הקרן'!$C$42</f>
        <v>9.837193933853508E-6</v>
      </c>
    </row>
    <row r="296" spans="2:18">
      <c r="B296" s="86" t="s">
        <v>3510</v>
      </c>
      <c r="C296" s="88" t="s">
        <v>3112</v>
      </c>
      <c r="D296" s="87">
        <v>8015</v>
      </c>
      <c r="E296" s="87"/>
      <c r="F296" s="87" t="s">
        <v>683</v>
      </c>
      <c r="G296" s="101">
        <v>44124</v>
      </c>
      <c r="H296" s="87"/>
      <c r="I296" s="90">
        <v>3.4400000000000004</v>
      </c>
      <c r="J296" s="88" t="s">
        <v>983</v>
      </c>
      <c r="K296" s="88" t="s">
        <v>134</v>
      </c>
      <c r="L296" s="89">
        <v>6.4985000000000001E-2</v>
      </c>
      <c r="M296" s="89">
        <v>7.1400000000000005E-2</v>
      </c>
      <c r="N296" s="90">
        <v>943.36</v>
      </c>
      <c r="O296" s="102">
        <v>98.59</v>
      </c>
      <c r="P296" s="90">
        <v>3.9412199999999999</v>
      </c>
      <c r="Q296" s="91">
        <f t="shared" si="4"/>
        <v>7.2470815927040344E-5</v>
      </c>
      <c r="R296" s="91">
        <f>P296/'סכום נכסי הקרן'!$C$42</f>
        <v>7.3647635076034602E-6</v>
      </c>
    </row>
    <row r="297" spans="2:18">
      <c r="B297" s="86" t="s">
        <v>3510</v>
      </c>
      <c r="C297" s="88" t="s">
        <v>3112</v>
      </c>
      <c r="D297" s="87">
        <v>8143</v>
      </c>
      <c r="E297" s="87"/>
      <c r="F297" s="87" t="s">
        <v>683</v>
      </c>
      <c r="G297" s="101">
        <v>44187</v>
      </c>
      <c r="H297" s="87"/>
      <c r="I297" s="90">
        <v>3.4400000000000004</v>
      </c>
      <c r="J297" s="88" t="s">
        <v>983</v>
      </c>
      <c r="K297" s="88" t="s">
        <v>134</v>
      </c>
      <c r="L297" s="89">
        <v>6.4985000000000001E-2</v>
      </c>
      <c r="M297" s="89">
        <v>7.1399999999999991E-2</v>
      </c>
      <c r="N297" s="90">
        <v>455.84</v>
      </c>
      <c r="O297" s="102">
        <v>98.59</v>
      </c>
      <c r="P297" s="90">
        <v>1.90442</v>
      </c>
      <c r="Q297" s="91">
        <f t="shared" si="4"/>
        <v>3.5018311910467868E-5</v>
      </c>
      <c r="R297" s="91">
        <f>P297/'סכום נכסי הקרן'!$C$42</f>
        <v>3.5586957640401148E-6</v>
      </c>
    </row>
    <row r="298" spans="2:18">
      <c r="B298" s="86" t="s">
        <v>3510</v>
      </c>
      <c r="C298" s="88" t="s">
        <v>3112</v>
      </c>
      <c r="D298" s="87">
        <v>9209</v>
      </c>
      <c r="E298" s="87"/>
      <c r="F298" s="87" t="s">
        <v>683</v>
      </c>
      <c r="G298" s="101">
        <v>44803</v>
      </c>
      <c r="H298" s="87"/>
      <c r="I298" s="90">
        <v>3.4399999999999995</v>
      </c>
      <c r="J298" s="88" t="s">
        <v>983</v>
      </c>
      <c r="K298" s="88" t="s">
        <v>134</v>
      </c>
      <c r="L298" s="89">
        <v>6.4737000000000003E-2</v>
      </c>
      <c r="M298" s="89">
        <v>7.1300000000000002E-2</v>
      </c>
      <c r="N298" s="90">
        <v>595.30999999999995</v>
      </c>
      <c r="O298" s="102">
        <v>98.55</v>
      </c>
      <c r="P298" s="90">
        <v>2.48611</v>
      </c>
      <c r="Q298" s="91">
        <f t="shared" si="4"/>
        <v>4.571437782828014E-5</v>
      </c>
      <c r="R298" s="91">
        <f>P298/'סכום נכסי הקרן'!$C$42</f>
        <v>4.6456711890957721E-6</v>
      </c>
    </row>
    <row r="299" spans="2:18">
      <c r="B299" s="86" t="s">
        <v>3510</v>
      </c>
      <c r="C299" s="88" t="s">
        <v>3112</v>
      </c>
      <c r="D299" s="87">
        <v>9301</v>
      </c>
      <c r="E299" s="87"/>
      <c r="F299" s="87" t="s">
        <v>683</v>
      </c>
      <c r="G299" s="101">
        <v>44876</v>
      </c>
      <c r="H299" s="87"/>
      <c r="I299" s="90">
        <v>3.44</v>
      </c>
      <c r="J299" s="88" t="s">
        <v>983</v>
      </c>
      <c r="K299" s="88" t="s">
        <v>134</v>
      </c>
      <c r="L299" s="89">
        <v>6.4737000000000003E-2</v>
      </c>
      <c r="M299" s="89">
        <v>7.1300000000000002E-2</v>
      </c>
      <c r="N299" s="90">
        <v>74.27</v>
      </c>
      <c r="O299" s="102">
        <v>98.55</v>
      </c>
      <c r="P299" s="90">
        <v>0.31019000000000002</v>
      </c>
      <c r="Q299" s="91">
        <f t="shared" si="4"/>
        <v>5.7037471626574118E-6</v>
      </c>
      <c r="R299" s="91">
        <f>P299/'סכום נכסי הקרן'!$C$42</f>
        <v>5.7963676029846526E-7</v>
      </c>
    </row>
    <row r="300" spans="2:18">
      <c r="B300" s="86" t="s">
        <v>3510</v>
      </c>
      <c r="C300" s="88" t="s">
        <v>3112</v>
      </c>
      <c r="D300" s="87">
        <v>9376</v>
      </c>
      <c r="E300" s="87"/>
      <c r="F300" s="87" t="s">
        <v>683</v>
      </c>
      <c r="G300" s="101">
        <v>44910</v>
      </c>
      <c r="H300" s="87"/>
      <c r="I300" s="90">
        <v>3.45</v>
      </c>
      <c r="J300" s="88" t="s">
        <v>983</v>
      </c>
      <c r="K300" s="88" t="s">
        <v>134</v>
      </c>
      <c r="L300" s="89">
        <v>6.3197000000000003E-2</v>
      </c>
      <c r="M300" s="89">
        <v>6.9600000000000023E-2</v>
      </c>
      <c r="N300" s="90">
        <v>128.93</v>
      </c>
      <c r="O300" s="102">
        <v>98.55</v>
      </c>
      <c r="P300" s="90">
        <v>0.53842999999999996</v>
      </c>
      <c r="Q300" s="91">
        <f t="shared" si="4"/>
        <v>9.9006047415765498E-6</v>
      </c>
      <c r="R300" s="91">
        <f>P300/'סכום נכסי הקרן'!$C$42</f>
        <v>1.0061375958203121E-6</v>
      </c>
    </row>
    <row r="301" spans="2:18">
      <c r="B301" s="86" t="s">
        <v>3510</v>
      </c>
      <c r="C301" s="88" t="s">
        <v>3112</v>
      </c>
      <c r="D301" s="87">
        <v>9393</v>
      </c>
      <c r="E301" s="87"/>
      <c r="F301" s="87" t="s">
        <v>683</v>
      </c>
      <c r="G301" s="101">
        <v>44925</v>
      </c>
      <c r="H301" s="87"/>
      <c r="I301" s="90">
        <v>3.4600000000000004</v>
      </c>
      <c r="J301" s="88" t="s">
        <v>983</v>
      </c>
      <c r="K301" s="88" t="s">
        <v>134</v>
      </c>
      <c r="L301" s="89">
        <v>6.3067999999999999E-2</v>
      </c>
      <c r="M301" s="89">
        <v>6.5000000000000002E-2</v>
      </c>
      <c r="N301" s="90">
        <v>485.13</v>
      </c>
      <c r="O301" s="102">
        <v>100</v>
      </c>
      <c r="P301" s="90">
        <v>2.05579</v>
      </c>
      <c r="Q301" s="91">
        <f t="shared" si="4"/>
        <v>3.780169051071756E-5</v>
      </c>
      <c r="R301" s="91">
        <f>P301/'סכום נכסי הקרן'!$C$42</f>
        <v>3.8415534203358644E-6</v>
      </c>
    </row>
    <row r="302" spans="2:18">
      <c r="B302" s="86" t="s">
        <v>3510</v>
      </c>
      <c r="C302" s="88" t="s">
        <v>3112</v>
      </c>
      <c r="D302" s="87">
        <v>7276</v>
      </c>
      <c r="E302" s="87"/>
      <c r="F302" s="87" t="s">
        <v>683</v>
      </c>
      <c r="G302" s="101">
        <v>43788</v>
      </c>
      <c r="H302" s="87"/>
      <c r="I302" s="90">
        <v>3.62</v>
      </c>
      <c r="J302" s="88" t="s">
        <v>983</v>
      </c>
      <c r="K302" s="88" t="s">
        <v>133</v>
      </c>
      <c r="L302" s="89">
        <v>3.8179999999999999E-2</v>
      </c>
      <c r="M302" s="89">
        <v>4.7500000000000001E-2</v>
      </c>
      <c r="N302" s="90">
        <v>16386.009999999998</v>
      </c>
      <c r="O302" s="102">
        <v>97.21</v>
      </c>
      <c r="P302" s="90">
        <v>59.780929999999998</v>
      </c>
      <c r="Q302" s="91">
        <f t="shared" si="4"/>
        <v>1.0992466226136281E-3</v>
      </c>
      <c r="R302" s="91">
        <f>P302/'סכום נכסי הקרן'!$C$42</f>
        <v>1.1170967662667827E-4</v>
      </c>
    </row>
    <row r="303" spans="2:18">
      <c r="B303" s="86" t="s">
        <v>3510</v>
      </c>
      <c r="C303" s="88" t="s">
        <v>3112</v>
      </c>
      <c r="D303" s="87">
        <v>7275</v>
      </c>
      <c r="E303" s="87"/>
      <c r="F303" s="87" t="s">
        <v>683</v>
      </c>
      <c r="G303" s="101">
        <v>43788</v>
      </c>
      <c r="H303" s="87"/>
      <c r="I303" s="90">
        <v>3.44</v>
      </c>
      <c r="J303" s="88" t="s">
        <v>983</v>
      </c>
      <c r="K303" s="88" t="s">
        <v>134</v>
      </c>
      <c r="L303" s="89">
        <v>6.4985000000000001E-2</v>
      </c>
      <c r="M303" s="89">
        <v>7.1399999999999991E-2</v>
      </c>
      <c r="N303" s="90">
        <v>15397.9</v>
      </c>
      <c r="O303" s="102">
        <v>98.59</v>
      </c>
      <c r="P303" s="90">
        <v>64.330110000000005</v>
      </c>
      <c r="Q303" s="91">
        <f t="shared" si="4"/>
        <v>1.1828965549693388E-3</v>
      </c>
      <c r="R303" s="91">
        <f>P303/'סכום נכסי הקרן'!$C$42</f>
        <v>1.2021050501319806E-4</v>
      </c>
    </row>
    <row r="304" spans="2:18">
      <c r="B304" s="86" t="s">
        <v>3511</v>
      </c>
      <c r="C304" s="88" t="s">
        <v>3112</v>
      </c>
      <c r="D304" s="87">
        <v>9040</v>
      </c>
      <c r="E304" s="87"/>
      <c r="F304" s="87" t="s">
        <v>683</v>
      </c>
      <c r="G304" s="101">
        <v>44665</v>
      </c>
      <c r="H304" s="87"/>
      <c r="I304" s="90">
        <v>4.5999999999987837</v>
      </c>
      <c r="J304" s="88" t="s">
        <v>983</v>
      </c>
      <c r="K304" s="88" t="s">
        <v>133</v>
      </c>
      <c r="L304" s="89">
        <v>5.2839999999999998E-2</v>
      </c>
      <c r="M304" s="89">
        <v>6.4399999999970842E-2</v>
      </c>
      <c r="N304" s="90">
        <v>176681.45</v>
      </c>
      <c r="O304" s="102">
        <v>99.27</v>
      </c>
      <c r="P304" s="90">
        <v>658.24497256799998</v>
      </c>
      <c r="Q304" s="91">
        <f t="shared" si="4"/>
        <v>1.210375219903361E-2</v>
      </c>
      <c r="R304" s="91">
        <f>P304/'סכום נכסי הקרן'!$C$42</f>
        <v>1.2300299280507678E-3</v>
      </c>
    </row>
    <row r="305" spans="2:18">
      <c r="B305" s="86" t="s">
        <v>3512</v>
      </c>
      <c r="C305" s="88" t="s">
        <v>3112</v>
      </c>
      <c r="D305" s="87">
        <v>9186</v>
      </c>
      <c r="E305" s="87"/>
      <c r="F305" s="87" t="s">
        <v>683</v>
      </c>
      <c r="G305" s="101">
        <v>44778</v>
      </c>
      <c r="H305" s="87"/>
      <c r="I305" s="90">
        <v>3.8300000000041381</v>
      </c>
      <c r="J305" s="88" t="s">
        <v>601</v>
      </c>
      <c r="K305" s="88" t="s">
        <v>133</v>
      </c>
      <c r="L305" s="89">
        <v>5.842E-2</v>
      </c>
      <c r="M305" s="89">
        <v>6.4000000000075219E-2</v>
      </c>
      <c r="N305" s="90">
        <v>105812.00195200001</v>
      </c>
      <c r="O305" s="102">
        <v>100.44</v>
      </c>
      <c r="P305" s="90">
        <v>398.85973364499989</v>
      </c>
      <c r="Q305" s="91">
        <f t="shared" si="4"/>
        <v>7.3341986333407237E-3</v>
      </c>
      <c r="R305" s="91">
        <f>P305/'סכום נכסי הקרן'!$C$42</f>
        <v>7.4532952004737905E-4</v>
      </c>
    </row>
    <row r="306" spans="2:18">
      <c r="B306" s="86" t="s">
        <v>3512</v>
      </c>
      <c r="C306" s="88" t="s">
        <v>3112</v>
      </c>
      <c r="D306" s="87">
        <v>9187</v>
      </c>
      <c r="E306" s="87"/>
      <c r="F306" s="87" t="s">
        <v>683</v>
      </c>
      <c r="G306" s="101">
        <v>44778</v>
      </c>
      <c r="H306" s="87"/>
      <c r="I306" s="90">
        <v>3.6699999999990149</v>
      </c>
      <c r="J306" s="88" t="s">
        <v>601</v>
      </c>
      <c r="K306" s="88" t="s">
        <v>131</v>
      </c>
      <c r="L306" s="89">
        <v>7.9612000000000002E-2</v>
      </c>
      <c r="M306" s="89">
        <v>9.1799999999975221E-2</v>
      </c>
      <c r="N306" s="90">
        <v>291372.35775899998</v>
      </c>
      <c r="O306" s="102">
        <v>99.98</v>
      </c>
      <c r="P306" s="90">
        <v>1025.134273703</v>
      </c>
      <c r="Q306" s="91">
        <f t="shared" si="4"/>
        <v>1.8850081256572913E-2</v>
      </c>
      <c r="R306" s="91">
        <f>P306/'סכום נכסי הקרן'!$C$42</f>
        <v>1.9156178770435124E-3</v>
      </c>
    </row>
    <row r="307" spans="2:18">
      <c r="B307" s="86" t="s">
        <v>3513</v>
      </c>
      <c r="C307" s="88" t="s">
        <v>3112</v>
      </c>
      <c r="D307" s="87">
        <v>9047</v>
      </c>
      <c r="E307" s="87"/>
      <c r="F307" s="87" t="s">
        <v>683</v>
      </c>
      <c r="G307" s="101">
        <v>44677</v>
      </c>
      <c r="H307" s="87"/>
      <c r="I307" s="90">
        <v>3.3900000000012356</v>
      </c>
      <c r="J307" s="88" t="s">
        <v>983</v>
      </c>
      <c r="K307" s="88" t="s">
        <v>3059</v>
      </c>
      <c r="L307" s="89">
        <v>0.10060000000000001</v>
      </c>
      <c r="M307" s="89">
        <v>0.10830000000005796</v>
      </c>
      <c r="N307" s="90">
        <v>296534.31515799998</v>
      </c>
      <c r="O307" s="102">
        <v>99.33</v>
      </c>
      <c r="P307" s="90">
        <v>105.21237843300001</v>
      </c>
      <c r="Q307" s="91">
        <f t="shared" si="4"/>
        <v>1.9346362067238197E-3</v>
      </c>
      <c r="R307" s="91">
        <f>P307/'סכום נכסי הקרן'!$C$42</f>
        <v>1.9660518449402057E-4</v>
      </c>
    </row>
    <row r="308" spans="2:18">
      <c r="B308" s="86" t="s">
        <v>3513</v>
      </c>
      <c r="C308" s="88" t="s">
        <v>3112</v>
      </c>
      <c r="D308" s="87">
        <v>9048</v>
      </c>
      <c r="E308" s="87"/>
      <c r="F308" s="87" t="s">
        <v>683</v>
      </c>
      <c r="G308" s="101">
        <v>44677</v>
      </c>
      <c r="H308" s="87"/>
      <c r="I308" s="90">
        <v>3.6400000000002382</v>
      </c>
      <c r="J308" s="88" t="s">
        <v>983</v>
      </c>
      <c r="K308" s="88" t="s">
        <v>3059</v>
      </c>
      <c r="L308" s="89">
        <v>6.1399999999999996E-2</v>
      </c>
      <c r="M308" s="89">
        <v>6.6599999999970919E-2</v>
      </c>
      <c r="N308" s="90">
        <v>951973.64930399996</v>
      </c>
      <c r="O308" s="102">
        <v>99.05</v>
      </c>
      <c r="P308" s="90">
        <v>336.81456390299996</v>
      </c>
      <c r="Q308" s="91">
        <f t="shared" si="4"/>
        <v>6.1933173642071942E-3</v>
      </c>
      <c r="R308" s="91">
        <f>P308/'סכום נכסי הקרן'!$C$42</f>
        <v>6.2938877024428669E-4</v>
      </c>
    </row>
    <row r="309" spans="2:18">
      <c r="B309" s="86" t="s">
        <v>3513</v>
      </c>
      <c r="C309" s="88" t="s">
        <v>3112</v>
      </c>
      <c r="D309" s="87">
        <v>9074</v>
      </c>
      <c r="E309" s="87"/>
      <c r="F309" s="87" t="s">
        <v>683</v>
      </c>
      <c r="G309" s="101">
        <v>44684</v>
      </c>
      <c r="H309" s="87"/>
      <c r="I309" s="90">
        <v>3.5600000001291199</v>
      </c>
      <c r="J309" s="88" t="s">
        <v>983</v>
      </c>
      <c r="K309" s="88" t="s">
        <v>3059</v>
      </c>
      <c r="L309" s="89">
        <v>6.6299999999999998E-2</v>
      </c>
      <c r="M309" s="89">
        <v>7.4500000002347633E-2</v>
      </c>
      <c r="N309" s="90">
        <v>48157.428080999998</v>
      </c>
      <c r="O309" s="102">
        <v>99.05</v>
      </c>
      <c r="P309" s="90">
        <v>17.038415879999999</v>
      </c>
      <c r="Q309" s="91">
        <f t="shared" si="4"/>
        <v>3.1330093243407903E-4</v>
      </c>
      <c r="R309" s="91">
        <f>P309/'סכום נכסי הקרן'!$C$42</f>
        <v>3.1838847742677464E-5</v>
      </c>
    </row>
    <row r="310" spans="2:18">
      <c r="B310" s="86" t="s">
        <v>3513</v>
      </c>
      <c r="C310" s="88" t="s">
        <v>3112</v>
      </c>
      <c r="D310" s="87">
        <v>9220</v>
      </c>
      <c r="E310" s="87"/>
      <c r="F310" s="87" t="s">
        <v>683</v>
      </c>
      <c r="G310" s="101">
        <v>44811</v>
      </c>
      <c r="H310" s="87"/>
      <c r="I310" s="90">
        <v>3.5999999999524066</v>
      </c>
      <c r="J310" s="88" t="s">
        <v>983</v>
      </c>
      <c r="K310" s="88" t="s">
        <v>3059</v>
      </c>
      <c r="L310" s="89">
        <v>6.7099999999999993E-2</v>
      </c>
      <c r="M310" s="89">
        <v>7.1299999999083818E-2</v>
      </c>
      <c r="N310" s="90">
        <v>71263.503052999993</v>
      </c>
      <c r="O310" s="102">
        <v>99.05</v>
      </c>
      <c r="P310" s="90">
        <v>25.213498586999997</v>
      </c>
      <c r="Q310" s="91">
        <f t="shared" si="4"/>
        <v>4.6362365332946868E-4</v>
      </c>
      <c r="R310" s="91">
        <f>P310/'סכום נכסי הקרן'!$C$42</f>
        <v>4.7115221756854218E-5</v>
      </c>
    </row>
    <row r="311" spans="2:18">
      <c r="B311" s="86" t="s">
        <v>3514</v>
      </c>
      <c r="C311" s="88" t="s">
        <v>3112</v>
      </c>
      <c r="D311" s="87" t="s">
        <v>3289</v>
      </c>
      <c r="E311" s="87"/>
      <c r="F311" s="87" t="s">
        <v>683</v>
      </c>
      <c r="G311" s="101">
        <v>42870</v>
      </c>
      <c r="H311" s="87"/>
      <c r="I311" s="90">
        <v>1.429999999992694</v>
      </c>
      <c r="J311" s="88" t="s">
        <v>1047</v>
      </c>
      <c r="K311" s="88" t="s">
        <v>131</v>
      </c>
      <c r="L311" s="89">
        <v>7.0885999999999991E-2</v>
      </c>
      <c r="M311" s="89">
        <v>7.9699999999757118E-2</v>
      </c>
      <c r="N311" s="90">
        <v>28975.067223000002</v>
      </c>
      <c r="O311" s="102">
        <v>99.34</v>
      </c>
      <c r="P311" s="90">
        <v>101.29030501800001</v>
      </c>
      <c r="Q311" s="91">
        <f t="shared" ref="Q311:Q374" si="5">IFERROR(P311/$P$10,0)</f>
        <v>1.8625174565624983E-3</v>
      </c>
      <c r="R311" s="91">
        <f>P311/'סכום נכסי הקרן'!$C$42</f>
        <v>1.8927619926585934E-4</v>
      </c>
    </row>
    <row r="312" spans="2:18">
      <c r="B312" s="86" t="s">
        <v>3515</v>
      </c>
      <c r="C312" s="88" t="s">
        <v>3112</v>
      </c>
      <c r="D312" s="87">
        <v>8706</v>
      </c>
      <c r="E312" s="87"/>
      <c r="F312" s="87" t="s">
        <v>683</v>
      </c>
      <c r="G312" s="101">
        <v>44498</v>
      </c>
      <c r="H312" s="87"/>
      <c r="I312" s="90">
        <v>3.5199999999999996</v>
      </c>
      <c r="J312" s="88" t="s">
        <v>1047</v>
      </c>
      <c r="K312" s="88" t="s">
        <v>131</v>
      </c>
      <c r="L312" s="89">
        <v>7.3286000000000004E-2</v>
      </c>
      <c r="M312" s="89">
        <v>8.3299999999999999E-2</v>
      </c>
      <c r="N312" s="90">
        <v>105503.71</v>
      </c>
      <c r="O312" s="102">
        <v>99.87</v>
      </c>
      <c r="P312" s="90">
        <v>370.78489000000002</v>
      </c>
      <c r="Q312" s="91">
        <f t="shared" si="5"/>
        <v>6.817960812062737E-3</v>
      </c>
      <c r="R312" s="91">
        <f>P312/'סכום נכסי הקרן'!$C$42</f>
        <v>6.9286744384803776E-4</v>
      </c>
    </row>
    <row r="313" spans="2:18">
      <c r="B313" s="86" t="s">
        <v>3516</v>
      </c>
      <c r="C313" s="88" t="s">
        <v>3112</v>
      </c>
      <c r="D313" s="87">
        <v>8702</v>
      </c>
      <c r="E313" s="87"/>
      <c r="F313" s="87" t="s">
        <v>683</v>
      </c>
      <c r="G313" s="101">
        <v>44497</v>
      </c>
      <c r="H313" s="87"/>
      <c r="I313" s="90">
        <v>0.53999999997589154</v>
      </c>
      <c r="J313" s="88" t="s">
        <v>996</v>
      </c>
      <c r="K313" s="88" t="s">
        <v>131</v>
      </c>
      <c r="L313" s="89">
        <v>6.2775999999999998E-2</v>
      </c>
      <c r="M313" s="89">
        <v>6.2600000031582323E-2</v>
      </c>
      <c r="N313" s="90">
        <v>234.66317799999996</v>
      </c>
      <c r="O313" s="102">
        <v>100.46</v>
      </c>
      <c r="P313" s="90">
        <v>0.82957831299999985</v>
      </c>
      <c r="Q313" s="91">
        <f t="shared" si="5"/>
        <v>1.5254214993958126E-5</v>
      </c>
      <c r="R313" s="91">
        <f>P313/'סכום נכסי הקרן'!$C$42</f>
        <v>1.5501920943975826E-6</v>
      </c>
    </row>
    <row r="314" spans="2:18">
      <c r="B314" s="86" t="s">
        <v>3516</v>
      </c>
      <c r="C314" s="88" t="s">
        <v>3112</v>
      </c>
      <c r="D314" s="87">
        <v>9118</v>
      </c>
      <c r="E314" s="87"/>
      <c r="F314" s="87" t="s">
        <v>683</v>
      </c>
      <c r="G314" s="101">
        <v>44733</v>
      </c>
      <c r="H314" s="87"/>
      <c r="I314" s="90">
        <v>0.53999999996972914</v>
      </c>
      <c r="J314" s="88" t="s">
        <v>996</v>
      </c>
      <c r="K314" s="88" t="s">
        <v>131</v>
      </c>
      <c r="L314" s="89">
        <v>6.2775999999999998E-2</v>
      </c>
      <c r="M314" s="89">
        <v>6.2600000003329798E-2</v>
      </c>
      <c r="N314" s="90">
        <v>934.46447899999998</v>
      </c>
      <c r="O314" s="102">
        <v>100.46</v>
      </c>
      <c r="P314" s="90">
        <v>3.3035070649999998</v>
      </c>
      <c r="Q314" s="91">
        <f t="shared" si="5"/>
        <v>6.074460507692853E-5</v>
      </c>
      <c r="R314" s="91">
        <f>P314/'סכום נכסי הקרן'!$C$42</f>
        <v>6.1731007859044178E-6</v>
      </c>
    </row>
    <row r="315" spans="2:18">
      <c r="B315" s="86" t="s">
        <v>3516</v>
      </c>
      <c r="C315" s="88" t="s">
        <v>3112</v>
      </c>
      <c r="D315" s="87">
        <v>9233</v>
      </c>
      <c r="E315" s="87"/>
      <c r="F315" s="87" t="s">
        <v>683</v>
      </c>
      <c r="G315" s="101">
        <v>44819</v>
      </c>
      <c r="H315" s="87"/>
      <c r="I315" s="90">
        <v>0.54000000012337435</v>
      </c>
      <c r="J315" s="88" t="s">
        <v>996</v>
      </c>
      <c r="K315" s="88" t="s">
        <v>131</v>
      </c>
      <c r="L315" s="89">
        <v>6.2775999999999998E-2</v>
      </c>
      <c r="M315" s="89">
        <v>6.2599999992597549E-2</v>
      </c>
      <c r="N315" s="90">
        <v>183.42255399999999</v>
      </c>
      <c r="O315" s="102">
        <v>100.46</v>
      </c>
      <c r="P315" s="90">
        <v>0.64843314799999996</v>
      </c>
      <c r="Q315" s="91">
        <f t="shared" si="5"/>
        <v>1.1923333208930053E-5</v>
      </c>
      <c r="R315" s="91">
        <f>P315/'סכום נכסי הקרן'!$C$42</f>
        <v>1.2116950552140793E-6</v>
      </c>
    </row>
    <row r="316" spans="2:18">
      <c r="B316" s="86" t="s">
        <v>3516</v>
      </c>
      <c r="C316" s="88" t="s">
        <v>3112</v>
      </c>
      <c r="D316" s="87">
        <v>9276</v>
      </c>
      <c r="E316" s="87"/>
      <c r="F316" s="87" t="s">
        <v>683</v>
      </c>
      <c r="G316" s="101">
        <v>44854</v>
      </c>
      <c r="H316" s="87"/>
      <c r="I316" s="90">
        <v>0.53999999742896487</v>
      </c>
      <c r="J316" s="88" t="s">
        <v>996</v>
      </c>
      <c r="K316" s="88" t="s">
        <v>131</v>
      </c>
      <c r="L316" s="89">
        <v>6.2775999999999998E-2</v>
      </c>
      <c r="M316" s="89">
        <v>6.2599999897158587E-2</v>
      </c>
      <c r="N316" s="90">
        <v>44.008805000000002</v>
      </c>
      <c r="O316" s="102">
        <v>100.46</v>
      </c>
      <c r="P316" s="90">
        <v>0.15557936</v>
      </c>
      <c r="Q316" s="91">
        <f t="shared" si="5"/>
        <v>2.8607799515395596E-6</v>
      </c>
      <c r="R316" s="91">
        <f>P316/'סכום נכסי הקרן'!$C$42</f>
        <v>2.9072347980176228E-7</v>
      </c>
    </row>
    <row r="317" spans="2:18">
      <c r="B317" s="86" t="s">
        <v>3516</v>
      </c>
      <c r="C317" s="88" t="s">
        <v>3112</v>
      </c>
      <c r="D317" s="87">
        <v>8060</v>
      </c>
      <c r="E317" s="87"/>
      <c r="F317" s="87" t="s">
        <v>683</v>
      </c>
      <c r="G317" s="101">
        <v>44150</v>
      </c>
      <c r="H317" s="87"/>
      <c r="I317" s="90">
        <v>0.53999999999985615</v>
      </c>
      <c r="J317" s="88" t="s">
        <v>996</v>
      </c>
      <c r="K317" s="88" t="s">
        <v>131</v>
      </c>
      <c r="L317" s="89">
        <v>6.2775999999999998E-2</v>
      </c>
      <c r="M317" s="89">
        <v>6.2600000000008635E-2</v>
      </c>
      <c r="N317" s="90">
        <v>314826.65434299997</v>
      </c>
      <c r="O317" s="102">
        <v>100.46</v>
      </c>
      <c r="P317" s="90">
        <v>1112.9712410540001</v>
      </c>
      <c r="Q317" s="91">
        <f t="shared" si="5"/>
        <v>2.0465219891940587E-2</v>
      </c>
      <c r="R317" s="91">
        <f>P317/'סכום נכסי הקרן'!$C$42</f>
        <v>2.0797544874751051E-3</v>
      </c>
    </row>
    <row r="318" spans="2:18">
      <c r="B318" s="86" t="s">
        <v>3516</v>
      </c>
      <c r="C318" s="88" t="s">
        <v>3112</v>
      </c>
      <c r="D318" s="87">
        <v>8119</v>
      </c>
      <c r="E318" s="87"/>
      <c r="F318" s="87" t="s">
        <v>683</v>
      </c>
      <c r="G318" s="101">
        <v>44169</v>
      </c>
      <c r="H318" s="87"/>
      <c r="I318" s="90">
        <v>0.54000000012884963</v>
      </c>
      <c r="J318" s="88" t="s">
        <v>996</v>
      </c>
      <c r="K318" s="88" t="s">
        <v>131</v>
      </c>
      <c r="L318" s="89">
        <v>6.2775999999999998E-2</v>
      </c>
      <c r="M318" s="89">
        <v>6.2600000009322643E-2</v>
      </c>
      <c r="N318" s="90">
        <v>746.419443</v>
      </c>
      <c r="O318" s="102">
        <v>100.46</v>
      </c>
      <c r="P318" s="90">
        <v>2.6387325790000005</v>
      </c>
      <c r="Q318" s="91">
        <f t="shared" si="5"/>
        <v>4.8520788743940573E-5</v>
      </c>
      <c r="R318" s="91">
        <f>P318/'סכום נכסי הקרן'!$C$42</f>
        <v>4.9308694780153272E-6</v>
      </c>
    </row>
    <row r="319" spans="2:18">
      <c r="B319" s="86" t="s">
        <v>3516</v>
      </c>
      <c r="C319" s="88" t="s">
        <v>3112</v>
      </c>
      <c r="D319" s="87">
        <v>8418</v>
      </c>
      <c r="E319" s="87"/>
      <c r="F319" s="87" t="s">
        <v>683</v>
      </c>
      <c r="G319" s="101">
        <v>44326</v>
      </c>
      <c r="H319" s="87"/>
      <c r="I319" s="90">
        <v>0.54000000046567254</v>
      </c>
      <c r="J319" s="88" t="s">
        <v>996</v>
      </c>
      <c r="K319" s="88" t="s">
        <v>131</v>
      </c>
      <c r="L319" s="89">
        <v>6.2775999999999998E-2</v>
      </c>
      <c r="M319" s="89">
        <v>6.259999998101487E-2</v>
      </c>
      <c r="N319" s="90">
        <v>157.935654</v>
      </c>
      <c r="O319" s="102">
        <v>100.46</v>
      </c>
      <c r="P319" s="90">
        <v>0.55833218100000004</v>
      </c>
      <c r="Q319" s="91">
        <f t="shared" si="5"/>
        <v>1.0266564341852009E-5</v>
      </c>
      <c r="R319" s="91">
        <f>P319/'סכום נכסי הקרן'!$C$42</f>
        <v>1.0433278202560248E-6</v>
      </c>
    </row>
    <row r="320" spans="2:18">
      <c r="B320" s="86" t="s">
        <v>3517</v>
      </c>
      <c r="C320" s="88" t="s">
        <v>3112</v>
      </c>
      <c r="D320" s="87">
        <v>8718</v>
      </c>
      <c r="E320" s="87"/>
      <c r="F320" s="87" t="s">
        <v>683</v>
      </c>
      <c r="G320" s="101">
        <v>44508</v>
      </c>
      <c r="H320" s="87"/>
      <c r="I320" s="90">
        <v>3.6100000000002197</v>
      </c>
      <c r="J320" s="88" t="s">
        <v>1047</v>
      </c>
      <c r="K320" s="88" t="s">
        <v>131</v>
      </c>
      <c r="L320" s="89">
        <v>7.3773999999999992E-2</v>
      </c>
      <c r="M320" s="89">
        <v>7.7300000000005545E-2</v>
      </c>
      <c r="N320" s="90">
        <v>271681.13881199999</v>
      </c>
      <c r="O320" s="102">
        <v>99.8</v>
      </c>
      <c r="P320" s="90">
        <v>954.13379893900014</v>
      </c>
      <c r="Q320" s="91">
        <f t="shared" si="5"/>
        <v>1.7544530605415581E-2</v>
      </c>
      <c r="R320" s="91">
        <f>P320/'סכום נכסי הקרן'!$C$42</f>
        <v>1.7829427902520045E-3</v>
      </c>
    </row>
    <row r="321" spans="2:18">
      <c r="B321" s="86" t="s">
        <v>3533</v>
      </c>
      <c r="C321" s="88" t="s">
        <v>3112</v>
      </c>
      <c r="D321" s="87">
        <v>9382</v>
      </c>
      <c r="E321" s="87"/>
      <c r="F321" s="87" t="s">
        <v>683</v>
      </c>
      <c r="G321" s="101">
        <v>44341</v>
      </c>
      <c r="H321" s="87"/>
      <c r="I321" s="90">
        <v>1.1799999999993165</v>
      </c>
      <c r="J321" s="88" t="s">
        <v>983</v>
      </c>
      <c r="K321" s="88" t="s">
        <v>131</v>
      </c>
      <c r="L321" s="89">
        <v>6.8678000000000003E-2</v>
      </c>
      <c r="M321" s="89">
        <v>7.5400000000036452E-2</v>
      </c>
      <c r="N321" s="90">
        <v>99950.811212999994</v>
      </c>
      <c r="O321" s="102">
        <v>99.83</v>
      </c>
      <c r="P321" s="90">
        <v>351.12896306799996</v>
      </c>
      <c r="Q321" s="91">
        <f t="shared" si="5"/>
        <v>6.4565293105062829E-3</v>
      </c>
      <c r="R321" s="91">
        <f>P321/'סכום נכסי הקרן'!$C$42</f>
        <v>6.5613738224860559E-4</v>
      </c>
    </row>
    <row r="322" spans="2:18">
      <c r="B322" s="86" t="s">
        <v>3518</v>
      </c>
      <c r="C322" s="88" t="s">
        <v>3112</v>
      </c>
      <c r="D322" s="87">
        <v>8806</v>
      </c>
      <c r="E322" s="87"/>
      <c r="F322" s="87" t="s">
        <v>683</v>
      </c>
      <c r="G322" s="101">
        <v>44137</v>
      </c>
      <c r="H322" s="87"/>
      <c r="I322" s="90">
        <v>0.69999999999984319</v>
      </c>
      <c r="J322" s="88" t="s">
        <v>996</v>
      </c>
      <c r="K322" s="88" t="s">
        <v>131</v>
      </c>
      <c r="L322" s="89">
        <v>6.2385000000000003E-2</v>
      </c>
      <c r="M322" s="89">
        <v>7.0799999999997795E-2</v>
      </c>
      <c r="N322" s="90">
        <v>361349.02532299998</v>
      </c>
      <c r="O322" s="102">
        <v>100.32</v>
      </c>
      <c r="P322" s="90">
        <v>1275.6563302659999</v>
      </c>
      <c r="Q322" s="91">
        <f t="shared" si="5"/>
        <v>2.345665938386364E-2</v>
      </c>
      <c r="R322" s="91">
        <f>P322/'סכום נכסי הקרן'!$C$42</f>
        <v>2.3837560931352177E-3</v>
      </c>
    </row>
    <row r="323" spans="2:18">
      <c r="B323" s="86" t="s">
        <v>3518</v>
      </c>
      <c r="C323" s="88" t="s">
        <v>3112</v>
      </c>
      <c r="D323" s="87">
        <v>9044</v>
      </c>
      <c r="E323" s="87"/>
      <c r="F323" s="87" t="s">
        <v>683</v>
      </c>
      <c r="G323" s="101">
        <v>44679</v>
      </c>
      <c r="H323" s="87"/>
      <c r="I323" s="90">
        <v>0.69999999994537998</v>
      </c>
      <c r="J323" s="88" t="s">
        <v>996</v>
      </c>
      <c r="K323" s="88" t="s">
        <v>131</v>
      </c>
      <c r="L323" s="89">
        <v>6.2385000000000003E-2</v>
      </c>
      <c r="M323" s="89">
        <v>7.0799999998142918E-2</v>
      </c>
      <c r="N323" s="90">
        <v>3111.666064</v>
      </c>
      <c r="O323" s="102">
        <v>100.32</v>
      </c>
      <c r="P323" s="90">
        <v>10.984993038000001</v>
      </c>
      <c r="Q323" s="91">
        <f t="shared" si="5"/>
        <v>2.0199111148748808E-4</v>
      </c>
      <c r="R323" s="91">
        <f>P323/'סכום נכסי הקרן'!$C$42</f>
        <v>2.0527114918106696E-5</v>
      </c>
    </row>
    <row r="324" spans="2:18">
      <c r="B324" s="86" t="s">
        <v>3518</v>
      </c>
      <c r="C324" s="88" t="s">
        <v>3112</v>
      </c>
      <c r="D324" s="87">
        <v>9224</v>
      </c>
      <c r="E324" s="87"/>
      <c r="F324" s="87" t="s">
        <v>683</v>
      </c>
      <c r="G324" s="101">
        <v>44810</v>
      </c>
      <c r="H324" s="87"/>
      <c r="I324" s="90">
        <v>0.70000000002012253</v>
      </c>
      <c r="J324" s="88" t="s">
        <v>996</v>
      </c>
      <c r="K324" s="88" t="s">
        <v>131</v>
      </c>
      <c r="L324" s="89">
        <v>6.2385000000000003E-2</v>
      </c>
      <c r="M324" s="89">
        <v>7.0800000001891517E-2</v>
      </c>
      <c r="N324" s="90">
        <v>5630.7982000000011</v>
      </c>
      <c r="O324" s="102">
        <v>100.32</v>
      </c>
      <c r="P324" s="90">
        <v>19.878186578000001</v>
      </c>
      <c r="Q324" s="91">
        <f t="shared" si="5"/>
        <v>3.6551839289803714E-4</v>
      </c>
      <c r="R324" s="91">
        <f>P324/'סכום נכסי הקרן'!$C$42</f>
        <v>3.7145387242272012E-5</v>
      </c>
    </row>
    <row r="325" spans="2:18">
      <c r="B325" s="86" t="s">
        <v>3519</v>
      </c>
      <c r="C325" s="88" t="s">
        <v>3112</v>
      </c>
      <c r="D325" s="87" t="s">
        <v>3290</v>
      </c>
      <c r="E325" s="87"/>
      <c r="F325" s="87" t="s">
        <v>683</v>
      </c>
      <c r="G325" s="101">
        <v>42921</v>
      </c>
      <c r="H325" s="87"/>
      <c r="I325" s="90">
        <v>1.4100000000039159</v>
      </c>
      <c r="J325" s="88" t="s">
        <v>1047</v>
      </c>
      <c r="K325" s="88" t="s">
        <v>131</v>
      </c>
      <c r="L325" s="89">
        <v>7.2993000000000002E-2</v>
      </c>
      <c r="M325" s="89">
        <v>8.4900000000210044E-2</v>
      </c>
      <c r="N325" s="90">
        <v>40340.939954000001</v>
      </c>
      <c r="O325" s="102">
        <v>98.94</v>
      </c>
      <c r="P325" s="90">
        <v>140.45499634499998</v>
      </c>
      <c r="Q325" s="91">
        <f t="shared" si="5"/>
        <v>2.5826744475445718E-3</v>
      </c>
      <c r="R325" s="91">
        <f>P325/'סכום נכסי הקרן'!$C$42</f>
        <v>2.624613270871033E-4</v>
      </c>
    </row>
    <row r="326" spans="2:18">
      <c r="B326" s="86" t="s">
        <v>3519</v>
      </c>
      <c r="C326" s="88" t="s">
        <v>3112</v>
      </c>
      <c r="D326" s="87">
        <v>6497</v>
      </c>
      <c r="E326" s="87"/>
      <c r="F326" s="87" t="s">
        <v>683</v>
      </c>
      <c r="G326" s="101">
        <v>43342</v>
      </c>
      <c r="H326" s="87"/>
      <c r="I326" s="90">
        <v>2.4299999999673654</v>
      </c>
      <c r="J326" s="88" t="s">
        <v>1047</v>
      </c>
      <c r="K326" s="88" t="s">
        <v>131</v>
      </c>
      <c r="L326" s="89">
        <v>7.2993000000000002E-2</v>
      </c>
      <c r="M326" s="89">
        <v>8.1399999999527337E-2</v>
      </c>
      <c r="N326" s="90">
        <v>7656.8186269999997</v>
      </c>
      <c r="O326" s="102">
        <v>98.94</v>
      </c>
      <c r="P326" s="90">
        <v>26.658735109000002</v>
      </c>
      <c r="Q326" s="91">
        <f t="shared" si="5"/>
        <v>4.9019853876009628E-4</v>
      </c>
      <c r="R326" s="91">
        <f>P326/'סכום נכסי הקרן'!$C$42</f>
        <v>4.9815863993796432E-5</v>
      </c>
    </row>
    <row r="327" spans="2:18">
      <c r="B327" s="86" t="s">
        <v>3520</v>
      </c>
      <c r="C327" s="88" t="s">
        <v>3112</v>
      </c>
      <c r="D327" s="87">
        <v>8791</v>
      </c>
      <c r="E327" s="87"/>
      <c r="F327" s="87" t="s">
        <v>683</v>
      </c>
      <c r="G327" s="101">
        <v>43866</v>
      </c>
      <c r="H327" s="87"/>
      <c r="I327" s="90">
        <v>1.7400000000000002</v>
      </c>
      <c r="J327" s="88" t="s">
        <v>996</v>
      </c>
      <c r="K327" s="88" t="s">
        <v>131</v>
      </c>
      <c r="L327" s="89">
        <v>6.5016999999999991E-2</v>
      </c>
      <c r="M327" s="89">
        <v>8.0699999999995151E-2</v>
      </c>
      <c r="N327" s="90">
        <v>297105.31677699997</v>
      </c>
      <c r="O327" s="102">
        <v>98.55</v>
      </c>
      <c r="P327" s="90">
        <v>1030.35363805</v>
      </c>
      <c r="Q327" s="91">
        <f t="shared" si="5"/>
        <v>1.8946054481322507E-2</v>
      </c>
      <c r="R327" s="91">
        <f>P327/'סכום נכסי הקרן'!$C$42</f>
        <v>1.9253710458784598E-3</v>
      </c>
    </row>
    <row r="328" spans="2:18">
      <c r="B328" s="86" t="s">
        <v>3520</v>
      </c>
      <c r="C328" s="88" t="s">
        <v>3112</v>
      </c>
      <c r="D328" s="87">
        <v>8933</v>
      </c>
      <c r="E328" s="87"/>
      <c r="F328" s="87" t="s">
        <v>683</v>
      </c>
      <c r="G328" s="101">
        <v>44601</v>
      </c>
      <c r="H328" s="87"/>
      <c r="I328" s="90">
        <v>1.7399999994898028</v>
      </c>
      <c r="J328" s="88" t="s">
        <v>996</v>
      </c>
      <c r="K328" s="88" t="s">
        <v>131</v>
      </c>
      <c r="L328" s="89">
        <v>6.5016999999999991E-2</v>
      </c>
      <c r="M328" s="89">
        <v>8.06999999871236E-2</v>
      </c>
      <c r="N328" s="90">
        <v>474.75012299999997</v>
      </c>
      <c r="O328" s="102">
        <v>98.55</v>
      </c>
      <c r="P328" s="90">
        <v>1.6464212159999998</v>
      </c>
      <c r="Q328" s="91">
        <f t="shared" si="5"/>
        <v>3.0274252359195859E-5</v>
      </c>
      <c r="R328" s="91">
        <f>P328/'סכום נכסי הקרן'!$C$42</f>
        <v>3.0765861559976131E-6</v>
      </c>
    </row>
    <row r="329" spans="2:18">
      <c r="B329" s="86" t="s">
        <v>3520</v>
      </c>
      <c r="C329" s="88" t="s">
        <v>3112</v>
      </c>
      <c r="D329" s="87">
        <v>8952</v>
      </c>
      <c r="E329" s="87"/>
      <c r="F329" s="87" t="s">
        <v>683</v>
      </c>
      <c r="G329" s="101">
        <v>44620</v>
      </c>
      <c r="H329" s="87"/>
      <c r="I329" s="90">
        <v>1.7400000000566522</v>
      </c>
      <c r="J329" s="88" t="s">
        <v>996</v>
      </c>
      <c r="K329" s="88" t="s">
        <v>131</v>
      </c>
      <c r="L329" s="89">
        <v>6.5016999999999991E-2</v>
      </c>
      <c r="M329" s="89">
        <v>8.0700000001033056E-2</v>
      </c>
      <c r="N329" s="90">
        <v>3461.1082259999994</v>
      </c>
      <c r="O329" s="102">
        <v>98.55</v>
      </c>
      <c r="P329" s="90">
        <v>12.003034768000001</v>
      </c>
      <c r="Q329" s="91">
        <f t="shared" si="5"/>
        <v>2.2071077565768808E-4</v>
      </c>
      <c r="R329" s="91">
        <f>P329/'סכום נכסי הקרן'!$C$42</f>
        <v>2.2429479308402465E-5</v>
      </c>
    </row>
    <row r="330" spans="2:18">
      <c r="B330" s="86" t="s">
        <v>3520</v>
      </c>
      <c r="C330" s="88" t="s">
        <v>3112</v>
      </c>
      <c r="D330" s="87">
        <v>9060</v>
      </c>
      <c r="E330" s="87"/>
      <c r="F330" s="87" t="s">
        <v>683</v>
      </c>
      <c r="G330" s="101">
        <v>44690</v>
      </c>
      <c r="H330" s="87"/>
      <c r="I330" s="90">
        <v>1.740000000276789</v>
      </c>
      <c r="J330" s="88" t="s">
        <v>996</v>
      </c>
      <c r="K330" s="88" t="s">
        <v>131</v>
      </c>
      <c r="L330" s="89">
        <v>6.5016999999999991E-2</v>
      </c>
      <c r="M330" s="89">
        <v>8.0700000022143129E-2</v>
      </c>
      <c r="N330" s="90">
        <v>416.71104400000002</v>
      </c>
      <c r="O330" s="102">
        <v>98.55</v>
      </c>
      <c r="P330" s="90">
        <v>1.44514334</v>
      </c>
      <c r="Q330" s="91">
        <f t="shared" si="5"/>
        <v>2.6573172007989474E-5</v>
      </c>
      <c r="R330" s="91">
        <f>P330/'סכום נכסי הקרן'!$C$42</f>
        <v>2.7004681123327749E-6</v>
      </c>
    </row>
    <row r="331" spans="2:18">
      <c r="B331" s="86" t="s">
        <v>3520</v>
      </c>
      <c r="C331" s="88" t="s">
        <v>3112</v>
      </c>
      <c r="D331" s="87">
        <v>9076</v>
      </c>
      <c r="E331" s="87"/>
      <c r="F331" s="87" t="s">
        <v>683</v>
      </c>
      <c r="G331" s="101">
        <v>44700</v>
      </c>
      <c r="H331" s="87"/>
      <c r="I331" s="90">
        <v>1.7400000002827931</v>
      </c>
      <c r="J331" s="88" t="s">
        <v>996</v>
      </c>
      <c r="K331" s="88" t="s">
        <v>131</v>
      </c>
      <c r="L331" s="89">
        <v>6.5016999999999991E-2</v>
      </c>
      <c r="M331" s="89">
        <v>8.0700000008711845E-2</v>
      </c>
      <c r="N331" s="90">
        <v>1264.379878</v>
      </c>
      <c r="O331" s="102">
        <v>98.55</v>
      </c>
      <c r="P331" s="90">
        <v>4.3848369739999997</v>
      </c>
      <c r="Q331" s="91">
        <f t="shared" si="5"/>
        <v>8.0628006864076244E-5</v>
      </c>
      <c r="R331" s="91">
        <f>P331/'סכום נכסי הקרן'!$C$42</f>
        <v>8.1937286761220077E-6</v>
      </c>
    </row>
    <row r="332" spans="2:18">
      <c r="B332" s="86" t="s">
        <v>3520</v>
      </c>
      <c r="C332" s="88" t="s">
        <v>3112</v>
      </c>
      <c r="D332" s="87">
        <v>9109</v>
      </c>
      <c r="E332" s="87"/>
      <c r="F332" s="87" t="s">
        <v>683</v>
      </c>
      <c r="G332" s="101">
        <v>44721</v>
      </c>
      <c r="H332" s="87"/>
      <c r="I332" s="90">
        <v>1.7399999996491593</v>
      </c>
      <c r="J332" s="88" t="s">
        <v>996</v>
      </c>
      <c r="K332" s="88" t="s">
        <v>131</v>
      </c>
      <c r="L332" s="89">
        <v>6.5016999999999991E-2</v>
      </c>
      <c r="M332" s="89">
        <v>8.069999998372826E-2</v>
      </c>
      <c r="N332" s="90">
        <v>476.69669399999998</v>
      </c>
      <c r="O332" s="102">
        <v>98.55</v>
      </c>
      <c r="P332" s="90">
        <v>1.653171967</v>
      </c>
      <c r="Q332" s="91">
        <f t="shared" si="5"/>
        <v>3.0398384590609054E-5</v>
      </c>
      <c r="R332" s="91">
        <f>P332/'סכום נכסי הקרן'!$C$42</f>
        <v>3.0892009515720087E-6</v>
      </c>
    </row>
    <row r="333" spans="2:18">
      <c r="B333" s="86" t="s">
        <v>3520</v>
      </c>
      <c r="C333" s="88" t="s">
        <v>3112</v>
      </c>
      <c r="D333" s="87">
        <v>9142</v>
      </c>
      <c r="E333" s="87"/>
      <c r="F333" s="87" t="s">
        <v>683</v>
      </c>
      <c r="G333" s="101">
        <v>44750</v>
      </c>
      <c r="H333" s="87"/>
      <c r="I333" s="90">
        <v>1.7399999990696478</v>
      </c>
      <c r="J333" s="88" t="s">
        <v>996</v>
      </c>
      <c r="K333" s="88" t="s">
        <v>131</v>
      </c>
      <c r="L333" s="89">
        <v>6.5016999999999991E-2</v>
      </c>
      <c r="M333" s="89">
        <v>8.0699999956583571E-2</v>
      </c>
      <c r="N333" s="90">
        <v>185.96362199999999</v>
      </c>
      <c r="O333" s="102">
        <v>98.55</v>
      </c>
      <c r="P333" s="90">
        <v>0.64491693999999999</v>
      </c>
      <c r="Q333" s="91">
        <f t="shared" si="5"/>
        <v>1.1858677477271027E-5</v>
      </c>
      <c r="R333" s="91">
        <f>P333/'סכום נכסי הקרן'!$C$42</f>
        <v>1.2051244906773259E-6</v>
      </c>
    </row>
    <row r="334" spans="2:18">
      <c r="B334" s="86" t="s">
        <v>3520</v>
      </c>
      <c r="C334" s="88" t="s">
        <v>3112</v>
      </c>
      <c r="D334" s="87">
        <v>9147</v>
      </c>
      <c r="E334" s="87"/>
      <c r="F334" s="87" t="s">
        <v>683</v>
      </c>
      <c r="G334" s="101">
        <v>44757</v>
      </c>
      <c r="H334" s="87"/>
      <c r="I334" s="90">
        <v>1.7400000002426741</v>
      </c>
      <c r="J334" s="88" t="s">
        <v>996</v>
      </c>
      <c r="K334" s="88" t="s">
        <v>131</v>
      </c>
      <c r="L334" s="89">
        <v>6.5016999999999991E-2</v>
      </c>
      <c r="M334" s="89">
        <v>8.0700000011324768E-2</v>
      </c>
      <c r="N334" s="90">
        <v>712.93844999999999</v>
      </c>
      <c r="O334" s="102">
        <v>98.55</v>
      </c>
      <c r="P334" s="90">
        <v>2.4724522599999998</v>
      </c>
      <c r="Q334" s="91">
        <f t="shared" si="5"/>
        <v>4.5463240474486293E-5</v>
      </c>
      <c r="R334" s="91">
        <f>P334/'סכום נכסי הקרן'!$C$42</f>
        <v>4.6201496436990832E-6</v>
      </c>
    </row>
    <row r="335" spans="2:18">
      <c r="B335" s="86" t="s">
        <v>3520</v>
      </c>
      <c r="C335" s="88" t="s">
        <v>3112</v>
      </c>
      <c r="D335" s="87">
        <v>9190</v>
      </c>
      <c r="E335" s="87"/>
      <c r="F335" s="87" t="s">
        <v>683</v>
      </c>
      <c r="G335" s="101">
        <v>44782</v>
      </c>
      <c r="H335" s="87"/>
      <c r="I335" s="90">
        <v>1.7399999994622932</v>
      </c>
      <c r="J335" s="88" t="s">
        <v>996</v>
      </c>
      <c r="K335" s="88" t="s">
        <v>131</v>
      </c>
      <c r="L335" s="89">
        <v>6.5016999999999991E-2</v>
      </c>
      <c r="M335" s="89">
        <v>8.0699999986241042E-2</v>
      </c>
      <c r="N335" s="90">
        <v>364.65948800000001</v>
      </c>
      <c r="O335" s="102">
        <v>98.55</v>
      </c>
      <c r="P335" s="90">
        <v>1.2646298819999999</v>
      </c>
      <c r="Q335" s="91">
        <f t="shared" si="5"/>
        <v>2.3253905997192934E-5</v>
      </c>
      <c r="R335" s="91">
        <f>P335/'סכום נכסי הקרן'!$C$42</f>
        <v>2.3631515128763352E-6</v>
      </c>
    </row>
    <row r="336" spans="2:18">
      <c r="B336" s="86" t="s">
        <v>3520</v>
      </c>
      <c r="C336" s="88" t="s">
        <v>3112</v>
      </c>
      <c r="D336" s="87">
        <v>9206</v>
      </c>
      <c r="E336" s="87"/>
      <c r="F336" s="87" t="s">
        <v>683</v>
      </c>
      <c r="G336" s="101">
        <v>44796</v>
      </c>
      <c r="H336" s="87"/>
      <c r="I336" s="90">
        <v>1.7399999996746243</v>
      </c>
      <c r="J336" s="88" t="s">
        <v>996</v>
      </c>
      <c r="K336" s="88" t="s">
        <v>131</v>
      </c>
      <c r="L336" s="89">
        <v>6.5016999999999991E-2</v>
      </c>
      <c r="M336" s="89">
        <v>8.0699999990447302E-2</v>
      </c>
      <c r="N336" s="90">
        <v>691.24698599999999</v>
      </c>
      <c r="O336" s="102">
        <v>98.55</v>
      </c>
      <c r="P336" s="90">
        <v>2.3972268469999998</v>
      </c>
      <c r="Q336" s="91">
        <f t="shared" si="5"/>
        <v>4.4080002020769272E-5</v>
      </c>
      <c r="R336" s="91">
        <f>P336/'סכום נכסי הקרן'!$C$42</f>
        <v>4.4795796231199735E-6</v>
      </c>
    </row>
    <row r="337" spans="2:18">
      <c r="B337" s="86" t="s">
        <v>3520</v>
      </c>
      <c r="C337" s="88" t="s">
        <v>3112</v>
      </c>
      <c r="D337" s="87">
        <v>9269</v>
      </c>
      <c r="E337" s="87"/>
      <c r="F337" s="87" t="s">
        <v>683</v>
      </c>
      <c r="G337" s="101">
        <v>44845</v>
      </c>
      <c r="H337" s="87"/>
      <c r="I337" s="90">
        <v>1.7399999998254625</v>
      </c>
      <c r="J337" s="88" t="s">
        <v>996</v>
      </c>
      <c r="K337" s="88" t="s">
        <v>131</v>
      </c>
      <c r="L337" s="89">
        <v>6.5016999999999991E-2</v>
      </c>
      <c r="M337" s="89">
        <v>8.0699999993044932E-2</v>
      </c>
      <c r="N337" s="90">
        <v>1090.3810530000001</v>
      </c>
      <c r="O337" s="102">
        <v>98.55</v>
      </c>
      <c r="P337" s="90">
        <v>3.7814137089999997</v>
      </c>
      <c r="Q337" s="91">
        <f t="shared" si="5"/>
        <v>6.9532311530167275E-5</v>
      </c>
      <c r="R337" s="91">
        <f>P337/'סכום נכסי הקרן'!$C$42</f>
        <v>7.0661413702342545E-6</v>
      </c>
    </row>
    <row r="338" spans="2:18">
      <c r="B338" s="86" t="s">
        <v>3520</v>
      </c>
      <c r="C338" s="88" t="s">
        <v>3112</v>
      </c>
      <c r="D338" s="87">
        <v>9270</v>
      </c>
      <c r="E338" s="87"/>
      <c r="F338" s="87" t="s">
        <v>683</v>
      </c>
      <c r="G338" s="101">
        <v>44845</v>
      </c>
      <c r="H338" s="87"/>
      <c r="I338" s="90">
        <v>1.7400000024907287</v>
      </c>
      <c r="J338" s="88" t="s">
        <v>996</v>
      </c>
      <c r="K338" s="88" t="s">
        <v>131</v>
      </c>
      <c r="L338" s="89">
        <v>6.5016999999999991E-2</v>
      </c>
      <c r="M338" s="89">
        <v>8.0700000072127354E-2</v>
      </c>
      <c r="N338" s="90">
        <v>111.139593</v>
      </c>
      <c r="O338" s="102">
        <v>98.55</v>
      </c>
      <c r="P338" s="90">
        <v>0.38542934600000001</v>
      </c>
      <c r="Q338" s="91">
        <f t="shared" si="5"/>
        <v>7.0872418151855369E-6</v>
      </c>
      <c r="R338" s="91">
        <f>P338/'סכום נכסי הקרן'!$C$42</f>
        <v>7.2023281678776312E-7</v>
      </c>
    </row>
    <row r="339" spans="2:18">
      <c r="B339" s="86" t="s">
        <v>3520</v>
      </c>
      <c r="C339" s="88" t="s">
        <v>3112</v>
      </c>
      <c r="D339" s="87">
        <v>9286</v>
      </c>
      <c r="E339" s="87"/>
      <c r="F339" s="87" t="s">
        <v>683</v>
      </c>
      <c r="G339" s="101">
        <v>44865</v>
      </c>
      <c r="H339" s="87"/>
      <c r="I339" s="90">
        <v>1.7400000007779153</v>
      </c>
      <c r="J339" s="88" t="s">
        <v>996</v>
      </c>
      <c r="K339" s="88" t="s">
        <v>131</v>
      </c>
      <c r="L339" s="89">
        <v>6.5016999999999991E-2</v>
      </c>
      <c r="M339" s="89">
        <v>8.0700000023718813E-2</v>
      </c>
      <c r="N339" s="90">
        <v>378.08710100000002</v>
      </c>
      <c r="O339" s="102">
        <v>98.55</v>
      </c>
      <c r="P339" s="90">
        <v>1.3111963270000002</v>
      </c>
      <c r="Q339" s="91">
        <f t="shared" si="5"/>
        <v>2.4110165801002838E-5</v>
      </c>
      <c r="R339" s="91">
        <f>P339/'סכום נכסי הקרן'!$C$42</f>
        <v>2.450167932871876E-6</v>
      </c>
    </row>
    <row r="340" spans="2:18">
      <c r="B340" s="86" t="s">
        <v>3520</v>
      </c>
      <c r="C340" s="88" t="s">
        <v>3112</v>
      </c>
      <c r="D340" s="87">
        <v>9297</v>
      </c>
      <c r="E340" s="87"/>
      <c r="F340" s="87" t="s">
        <v>683</v>
      </c>
      <c r="G340" s="101">
        <v>44874</v>
      </c>
      <c r="H340" s="87"/>
      <c r="I340" s="90">
        <v>1.7399999997941213</v>
      </c>
      <c r="J340" s="88" t="s">
        <v>996</v>
      </c>
      <c r="K340" s="88" t="s">
        <v>131</v>
      </c>
      <c r="L340" s="89">
        <v>6.5016999999999991E-2</v>
      </c>
      <c r="M340" s="89">
        <v>8.0699999974639489E-2</v>
      </c>
      <c r="N340" s="90">
        <v>308.13110599999999</v>
      </c>
      <c r="O340" s="102">
        <v>98.55</v>
      </c>
      <c r="P340" s="90">
        <v>1.0685907530000001</v>
      </c>
      <c r="Q340" s="91">
        <f t="shared" si="5"/>
        <v>1.9649155277300032E-5</v>
      </c>
      <c r="R340" s="91">
        <f>P340/'סכום נכסי הקרן'!$C$42</f>
        <v>1.9968228574545199E-6</v>
      </c>
    </row>
    <row r="341" spans="2:18">
      <c r="B341" s="86" t="s">
        <v>3520</v>
      </c>
      <c r="C341" s="88" t="s">
        <v>3112</v>
      </c>
      <c r="D341" s="87">
        <v>9380</v>
      </c>
      <c r="E341" s="87"/>
      <c r="F341" s="87" t="s">
        <v>683</v>
      </c>
      <c r="G341" s="101">
        <v>44915</v>
      </c>
      <c r="H341" s="87"/>
      <c r="I341" s="90">
        <v>1.7400000002930591</v>
      </c>
      <c r="J341" s="88" t="s">
        <v>996</v>
      </c>
      <c r="K341" s="88" t="s">
        <v>131</v>
      </c>
      <c r="L341" s="89">
        <v>6.5926999999999999E-2</v>
      </c>
      <c r="M341" s="89">
        <v>8.060000001059521E-2</v>
      </c>
      <c r="N341" s="90">
        <v>768.87706900000001</v>
      </c>
      <c r="O341" s="102">
        <v>98.37</v>
      </c>
      <c r="P341" s="90">
        <v>2.6615756530000003</v>
      </c>
      <c r="Q341" s="91">
        <f t="shared" si="5"/>
        <v>4.894082523291144E-5</v>
      </c>
      <c r="R341" s="91">
        <f>P341/'סכום נכסי הקרן'!$C$42</f>
        <v>4.9735552042109432E-6</v>
      </c>
    </row>
    <row r="342" spans="2:18">
      <c r="B342" s="86" t="s">
        <v>3521</v>
      </c>
      <c r="C342" s="88" t="s">
        <v>3112</v>
      </c>
      <c r="D342" s="87">
        <v>8061</v>
      </c>
      <c r="E342" s="87"/>
      <c r="F342" s="87" t="s">
        <v>683</v>
      </c>
      <c r="G342" s="101">
        <v>44136</v>
      </c>
      <c r="H342" s="87"/>
      <c r="I342" s="90">
        <v>0.15999999999938461</v>
      </c>
      <c r="J342" s="88" t="s">
        <v>996</v>
      </c>
      <c r="K342" s="88" t="s">
        <v>131</v>
      </c>
      <c r="L342" s="89">
        <v>6.096E-2</v>
      </c>
      <c r="M342" s="89">
        <v>8.5199999999962514E-2</v>
      </c>
      <c r="N342" s="90">
        <v>202731.44896099999</v>
      </c>
      <c r="O342" s="102">
        <v>100.22</v>
      </c>
      <c r="P342" s="90">
        <v>714.981855709</v>
      </c>
      <c r="Q342" s="91">
        <f t="shared" si="5"/>
        <v>1.3147025148624196E-2</v>
      </c>
      <c r="R342" s="91">
        <f>P342/'סכום נכסי הקרן'!$C$42</f>
        <v>1.3360513443868259E-3</v>
      </c>
    </row>
    <row r="343" spans="2:18">
      <c r="B343" s="86" t="s">
        <v>3521</v>
      </c>
      <c r="C343" s="88" t="s">
        <v>3112</v>
      </c>
      <c r="D343" s="87">
        <v>9119</v>
      </c>
      <c r="E343" s="87"/>
      <c r="F343" s="87" t="s">
        <v>683</v>
      </c>
      <c r="G343" s="101">
        <v>44734</v>
      </c>
      <c r="H343" s="87"/>
      <c r="I343" s="90">
        <v>0.15999999989036898</v>
      </c>
      <c r="J343" s="88" t="s">
        <v>996</v>
      </c>
      <c r="K343" s="88" t="s">
        <v>131</v>
      </c>
      <c r="L343" s="89">
        <v>6.0953999999999994E-2</v>
      </c>
      <c r="M343" s="89">
        <v>8.5199999982733116E-2</v>
      </c>
      <c r="N343" s="90">
        <v>413.82120700000002</v>
      </c>
      <c r="O343" s="102">
        <v>100.22</v>
      </c>
      <c r="P343" s="90">
        <v>1.459440651</v>
      </c>
      <c r="Q343" s="91">
        <f t="shared" si="5"/>
        <v>2.6836069738573567E-5</v>
      </c>
      <c r="R343" s="91">
        <f>P343/'סכום נכסי הקרן'!$C$42</f>
        <v>2.7271847925256231E-6</v>
      </c>
    </row>
    <row r="344" spans="2:18">
      <c r="B344" s="86" t="s">
        <v>3521</v>
      </c>
      <c r="C344" s="88" t="s">
        <v>3112</v>
      </c>
      <c r="D344" s="87">
        <v>8073</v>
      </c>
      <c r="E344" s="87"/>
      <c r="F344" s="87" t="s">
        <v>683</v>
      </c>
      <c r="G344" s="101">
        <v>44153</v>
      </c>
      <c r="H344" s="87"/>
      <c r="I344" s="90">
        <v>0.15999999998564018</v>
      </c>
      <c r="J344" s="88" t="s">
        <v>996</v>
      </c>
      <c r="K344" s="88" t="s">
        <v>131</v>
      </c>
      <c r="L344" s="89">
        <v>6.0953999999999994E-2</v>
      </c>
      <c r="M344" s="89">
        <v>8.520000000402074E-2</v>
      </c>
      <c r="N344" s="90">
        <v>789.83742500000005</v>
      </c>
      <c r="O344" s="102">
        <v>100.22</v>
      </c>
      <c r="P344" s="90">
        <v>2.7855527439999999</v>
      </c>
      <c r="Q344" s="91">
        <f t="shared" si="5"/>
        <v>5.1220505367750625E-5</v>
      </c>
      <c r="R344" s="91">
        <f>P344/'סכום נכסי הקרן'!$C$42</f>
        <v>5.2052250819583487E-6</v>
      </c>
    </row>
    <row r="345" spans="2:18">
      <c r="B345" s="86" t="s">
        <v>3521</v>
      </c>
      <c r="C345" s="88" t="s">
        <v>3112</v>
      </c>
      <c r="D345" s="87">
        <v>8531</v>
      </c>
      <c r="E345" s="87"/>
      <c r="F345" s="87" t="s">
        <v>683</v>
      </c>
      <c r="G345" s="101">
        <v>44392</v>
      </c>
      <c r="H345" s="87"/>
      <c r="I345" s="90">
        <v>0.1599999999855517</v>
      </c>
      <c r="J345" s="88" t="s">
        <v>996</v>
      </c>
      <c r="K345" s="88" t="s">
        <v>131</v>
      </c>
      <c r="L345" s="89">
        <v>6.0953999999999994E-2</v>
      </c>
      <c r="M345" s="89">
        <v>8.5200000004045526E-2</v>
      </c>
      <c r="N345" s="90">
        <v>1570.0009409999998</v>
      </c>
      <c r="O345" s="102">
        <v>100.22</v>
      </c>
      <c r="P345" s="90">
        <v>5.5369880880000002</v>
      </c>
      <c r="Q345" s="91">
        <f t="shared" si="5"/>
        <v>1.0181366290530928E-4</v>
      </c>
      <c r="R345" s="91">
        <f>P345/'סכום נכסי הקרן'!$C$42</f>
        <v>1.0346696660561313E-5</v>
      </c>
    </row>
    <row r="346" spans="2:18">
      <c r="B346" s="86" t="s">
        <v>3521</v>
      </c>
      <c r="C346" s="88" t="s">
        <v>3112</v>
      </c>
      <c r="D346" s="87">
        <v>9005</v>
      </c>
      <c r="E346" s="87"/>
      <c r="F346" s="87" t="s">
        <v>683</v>
      </c>
      <c r="G346" s="101">
        <v>44649</v>
      </c>
      <c r="H346" s="87"/>
      <c r="I346" s="90">
        <v>0.16000000012989044</v>
      </c>
      <c r="J346" s="88" t="s">
        <v>996</v>
      </c>
      <c r="K346" s="88" t="s">
        <v>131</v>
      </c>
      <c r="L346" s="89">
        <v>6.0953999999999994E-2</v>
      </c>
      <c r="M346" s="89">
        <v>8.5200000004221454E-2</v>
      </c>
      <c r="N346" s="90">
        <v>1047.82881</v>
      </c>
      <c r="O346" s="102">
        <v>100.22</v>
      </c>
      <c r="P346" s="90">
        <v>3.6954218219999997</v>
      </c>
      <c r="Q346" s="91">
        <f t="shared" si="5"/>
        <v>6.7951100074324709E-5</v>
      </c>
      <c r="R346" s="91">
        <f>P346/'סכום נכסי הקרן'!$C$42</f>
        <v>6.9054525704901245E-6</v>
      </c>
    </row>
    <row r="347" spans="2:18">
      <c r="B347" s="86" t="s">
        <v>3521</v>
      </c>
      <c r="C347" s="88" t="s">
        <v>3112</v>
      </c>
      <c r="D347" s="87">
        <v>9075</v>
      </c>
      <c r="E347" s="87"/>
      <c r="F347" s="87" t="s">
        <v>683</v>
      </c>
      <c r="G347" s="101">
        <v>44699</v>
      </c>
      <c r="H347" s="87"/>
      <c r="I347" s="90">
        <v>0.16000000002598774</v>
      </c>
      <c r="J347" s="88" t="s">
        <v>996</v>
      </c>
      <c r="K347" s="88" t="s">
        <v>131</v>
      </c>
      <c r="L347" s="89">
        <v>6.0953999999999994E-2</v>
      </c>
      <c r="M347" s="89">
        <v>8.5200000002468829E-2</v>
      </c>
      <c r="N347" s="90">
        <v>872.86622299999999</v>
      </c>
      <c r="O347" s="102">
        <v>100.22</v>
      </c>
      <c r="P347" s="90">
        <v>3.078373837</v>
      </c>
      <c r="Q347" s="91">
        <f t="shared" si="5"/>
        <v>5.6604874555554849E-5</v>
      </c>
      <c r="R347" s="91">
        <f>P347/'סכום נכסי הקרן'!$C$42</f>
        <v>5.7524054220517611E-6</v>
      </c>
    </row>
    <row r="348" spans="2:18">
      <c r="B348" s="86" t="s">
        <v>3522</v>
      </c>
      <c r="C348" s="88" t="s">
        <v>3112</v>
      </c>
      <c r="D348" s="87">
        <v>6588</v>
      </c>
      <c r="E348" s="87"/>
      <c r="F348" s="87" t="s">
        <v>683</v>
      </c>
      <c r="G348" s="101">
        <v>43397</v>
      </c>
      <c r="H348" s="87"/>
      <c r="I348" s="90">
        <v>0.50999999999957712</v>
      </c>
      <c r="J348" s="88" t="s">
        <v>996</v>
      </c>
      <c r="K348" s="88" t="s">
        <v>131</v>
      </c>
      <c r="L348" s="89">
        <v>6.037E-2</v>
      </c>
      <c r="M348" s="89">
        <v>6.6799999999960322E-2</v>
      </c>
      <c r="N348" s="90">
        <v>194349.595</v>
      </c>
      <c r="O348" s="102">
        <v>100.26</v>
      </c>
      <c r="P348" s="90">
        <v>685.69438797900011</v>
      </c>
      <c r="Q348" s="91">
        <f t="shared" si="5"/>
        <v>1.2608489699491706E-2</v>
      </c>
      <c r="R348" s="91">
        <f>P348/'סכום נכסי הקרן'!$C$42</f>
        <v>1.2813232973435203E-3</v>
      </c>
    </row>
    <row r="349" spans="2:18">
      <c r="B349" s="86" t="s">
        <v>3534</v>
      </c>
      <c r="C349" s="88" t="s">
        <v>3112</v>
      </c>
      <c r="D349" s="87" t="s">
        <v>3291</v>
      </c>
      <c r="E349" s="87"/>
      <c r="F349" s="87" t="s">
        <v>683</v>
      </c>
      <c r="G349" s="101">
        <v>44144</v>
      </c>
      <c r="H349" s="87"/>
      <c r="I349" s="90">
        <v>0.51000000000003565</v>
      </c>
      <c r="J349" s="88" t="s">
        <v>996</v>
      </c>
      <c r="K349" s="88" t="s">
        <v>131</v>
      </c>
      <c r="L349" s="89">
        <v>7.3783000000000001E-2</v>
      </c>
      <c r="M349" s="89">
        <v>7.4200000000038707E-2</v>
      </c>
      <c r="N349" s="90">
        <v>237653.70432300001</v>
      </c>
      <c r="O349" s="102">
        <v>100.73</v>
      </c>
      <c r="P349" s="90">
        <v>842.40839044699987</v>
      </c>
      <c r="Q349" s="91">
        <f t="shared" si="5"/>
        <v>1.5490133359588872E-2</v>
      </c>
      <c r="R349" s="91">
        <f>P349/'סכום נכסי הקרן'!$C$42</f>
        <v>1.5741670275861363E-3</v>
      </c>
    </row>
    <row r="350" spans="2:18">
      <c r="B350" s="86" t="s">
        <v>3523</v>
      </c>
      <c r="C350" s="88" t="s">
        <v>3112</v>
      </c>
      <c r="D350" s="87">
        <v>6826</v>
      </c>
      <c r="E350" s="87"/>
      <c r="F350" s="87" t="s">
        <v>683</v>
      </c>
      <c r="G350" s="101">
        <v>43550</v>
      </c>
      <c r="H350" s="87"/>
      <c r="I350" s="90">
        <v>2.5199999999998894</v>
      </c>
      <c r="J350" s="88" t="s">
        <v>1047</v>
      </c>
      <c r="K350" s="88" t="s">
        <v>131</v>
      </c>
      <c r="L350" s="89">
        <v>7.4768000000000001E-2</v>
      </c>
      <c r="M350" s="89">
        <v>7.6500000000005522E-2</v>
      </c>
      <c r="N350" s="90">
        <v>102208.98414000002</v>
      </c>
      <c r="O350" s="102">
        <v>100.52</v>
      </c>
      <c r="P350" s="90">
        <v>361.54370895200003</v>
      </c>
      <c r="Q350" s="91">
        <f t="shared" si="5"/>
        <v>6.6480347661485124E-3</v>
      </c>
      <c r="R350" s="91">
        <f>P350/'סכום נכסי הקרן'!$C$42</f>
        <v>6.7559890442383229E-4</v>
      </c>
    </row>
    <row r="351" spans="2:18">
      <c r="B351" s="86" t="s">
        <v>3524</v>
      </c>
      <c r="C351" s="88" t="s">
        <v>3112</v>
      </c>
      <c r="D351" s="87">
        <v>8705</v>
      </c>
      <c r="E351" s="87"/>
      <c r="F351" s="87" t="s">
        <v>683</v>
      </c>
      <c r="G351" s="101">
        <v>43707</v>
      </c>
      <c r="H351" s="87"/>
      <c r="I351" s="90">
        <v>8.2000000000043372</v>
      </c>
      <c r="J351" s="88" t="s">
        <v>1047</v>
      </c>
      <c r="K351" s="88" t="s">
        <v>134</v>
      </c>
      <c r="L351" s="89">
        <v>5.3793000000000001E-2</v>
      </c>
      <c r="M351" s="89">
        <v>5.9100000000028921E-2</v>
      </c>
      <c r="N351" s="90">
        <v>169900.07283399999</v>
      </c>
      <c r="O351" s="102">
        <v>96.02</v>
      </c>
      <c r="P351" s="90">
        <v>691.31377980000002</v>
      </c>
      <c r="Q351" s="91">
        <f t="shared" si="5"/>
        <v>1.2711818595184308E-2</v>
      </c>
      <c r="R351" s="91">
        <f>P351/'סכום נכסי הקרן'!$C$42</f>
        <v>1.2918239777973456E-3</v>
      </c>
    </row>
    <row r="352" spans="2:18">
      <c r="B352" s="86" t="s">
        <v>3524</v>
      </c>
      <c r="C352" s="88" t="s">
        <v>3112</v>
      </c>
      <c r="D352" s="87">
        <v>8826</v>
      </c>
      <c r="E352" s="87"/>
      <c r="F352" s="87" t="s">
        <v>683</v>
      </c>
      <c r="G352" s="101">
        <v>44561</v>
      </c>
      <c r="H352" s="87"/>
      <c r="I352" s="90">
        <v>8.1999999997229356</v>
      </c>
      <c r="J352" s="88" t="s">
        <v>1047</v>
      </c>
      <c r="K352" s="88" t="s">
        <v>134</v>
      </c>
      <c r="L352" s="89">
        <v>5.3793000000000001E-2</v>
      </c>
      <c r="M352" s="89">
        <v>5.9099999999307339E-2</v>
      </c>
      <c r="N352" s="90">
        <v>887.02649899999994</v>
      </c>
      <c r="O352" s="102">
        <v>96.02</v>
      </c>
      <c r="P352" s="90">
        <v>3.6092606749999998</v>
      </c>
      <c r="Q352" s="91">
        <f t="shared" si="5"/>
        <v>6.6366776280093559E-5</v>
      </c>
      <c r="R352" s="91">
        <f>P352/'סכום נכסי הקרן'!$C$42</f>
        <v>6.7444474829286948E-6</v>
      </c>
    </row>
    <row r="353" spans="2:18">
      <c r="B353" s="86" t="s">
        <v>3524</v>
      </c>
      <c r="C353" s="88" t="s">
        <v>3112</v>
      </c>
      <c r="D353" s="87">
        <v>8917</v>
      </c>
      <c r="E353" s="87"/>
      <c r="F353" s="87" t="s">
        <v>683</v>
      </c>
      <c r="G353" s="101">
        <v>44592</v>
      </c>
      <c r="H353" s="87"/>
      <c r="I353" s="90">
        <v>8.2000000000764963</v>
      </c>
      <c r="J353" s="88" t="s">
        <v>1047</v>
      </c>
      <c r="K353" s="88" t="s">
        <v>134</v>
      </c>
      <c r="L353" s="89">
        <v>5.3793000000000001E-2</v>
      </c>
      <c r="M353" s="89">
        <v>5.9100000000165735E-2</v>
      </c>
      <c r="N353" s="90">
        <v>1927.643914</v>
      </c>
      <c r="O353" s="102">
        <v>96.02</v>
      </c>
      <c r="P353" s="90">
        <v>7.8434739570000005</v>
      </c>
      <c r="Q353" s="91">
        <f t="shared" si="5"/>
        <v>1.4422512759152794E-4</v>
      </c>
      <c r="R353" s="91">
        <f>P353/'סכום נכסי הקרן'!$C$42</f>
        <v>1.4656713091720765E-5</v>
      </c>
    </row>
    <row r="354" spans="2:18">
      <c r="B354" s="86" t="s">
        <v>3524</v>
      </c>
      <c r="C354" s="88" t="s">
        <v>3112</v>
      </c>
      <c r="D354" s="87">
        <v>8958</v>
      </c>
      <c r="E354" s="87"/>
      <c r="F354" s="87" t="s">
        <v>683</v>
      </c>
      <c r="G354" s="101">
        <v>44620</v>
      </c>
      <c r="H354" s="87"/>
      <c r="I354" s="90">
        <v>7.5900000000386889</v>
      </c>
      <c r="J354" s="88" t="s">
        <v>1047</v>
      </c>
      <c r="K354" s="88" t="s">
        <v>134</v>
      </c>
      <c r="L354" s="89">
        <v>6.7449999999999996E-2</v>
      </c>
      <c r="M354" s="89">
        <v>7.4300000000369223E-2</v>
      </c>
      <c r="N354" s="90">
        <v>16706.247263000001</v>
      </c>
      <c r="O354" s="102">
        <v>96.02</v>
      </c>
      <c r="P354" s="90">
        <v>67.976775743000005</v>
      </c>
      <c r="Q354" s="91">
        <f t="shared" si="5"/>
        <v>1.2499511324373302E-3</v>
      </c>
      <c r="R354" s="91">
        <f>P354/'סכום נכסי הקרן'!$C$42</f>
        <v>1.2702484950258817E-4</v>
      </c>
    </row>
    <row r="355" spans="2:18">
      <c r="B355" s="86" t="s">
        <v>3524</v>
      </c>
      <c r="C355" s="88" t="s">
        <v>3112</v>
      </c>
      <c r="D355" s="87">
        <v>9036</v>
      </c>
      <c r="E355" s="87"/>
      <c r="F355" s="87" t="s">
        <v>683</v>
      </c>
      <c r="G355" s="101">
        <v>44670</v>
      </c>
      <c r="H355" s="87"/>
      <c r="I355" s="90">
        <v>7.5900000000928882</v>
      </c>
      <c r="J355" s="88" t="s">
        <v>1047</v>
      </c>
      <c r="K355" s="88" t="s">
        <v>134</v>
      </c>
      <c r="L355" s="89">
        <v>6.7449999999999996E-2</v>
      </c>
      <c r="M355" s="89">
        <v>7.4300000000887489E-2</v>
      </c>
      <c r="N355" s="90">
        <v>9499.4010589999998</v>
      </c>
      <c r="O355" s="102">
        <v>96.01</v>
      </c>
      <c r="P355" s="90">
        <v>38.648500499000001</v>
      </c>
      <c r="Q355" s="91">
        <f t="shared" si="5"/>
        <v>7.1066531823119636E-4</v>
      </c>
      <c r="R355" s="91">
        <f>P355/'סכום נכסי הקרן'!$C$42</f>
        <v>7.2220547469724932E-5</v>
      </c>
    </row>
    <row r="356" spans="2:18">
      <c r="B356" s="86" t="s">
        <v>3525</v>
      </c>
      <c r="C356" s="88" t="s">
        <v>3112</v>
      </c>
      <c r="D356" s="87">
        <v>6528</v>
      </c>
      <c r="E356" s="87"/>
      <c r="F356" s="87" t="s">
        <v>683</v>
      </c>
      <c r="G356" s="101">
        <v>43373</v>
      </c>
      <c r="H356" s="87"/>
      <c r="I356" s="90">
        <v>4.7499999999979634</v>
      </c>
      <c r="J356" s="88" t="s">
        <v>1047</v>
      </c>
      <c r="K356" s="88" t="s">
        <v>134</v>
      </c>
      <c r="L356" s="89">
        <v>3.032E-2</v>
      </c>
      <c r="M356" s="89">
        <v>7.1599999999958266E-2</v>
      </c>
      <c r="N356" s="90">
        <v>175136.28269699999</v>
      </c>
      <c r="O356" s="102">
        <v>82.66</v>
      </c>
      <c r="P356" s="90">
        <v>613.46742649099997</v>
      </c>
      <c r="Q356" s="91">
        <f t="shared" si="5"/>
        <v>1.1280386515460799E-2</v>
      </c>
      <c r="R356" s="91">
        <f>P356/'סכום נכסי הקרן'!$C$42</f>
        <v>1.1463563352779912E-3</v>
      </c>
    </row>
    <row r="357" spans="2:18">
      <c r="B357" s="86" t="s">
        <v>3526</v>
      </c>
      <c r="C357" s="88" t="s">
        <v>3112</v>
      </c>
      <c r="D357" s="87">
        <v>8860</v>
      </c>
      <c r="E357" s="87"/>
      <c r="F357" s="87" t="s">
        <v>683</v>
      </c>
      <c r="G357" s="101">
        <v>44585</v>
      </c>
      <c r="H357" s="87"/>
      <c r="I357" s="90">
        <v>3.0600000000392473</v>
      </c>
      <c r="J357" s="88" t="s">
        <v>983</v>
      </c>
      <c r="K357" s="88" t="s">
        <v>133</v>
      </c>
      <c r="L357" s="89">
        <v>4.607E-2</v>
      </c>
      <c r="M357" s="89">
        <v>6.440000000054838E-2</v>
      </c>
      <c r="N357" s="90">
        <v>10172.568337999999</v>
      </c>
      <c r="O357" s="102">
        <v>97.44</v>
      </c>
      <c r="P357" s="90">
        <v>37.200301558999996</v>
      </c>
      <c r="Q357" s="91">
        <f t="shared" si="5"/>
        <v>6.840359601120162E-4</v>
      </c>
      <c r="R357" s="91">
        <f>P357/'סכום נכסי הקרן'!$C$42</f>
        <v>6.9514369508316535E-5</v>
      </c>
    </row>
    <row r="358" spans="2:18">
      <c r="B358" s="86" t="s">
        <v>3526</v>
      </c>
      <c r="C358" s="88" t="s">
        <v>3112</v>
      </c>
      <c r="D358" s="87">
        <v>8977</v>
      </c>
      <c r="E358" s="87"/>
      <c r="F358" s="87" t="s">
        <v>683</v>
      </c>
      <c r="G358" s="101">
        <v>44553</v>
      </c>
      <c r="H358" s="87"/>
      <c r="I358" s="90">
        <v>3.0599999999127387</v>
      </c>
      <c r="J358" s="88" t="s">
        <v>983</v>
      </c>
      <c r="K358" s="88" t="s">
        <v>133</v>
      </c>
      <c r="L358" s="89">
        <v>4.607E-2</v>
      </c>
      <c r="M358" s="89">
        <v>6.3199999998981946E-2</v>
      </c>
      <c r="N358" s="90">
        <v>1499.1153179999999</v>
      </c>
      <c r="O358" s="102">
        <v>97.77</v>
      </c>
      <c r="P358" s="90">
        <v>5.5007160580000001</v>
      </c>
      <c r="Q358" s="91">
        <f t="shared" si="5"/>
        <v>1.0114669592314891E-4</v>
      </c>
      <c r="R358" s="91">
        <f>P358/'סכום נכסי הקרן'!$C$42</f>
        <v>1.027891690635051E-5</v>
      </c>
    </row>
    <row r="359" spans="2:18">
      <c r="B359" s="86" t="s">
        <v>3526</v>
      </c>
      <c r="C359" s="88" t="s">
        <v>3112</v>
      </c>
      <c r="D359" s="87">
        <v>8978</v>
      </c>
      <c r="E359" s="87"/>
      <c r="F359" s="87" t="s">
        <v>683</v>
      </c>
      <c r="G359" s="101">
        <v>44553</v>
      </c>
      <c r="H359" s="87"/>
      <c r="I359" s="90">
        <v>3.0600000002185985</v>
      </c>
      <c r="J359" s="88" t="s">
        <v>983</v>
      </c>
      <c r="K359" s="88" t="s">
        <v>133</v>
      </c>
      <c r="L359" s="89">
        <v>4.607E-2</v>
      </c>
      <c r="M359" s="89">
        <v>6.4600000003037686E-2</v>
      </c>
      <c r="N359" s="90">
        <v>1927.4340159999999</v>
      </c>
      <c r="O359" s="102">
        <v>97.39</v>
      </c>
      <c r="P359" s="90">
        <v>7.0448615410000004</v>
      </c>
      <c r="Q359" s="91">
        <f t="shared" si="5"/>
        <v>1.2954031086041804E-4</v>
      </c>
      <c r="R359" s="91">
        <f>P359/'סכום נכסי הקרן'!$C$42</f>
        <v>1.3164385442394964E-5</v>
      </c>
    </row>
    <row r="360" spans="2:18">
      <c r="B360" s="86" t="s">
        <v>3526</v>
      </c>
      <c r="C360" s="88" t="s">
        <v>3112</v>
      </c>
      <c r="D360" s="87">
        <v>8979</v>
      </c>
      <c r="E360" s="87"/>
      <c r="F360" s="87" t="s">
        <v>683</v>
      </c>
      <c r="G360" s="101">
        <v>44553</v>
      </c>
      <c r="H360" s="87"/>
      <c r="I360" s="90">
        <v>3.0599999999933352</v>
      </c>
      <c r="J360" s="88" t="s">
        <v>983</v>
      </c>
      <c r="K360" s="88" t="s">
        <v>133</v>
      </c>
      <c r="L360" s="89">
        <v>4.607E-2</v>
      </c>
      <c r="M360" s="89">
        <v>6.3100000000009079E-2</v>
      </c>
      <c r="N360" s="90">
        <v>8994.6918389999992</v>
      </c>
      <c r="O360" s="102">
        <v>97.79</v>
      </c>
      <c r="P360" s="90">
        <v>33.011047487000006</v>
      </c>
      <c r="Q360" s="91">
        <f t="shared" si="5"/>
        <v>6.0700431490481757E-4</v>
      </c>
      <c r="R360" s="91">
        <f>P360/'סכום נכסי הקרן'!$C$42</f>
        <v>6.1686116958713946E-5</v>
      </c>
    </row>
    <row r="361" spans="2:18">
      <c r="B361" s="86" t="s">
        <v>3526</v>
      </c>
      <c r="C361" s="88" t="s">
        <v>3112</v>
      </c>
      <c r="D361" s="87">
        <v>8918</v>
      </c>
      <c r="E361" s="87"/>
      <c r="F361" s="87" t="s">
        <v>683</v>
      </c>
      <c r="G361" s="101">
        <v>44553</v>
      </c>
      <c r="H361" s="87"/>
      <c r="I361" s="90">
        <v>3.0600000001951662</v>
      </c>
      <c r="J361" s="88" t="s">
        <v>983</v>
      </c>
      <c r="K361" s="88" t="s">
        <v>133</v>
      </c>
      <c r="L361" s="89">
        <v>4.607E-2</v>
      </c>
      <c r="M361" s="89">
        <v>6.3300000003309334E-2</v>
      </c>
      <c r="N361" s="90">
        <v>1284.9559870000001</v>
      </c>
      <c r="O361" s="102">
        <v>97.75</v>
      </c>
      <c r="P361" s="90">
        <v>4.7139348679999999</v>
      </c>
      <c r="Q361" s="91">
        <f t="shared" si="5"/>
        <v>8.667943076278036E-5</v>
      </c>
      <c r="R361" s="91">
        <f>P361/'סכום נכסי הקרן'!$C$42</f>
        <v>8.8086976857587069E-6</v>
      </c>
    </row>
    <row r="362" spans="2:18">
      <c r="B362" s="86" t="s">
        <v>3526</v>
      </c>
      <c r="C362" s="88" t="s">
        <v>3112</v>
      </c>
      <c r="D362" s="87">
        <v>9037</v>
      </c>
      <c r="E362" s="87"/>
      <c r="F362" s="87" t="s">
        <v>683</v>
      </c>
      <c r="G362" s="101">
        <v>44671</v>
      </c>
      <c r="H362" s="87"/>
      <c r="I362" s="90">
        <v>3.0600000006197083</v>
      </c>
      <c r="J362" s="88" t="s">
        <v>983</v>
      </c>
      <c r="K362" s="88" t="s">
        <v>133</v>
      </c>
      <c r="L362" s="89">
        <v>4.607E-2</v>
      </c>
      <c r="M362" s="89">
        <v>6.4400000012530378E-2</v>
      </c>
      <c r="N362" s="90">
        <v>803.09751000000006</v>
      </c>
      <c r="O362" s="102">
        <v>97.44</v>
      </c>
      <c r="P362" s="90">
        <v>2.9368659529999999</v>
      </c>
      <c r="Q362" s="91">
        <f t="shared" si="5"/>
        <v>5.4002839699954557E-5</v>
      </c>
      <c r="R362" s="91">
        <f>P362/'סכום נכסי הקרן'!$C$42</f>
        <v>5.4879766157122558E-6</v>
      </c>
    </row>
    <row r="363" spans="2:18">
      <c r="B363" s="86" t="s">
        <v>3526</v>
      </c>
      <c r="C363" s="88" t="s">
        <v>3112</v>
      </c>
      <c r="D363" s="87">
        <v>9130</v>
      </c>
      <c r="E363" s="87"/>
      <c r="F363" s="87" t="s">
        <v>683</v>
      </c>
      <c r="G363" s="101">
        <v>44742</v>
      </c>
      <c r="H363" s="87"/>
      <c r="I363" s="90">
        <v>3.05999999993871</v>
      </c>
      <c r="J363" s="88" t="s">
        <v>983</v>
      </c>
      <c r="K363" s="88" t="s">
        <v>133</v>
      </c>
      <c r="L363" s="89">
        <v>4.607E-2</v>
      </c>
      <c r="M363" s="89">
        <v>6.4399999998342908E-2</v>
      </c>
      <c r="N363" s="90">
        <v>4818.5849870000002</v>
      </c>
      <c r="O363" s="102">
        <v>97.44</v>
      </c>
      <c r="P363" s="90">
        <v>17.621195368000002</v>
      </c>
      <c r="Q363" s="91">
        <f t="shared" si="5"/>
        <v>3.2401703176395736E-4</v>
      </c>
      <c r="R363" s="91">
        <f>P363/'סכום נכסי הקרן'!$C$42</f>
        <v>3.2927859040245796E-5</v>
      </c>
    </row>
    <row r="364" spans="2:18">
      <c r="B364" s="86" t="s">
        <v>3526</v>
      </c>
      <c r="C364" s="88" t="s">
        <v>3112</v>
      </c>
      <c r="D364" s="87">
        <v>9313</v>
      </c>
      <c r="E364" s="87"/>
      <c r="F364" s="87" t="s">
        <v>683</v>
      </c>
      <c r="G364" s="101">
        <v>44886</v>
      </c>
      <c r="H364" s="87"/>
      <c r="I364" s="90">
        <v>3.0699999998273451</v>
      </c>
      <c r="J364" s="88" t="s">
        <v>983</v>
      </c>
      <c r="K364" s="88" t="s">
        <v>133</v>
      </c>
      <c r="L364" s="89">
        <v>4.6409000000000006E-2</v>
      </c>
      <c r="M364" s="89">
        <v>6.2999999995996411E-2</v>
      </c>
      <c r="N364" s="90">
        <v>2195.1331620000001</v>
      </c>
      <c r="O364" s="102">
        <v>97.02</v>
      </c>
      <c r="P364" s="90">
        <v>7.9928324340000003</v>
      </c>
      <c r="Q364" s="91">
        <f t="shared" si="5"/>
        <v>1.4697151847907293E-4</v>
      </c>
      <c r="R364" s="91">
        <f>P364/'סכום נכסי הקרן'!$C$42</f>
        <v>1.4935811914156668E-5</v>
      </c>
    </row>
    <row r="365" spans="2:18">
      <c r="B365" s="86" t="s">
        <v>3526</v>
      </c>
      <c r="C365" s="88" t="s">
        <v>3112</v>
      </c>
      <c r="D365" s="87">
        <v>8829</v>
      </c>
      <c r="E365" s="87"/>
      <c r="F365" s="87" t="s">
        <v>683</v>
      </c>
      <c r="G365" s="101">
        <v>44553</v>
      </c>
      <c r="H365" s="87"/>
      <c r="I365" s="90">
        <v>3.0599999999960601</v>
      </c>
      <c r="J365" s="88" t="s">
        <v>983</v>
      </c>
      <c r="K365" s="88" t="s">
        <v>133</v>
      </c>
      <c r="L365" s="89">
        <v>4.6029999999999995E-2</v>
      </c>
      <c r="M365" s="89">
        <v>6.4299999999938087E-2</v>
      </c>
      <c r="N365" s="90">
        <v>97174.797712</v>
      </c>
      <c r="O365" s="102">
        <v>97.44</v>
      </c>
      <c r="P365" s="90">
        <v>355.36076214000002</v>
      </c>
      <c r="Q365" s="91">
        <f t="shared" si="5"/>
        <v>6.5343432695309338E-3</v>
      </c>
      <c r="R365" s="91">
        <f>P365/'סכום נכסי הקרן'!$C$42</f>
        <v>6.6404513654219394E-4</v>
      </c>
    </row>
    <row r="366" spans="2:18">
      <c r="B366" s="86" t="s">
        <v>3527</v>
      </c>
      <c r="C366" s="88" t="s">
        <v>3112</v>
      </c>
      <c r="D366" s="87">
        <v>7770</v>
      </c>
      <c r="E366" s="87"/>
      <c r="F366" s="87" t="s">
        <v>683</v>
      </c>
      <c r="G366" s="101">
        <v>44004</v>
      </c>
      <c r="H366" s="87"/>
      <c r="I366" s="90">
        <v>2.2600000000002449</v>
      </c>
      <c r="J366" s="88" t="s">
        <v>983</v>
      </c>
      <c r="K366" s="88" t="s">
        <v>135</v>
      </c>
      <c r="L366" s="89">
        <v>6.4335000000000003E-2</v>
      </c>
      <c r="M366" s="89">
        <v>7.0700000000017152E-2</v>
      </c>
      <c r="N366" s="90">
        <v>404001.790989</v>
      </c>
      <c r="O366" s="102">
        <v>101.36</v>
      </c>
      <c r="P366" s="90">
        <v>979.22828387600009</v>
      </c>
      <c r="Q366" s="91">
        <f t="shared" si="5"/>
        <v>1.8005965845938367E-2</v>
      </c>
      <c r="R366" s="91">
        <f>P366/'סכום נכסי הקרן'!$C$42</f>
        <v>1.8298356170686049E-3</v>
      </c>
    </row>
    <row r="367" spans="2:18">
      <c r="B367" s="86" t="s">
        <v>3527</v>
      </c>
      <c r="C367" s="88" t="s">
        <v>3112</v>
      </c>
      <c r="D367" s="87">
        <v>8789</v>
      </c>
      <c r="E367" s="87"/>
      <c r="F367" s="87" t="s">
        <v>683</v>
      </c>
      <c r="G367" s="101">
        <v>44004</v>
      </c>
      <c r="H367" s="87"/>
      <c r="I367" s="90">
        <v>2.2599999999973326</v>
      </c>
      <c r="J367" s="88" t="s">
        <v>983</v>
      </c>
      <c r="K367" s="88" t="s">
        <v>135</v>
      </c>
      <c r="L367" s="89">
        <v>6.4335000000000003E-2</v>
      </c>
      <c r="M367" s="89">
        <v>7.2099999999817727E-2</v>
      </c>
      <c r="N367" s="90">
        <v>46535.832305000004</v>
      </c>
      <c r="O367" s="102">
        <v>101.07</v>
      </c>
      <c r="P367" s="90">
        <v>112.47184210500001</v>
      </c>
      <c r="Q367" s="91">
        <f t="shared" si="5"/>
        <v>2.0681226031956097E-3</v>
      </c>
      <c r="R367" s="91">
        <f>P367/'סכום נכסי הקרן'!$C$42</f>
        <v>2.1017058635849873E-4</v>
      </c>
    </row>
    <row r="368" spans="2:18">
      <c r="B368" s="86" t="s">
        <v>3527</v>
      </c>
      <c r="C368" s="88" t="s">
        <v>3112</v>
      </c>
      <c r="D368" s="87">
        <v>8980</v>
      </c>
      <c r="E368" s="87"/>
      <c r="F368" s="87" t="s">
        <v>683</v>
      </c>
      <c r="G368" s="101">
        <v>44627</v>
      </c>
      <c r="H368" s="87"/>
      <c r="I368" s="90">
        <v>2.2599999999966687</v>
      </c>
      <c r="J368" s="88" t="s">
        <v>983</v>
      </c>
      <c r="K368" s="88" t="s">
        <v>135</v>
      </c>
      <c r="L368" s="89">
        <v>6.4335000000000003E-2</v>
      </c>
      <c r="M368" s="89">
        <v>7.3899999999862367E-2</v>
      </c>
      <c r="N368" s="90">
        <v>47381.548560000003</v>
      </c>
      <c r="O368" s="102">
        <v>100.68</v>
      </c>
      <c r="P368" s="90">
        <v>114.073958963</v>
      </c>
      <c r="Q368" s="91">
        <f t="shared" si="5"/>
        <v>2.0975821908130799E-3</v>
      </c>
      <c r="R368" s="91">
        <f>P368/'סכום נכסי הקרן'!$C$42</f>
        <v>2.1316438314495436E-4</v>
      </c>
    </row>
    <row r="369" spans="2:18">
      <c r="B369" s="86" t="s">
        <v>3527</v>
      </c>
      <c r="C369" s="88" t="s">
        <v>3112</v>
      </c>
      <c r="D369" s="87">
        <v>9027</v>
      </c>
      <c r="E369" s="87"/>
      <c r="F369" s="87" t="s">
        <v>683</v>
      </c>
      <c r="G369" s="101">
        <v>44658</v>
      </c>
      <c r="H369" s="87"/>
      <c r="I369" s="90">
        <v>2.2599999999479592</v>
      </c>
      <c r="J369" s="88" t="s">
        <v>983</v>
      </c>
      <c r="K369" s="88" t="s">
        <v>135</v>
      </c>
      <c r="L369" s="89">
        <v>6.4335000000000003E-2</v>
      </c>
      <c r="M369" s="89">
        <v>7.3899999999219396E-2</v>
      </c>
      <c r="N369" s="90">
        <v>7023.6044310000007</v>
      </c>
      <c r="O369" s="102">
        <v>100.68</v>
      </c>
      <c r="P369" s="90">
        <v>16.909754787999997</v>
      </c>
      <c r="Q369" s="91">
        <f t="shared" si="5"/>
        <v>3.1093512328987899E-4</v>
      </c>
      <c r="R369" s="91">
        <f>P369/'סכום נכסי הקרן'!$C$42</f>
        <v>3.1598425103187662E-5</v>
      </c>
    </row>
    <row r="370" spans="2:18">
      <c r="B370" s="86" t="s">
        <v>3527</v>
      </c>
      <c r="C370" s="88" t="s">
        <v>3112</v>
      </c>
      <c r="D370" s="87">
        <v>9126</v>
      </c>
      <c r="E370" s="87"/>
      <c r="F370" s="87" t="s">
        <v>683</v>
      </c>
      <c r="G370" s="101">
        <v>44741</v>
      </c>
      <c r="H370" s="87"/>
      <c r="I370" s="90">
        <v>2.2600000000011913</v>
      </c>
      <c r="J370" s="88" t="s">
        <v>983</v>
      </c>
      <c r="K370" s="88" t="s">
        <v>135</v>
      </c>
      <c r="L370" s="89">
        <v>6.4335000000000003E-2</v>
      </c>
      <c r="M370" s="89">
        <v>7.3899999999984797E-2</v>
      </c>
      <c r="N370" s="90">
        <v>62804.153427999998</v>
      </c>
      <c r="O370" s="102">
        <v>100.68</v>
      </c>
      <c r="P370" s="90">
        <v>151.20481785699999</v>
      </c>
      <c r="Q370" s="91">
        <f t="shared" si="5"/>
        <v>2.7803412451465051E-3</v>
      </c>
      <c r="R370" s="91">
        <f>P370/'סכום נכסי הקרן'!$C$42</f>
        <v>2.8254898856878367E-4</v>
      </c>
    </row>
    <row r="371" spans="2:18">
      <c r="B371" s="86" t="s">
        <v>3527</v>
      </c>
      <c r="C371" s="88" t="s">
        <v>3112</v>
      </c>
      <c r="D371" s="87">
        <v>9261</v>
      </c>
      <c r="E371" s="87"/>
      <c r="F371" s="87" t="s">
        <v>683</v>
      </c>
      <c r="G371" s="101">
        <v>44833</v>
      </c>
      <c r="H371" s="87"/>
      <c r="I371" s="90">
        <v>2.259999999992865</v>
      </c>
      <c r="J371" s="88" t="s">
        <v>983</v>
      </c>
      <c r="K371" s="88" t="s">
        <v>135</v>
      </c>
      <c r="L371" s="89">
        <v>6.6406999999999994E-2</v>
      </c>
      <c r="M371" s="89">
        <v>7.5499999999821626E-2</v>
      </c>
      <c r="N371" s="90">
        <v>46573.866696999998</v>
      </c>
      <c r="O371" s="102">
        <v>100.68</v>
      </c>
      <c r="P371" s="90">
        <v>112.12941508</v>
      </c>
      <c r="Q371" s="91">
        <f t="shared" si="5"/>
        <v>2.0618260843772692E-3</v>
      </c>
      <c r="R371" s="91">
        <f>P371/'סכום נכסי הקרן'!$C$42</f>
        <v>2.0953070985890287E-4</v>
      </c>
    </row>
    <row r="372" spans="2:18">
      <c r="B372" s="86" t="s">
        <v>3527</v>
      </c>
      <c r="C372" s="88" t="s">
        <v>3112</v>
      </c>
      <c r="D372" s="87">
        <v>9285</v>
      </c>
      <c r="E372" s="87"/>
      <c r="F372" s="87" t="s">
        <v>683</v>
      </c>
      <c r="G372" s="101">
        <v>44861</v>
      </c>
      <c r="H372" s="87"/>
      <c r="I372" s="90">
        <v>2.2700000000097753</v>
      </c>
      <c r="J372" s="88" t="s">
        <v>983</v>
      </c>
      <c r="K372" s="88" t="s">
        <v>135</v>
      </c>
      <c r="L372" s="89">
        <v>6.4923000000000008E-2</v>
      </c>
      <c r="M372" s="89">
        <v>7.2800000000350279E-2</v>
      </c>
      <c r="N372" s="90">
        <v>20464.274214000001</v>
      </c>
      <c r="O372" s="102">
        <v>100.34</v>
      </c>
      <c r="P372" s="90">
        <v>49.102602175999998</v>
      </c>
      <c r="Q372" s="91">
        <f t="shared" si="5"/>
        <v>9.0289444482560886E-4</v>
      </c>
      <c r="R372" s="91">
        <f>P372/'סכום נכסי הקרן'!$C$42</f>
        <v>9.1755611875047582E-5</v>
      </c>
    </row>
    <row r="373" spans="2:18">
      <c r="B373" s="86" t="s">
        <v>3527</v>
      </c>
      <c r="C373" s="88" t="s">
        <v>3112</v>
      </c>
      <c r="D373" s="87">
        <v>9374</v>
      </c>
      <c r="E373" s="87"/>
      <c r="F373" s="87" t="s">
        <v>683</v>
      </c>
      <c r="G373" s="101">
        <v>44910</v>
      </c>
      <c r="H373" s="87"/>
      <c r="I373" s="90">
        <v>2.2899999999889769</v>
      </c>
      <c r="J373" s="88" t="s">
        <v>983</v>
      </c>
      <c r="K373" s="88" t="s">
        <v>135</v>
      </c>
      <c r="L373" s="89">
        <v>6.515E-2</v>
      </c>
      <c r="M373" s="89">
        <v>7.2299999999943396E-2</v>
      </c>
      <c r="N373" s="90">
        <v>14113.292706</v>
      </c>
      <c r="O373" s="102">
        <v>99.46</v>
      </c>
      <c r="P373" s="90">
        <v>33.566873053000002</v>
      </c>
      <c r="Q373" s="91">
        <f t="shared" si="5"/>
        <v>6.1722478782465673E-4</v>
      </c>
      <c r="R373" s="91">
        <f>P373/'סכום נכסי הקרן'!$C$42</f>
        <v>6.2724760791098283E-5</v>
      </c>
    </row>
    <row r="374" spans="2:18">
      <c r="B374" s="86" t="s">
        <v>3528</v>
      </c>
      <c r="C374" s="88" t="s">
        <v>3112</v>
      </c>
      <c r="D374" s="87">
        <v>7382</v>
      </c>
      <c r="E374" s="87"/>
      <c r="F374" s="87" t="s">
        <v>683</v>
      </c>
      <c r="G374" s="101">
        <v>43860</v>
      </c>
      <c r="H374" s="87"/>
      <c r="I374" s="90">
        <v>3.1100000000003973</v>
      </c>
      <c r="J374" s="88" t="s">
        <v>1047</v>
      </c>
      <c r="K374" s="88" t="s">
        <v>131</v>
      </c>
      <c r="L374" s="89">
        <v>7.0786000000000002E-2</v>
      </c>
      <c r="M374" s="89">
        <v>7.6099999999987414E-2</v>
      </c>
      <c r="N374" s="90">
        <v>171201.14969600001</v>
      </c>
      <c r="O374" s="102">
        <v>100.25</v>
      </c>
      <c r="P374" s="90">
        <v>603.96296011599998</v>
      </c>
      <c r="Q374" s="91">
        <f t="shared" si="5"/>
        <v>1.1105619201495233E-2</v>
      </c>
      <c r="R374" s="91">
        <f>P374/'סכום נכסי הקרן'!$C$42</f>
        <v>1.1285958075434716E-3</v>
      </c>
    </row>
    <row r="375" spans="2:18">
      <c r="B375" s="86" t="s">
        <v>3529</v>
      </c>
      <c r="C375" s="88" t="s">
        <v>3112</v>
      </c>
      <c r="D375" s="87">
        <v>9158</v>
      </c>
      <c r="E375" s="87"/>
      <c r="F375" s="87" t="s">
        <v>683</v>
      </c>
      <c r="G375" s="101">
        <v>44179</v>
      </c>
      <c r="H375" s="87"/>
      <c r="I375" s="90">
        <v>3.1</v>
      </c>
      <c r="J375" s="88" t="s">
        <v>1047</v>
      </c>
      <c r="K375" s="88" t="s">
        <v>131</v>
      </c>
      <c r="L375" s="89">
        <v>7.0286000000000001E-2</v>
      </c>
      <c r="M375" s="89">
        <v>7.3000000000000009E-2</v>
      </c>
      <c r="N375" s="90">
        <v>56419.03</v>
      </c>
      <c r="O375" s="102">
        <v>100.22</v>
      </c>
      <c r="P375" s="90">
        <v>198.97533999999999</v>
      </c>
      <c r="Q375" s="91">
        <f t="shared" ref="Q375:Q378" si="6">IFERROR(P375/$P$10,0)</f>
        <v>3.6587415163731704E-3</v>
      </c>
      <c r="R375" s="91">
        <f>P375/'סכום נכסי הקרן'!$C$42</f>
        <v>3.718154081591464E-4</v>
      </c>
    </row>
    <row r="376" spans="2:18">
      <c r="B376" s="86" t="s">
        <v>3530</v>
      </c>
      <c r="C376" s="88" t="s">
        <v>3112</v>
      </c>
      <c r="D376" s="87">
        <v>7823</v>
      </c>
      <c r="E376" s="87"/>
      <c r="F376" s="87" t="s">
        <v>683</v>
      </c>
      <c r="G376" s="101">
        <v>44027</v>
      </c>
      <c r="H376" s="87"/>
      <c r="I376" s="90">
        <v>4.0600000000030851</v>
      </c>
      <c r="J376" s="88" t="s">
        <v>983</v>
      </c>
      <c r="K376" s="88" t="s">
        <v>133</v>
      </c>
      <c r="L376" s="89">
        <v>2.35E-2</v>
      </c>
      <c r="M376" s="89">
        <v>2.7900000000032253E-2</v>
      </c>
      <c r="N376" s="90">
        <v>115785.243543</v>
      </c>
      <c r="O376" s="102">
        <v>98.47</v>
      </c>
      <c r="P376" s="90">
        <v>427.89350677799996</v>
      </c>
      <c r="Q376" s="91">
        <f t="shared" si="6"/>
        <v>7.8680691679439922E-3</v>
      </c>
      <c r="R376" s="91">
        <f>P376/'סכום נכסי הקרן'!$C$42</f>
        <v>7.9958350050468834E-4</v>
      </c>
    </row>
    <row r="377" spans="2:18">
      <c r="B377" s="86" t="s">
        <v>3530</v>
      </c>
      <c r="C377" s="88" t="s">
        <v>3112</v>
      </c>
      <c r="D377" s="87">
        <v>7993</v>
      </c>
      <c r="E377" s="87"/>
      <c r="F377" s="87" t="s">
        <v>683</v>
      </c>
      <c r="G377" s="101">
        <v>44119</v>
      </c>
      <c r="H377" s="87"/>
      <c r="I377" s="90">
        <v>4.0599999999986922</v>
      </c>
      <c r="J377" s="88" t="s">
        <v>983</v>
      </c>
      <c r="K377" s="88" t="s">
        <v>133</v>
      </c>
      <c r="L377" s="89">
        <v>2.35E-2</v>
      </c>
      <c r="M377" s="89">
        <v>2.7899999999987379E-2</v>
      </c>
      <c r="N377" s="90">
        <v>115785.24361400001</v>
      </c>
      <c r="O377" s="102">
        <v>98.47</v>
      </c>
      <c r="P377" s="90">
        <v>427.89350702600001</v>
      </c>
      <c r="Q377" s="91">
        <f t="shared" si="6"/>
        <v>7.8680691725041968E-3</v>
      </c>
      <c r="R377" s="91">
        <f>P377/'סכום נכסי הקרן'!$C$42</f>
        <v>7.9958350096811387E-4</v>
      </c>
    </row>
    <row r="378" spans="2:18">
      <c r="B378" s="86" t="s">
        <v>3530</v>
      </c>
      <c r="C378" s="88" t="s">
        <v>3112</v>
      </c>
      <c r="D378" s="87">
        <v>8187</v>
      </c>
      <c r="E378" s="87"/>
      <c r="F378" s="87" t="s">
        <v>683</v>
      </c>
      <c r="G378" s="101">
        <v>44211</v>
      </c>
      <c r="H378" s="87"/>
      <c r="I378" s="90">
        <v>4.0600000000030851</v>
      </c>
      <c r="J378" s="88" t="s">
        <v>983</v>
      </c>
      <c r="K378" s="88" t="s">
        <v>133</v>
      </c>
      <c r="L378" s="89">
        <v>2.35E-2</v>
      </c>
      <c r="M378" s="89">
        <v>2.7900000000032253E-2</v>
      </c>
      <c r="N378" s="90">
        <v>115785.243543</v>
      </c>
      <c r="O378" s="102">
        <v>98.47</v>
      </c>
      <c r="P378" s="90">
        <v>427.89350677799996</v>
      </c>
      <c r="Q378" s="91">
        <f t="shared" si="6"/>
        <v>7.8680691679439922E-3</v>
      </c>
      <c r="R378" s="91">
        <f>P378/'סכום נכסי הקרן'!$C$42</f>
        <v>7.9958350050468834E-4</v>
      </c>
    </row>
    <row r="379" spans="2:18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3"/>
      <c r="C380" s="93"/>
      <c r="D380" s="93"/>
      <c r="E380" s="93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3"/>
      <c r="C381" s="93"/>
      <c r="D381" s="93"/>
      <c r="E381" s="93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109" t="s">
        <v>220</v>
      </c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109" t="s">
        <v>112</v>
      </c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109" t="s">
        <v>203</v>
      </c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109" t="s">
        <v>211</v>
      </c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</row>
    <row r="513" spans="2:18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</row>
    <row r="514" spans="2:18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</row>
    <row r="515" spans="2:18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</row>
    <row r="516" spans="2:18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</row>
    <row r="517" spans="2:18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</row>
    <row r="518" spans="2:18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</row>
    <row r="519" spans="2:18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</row>
    <row r="520" spans="2:18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</row>
    <row r="521" spans="2:18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</row>
    <row r="522" spans="2:18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</row>
    <row r="523" spans="2:18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</row>
    <row r="524" spans="2:18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</row>
    <row r="525" spans="2:18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</row>
    <row r="526" spans="2:18">
      <c r="B526" s="93"/>
      <c r="C526" s="93"/>
      <c r="D526" s="93"/>
      <c r="E526" s="93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</row>
    <row r="527" spans="2:18">
      <c r="B527" s="93"/>
      <c r="C527" s="93"/>
      <c r="D527" s="93"/>
      <c r="E527" s="93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</row>
    <row r="528" spans="2:18">
      <c r="B528" s="93"/>
      <c r="C528" s="93"/>
      <c r="D528" s="93"/>
      <c r="E528" s="93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</row>
    <row r="529" spans="2:18">
      <c r="B529" s="93"/>
      <c r="C529" s="93"/>
      <c r="D529" s="93"/>
      <c r="E529" s="93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</row>
    <row r="530" spans="2:18">
      <c r="B530" s="93"/>
      <c r="C530" s="93"/>
      <c r="D530" s="93"/>
      <c r="E530" s="93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</row>
    <row r="531" spans="2:18">
      <c r="B531" s="93"/>
      <c r="C531" s="93"/>
      <c r="D531" s="93"/>
      <c r="E531" s="93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</row>
    <row r="532" spans="2:18">
      <c r="B532" s="93"/>
      <c r="C532" s="93"/>
      <c r="D532" s="93"/>
      <c r="E532" s="93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</row>
    <row r="533" spans="2:18">
      <c r="B533" s="93"/>
      <c r="C533" s="93"/>
      <c r="D533" s="93"/>
      <c r="E533" s="93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</row>
    <row r="534" spans="2:18">
      <c r="B534" s="93"/>
      <c r="C534" s="93"/>
      <c r="D534" s="93"/>
      <c r="E534" s="93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</row>
    <row r="535" spans="2:18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</row>
    <row r="536" spans="2:18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</row>
    <row r="537" spans="2:18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</row>
    <row r="538" spans="2:18">
      <c r="B538" s="93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</row>
    <row r="539" spans="2:18">
      <c r="B539" s="93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</row>
    <row r="540" spans="2:18">
      <c r="B540" s="93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</row>
    <row r="541" spans="2:18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</row>
    <row r="542" spans="2:18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</row>
    <row r="543" spans="2:18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</row>
    <row r="544" spans="2:18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</row>
    <row r="545" spans="2:18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</row>
    <row r="546" spans="2:18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</row>
    <row r="547" spans="2:18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</row>
    <row r="548" spans="2:18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</row>
    <row r="549" spans="2:18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</row>
    <row r="550" spans="2:18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</row>
    <row r="551" spans="2:18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</row>
    <row r="552" spans="2:18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</row>
    <row r="553" spans="2:18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</row>
    <row r="554" spans="2:18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</row>
    <row r="555" spans="2:18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</row>
    <row r="556" spans="2:18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</row>
    <row r="557" spans="2:18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</row>
    <row r="558" spans="2:18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</row>
    <row r="559" spans="2:18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</row>
    <row r="560" spans="2:18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</row>
    <row r="561" spans="2:18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</row>
    <row r="562" spans="2:18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</row>
    <row r="563" spans="2:18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</row>
    <row r="564" spans="2:18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</row>
    <row r="565" spans="2:18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</row>
    <row r="566" spans="2:18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</row>
    <row r="567" spans="2:18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</row>
    <row r="568" spans="2:18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</row>
    <row r="569" spans="2:18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</row>
    <row r="570" spans="2:18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</row>
    <row r="571" spans="2:18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</row>
    <row r="572" spans="2:18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</row>
    <row r="573" spans="2:18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</row>
    <row r="574" spans="2:18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</row>
    <row r="575" spans="2:18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</row>
    <row r="576" spans="2:18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</row>
    <row r="577" spans="2:18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</row>
    <row r="578" spans="2:18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</row>
    <row r="579" spans="2:18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</row>
    <row r="580" spans="2:18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</row>
    <row r="581" spans="2:18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</row>
    <row r="582" spans="2:18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</row>
    <row r="583" spans="2:18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</row>
    <row r="584" spans="2:18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</row>
    <row r="585" spans="2:18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</row>
    <row r="586" spans="2:18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</row>
    <row r="587" spans="2:18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</row>
    <row r="588" spans="2:18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</row>
    <row r="589" spans="2:18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</row>
    <row r="590" spans="2:18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</row>
    <row r="591" spans="2:18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</row>
    <row r="592" spans="2:18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</row>
    <row r="593" spans="2:18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</row>
    <row r="594" spans="2:18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</row>
    <row r="595" spans="2:18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</row>
    <row r="596" spans="2:18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</row>
    <row r="597" spans="2:18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</row>
    <row r="598" spans="2:18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</row>
    <row r="599" spans="2:18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</row>
    <row r="600" spans="2:18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</row>
    <row r="601" spans="2:18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</row>
    <row r="602" spans="2:18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</row>
    <row r="603" spans="2:18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</row>
    <row r="604" spans="2:18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</row>
    <row r="605" spans="2:18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</row>
    <row r="606" spans="2:18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</row>
    <row r="607" spans="2:18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</row>
    <row r="608" spans="2:18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</row>
    <row r="609" spans="2:18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</row>
    <row r="610" spans="2:18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</row>
    <row r="611" spans="2:18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</row>
    <row r="612" spans="2:18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</row>
    <row r="613" spans="2:18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</row>
    <row r="614" spans="2:18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</row>
    <row r="615" spans="2:18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</row>
    <row r="616" spans="2:18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</row>
    <row r="617" spans="2:18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</row>
    <row r="618" spans="2:18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</row>
    <row r="619" spans="2:18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</row>
    <row r="620" spans="2:18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</row>
    <row r="621" spans="2:18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</row>
    <row r="622" spans="2:18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</row>
    <row r="623" spans="2:18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</row>
    <row r="624" spans="2:18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</row>
    <row r="625" spans="2:18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</row>
    <row r="626" spans="2:18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</row>
    <row r="627" spans="2:18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</row>
    <row r="628" spans="2:18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</row>
    <row r="629" spans="2:18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</row>
    <row r="630" spans="2:18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</row>
    <row r="631" spans="2:18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</row>
    <row r="632" spans="2:18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</row>
    <row r="633" spans="2:18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</row>
    <row r="634" spans="2:18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</row>
    <row r="635" spans="2:18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</row>
    <row r="636" spans="2:18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</row>
    <row r="637" spans="2:18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</row>
    <row r="638" spans="2:18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</row>
    <row r="639" spans="2:18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</row>
    <row r="640" spans="2:18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</row>
    <row r="641" spans="2:18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</row>
    <row r="642" spans="2:18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</row>
    <row r="643" spans="2:18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</row>
    <row r="644" spans="2:18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</row>
    <row r="645" spans="2:18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</row>
    <row r="646" spans="2:18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</row>
    <row r="647" spans="2:18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</row>
    <row r="648" spans="2:18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</row>
    <row r="649" spans="2:18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</row>
    <row r="650" spans="2:18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</row>
    <row r="651" spans="2:18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</row>
    <row r="652" spans="2:18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</row>
    <row r="653" spans="2:18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</row>
    <row r="654" spans="2:18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</row>
    <row r="655" spans="2:18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</row>
    <row r="656" spans="2:18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</row>
    <row r="657" spans="2:18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</row>
    <row r="658" spans="2:18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</row>
    <row r="659" spans="2:18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</row>
    <row r="660" spans="2:18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</row>
    <row r="661" spans="2:18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</row>
    <row r="662" spans="2:18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</row>
    <row r="663" spans="2:18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</row>
    <row r="664" spans="2:18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</row>
    <row r="665" spans="2:18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</row>
    <row r="666" spans="2:18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</row>
    <row r="667" spans="2:18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</row>
    <row r="668" spans="2:18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</row>
    <row r="669" spans="2:18">
      <c r="B669" s="93"/>
      <c r="C669" s="93"/>
      <c r="D669" s="93"/>
      <c r="E669" s="93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</row>
    <row r="670" spans="2:18">
      <c r="B670" s="93"/>
      <c r="C670" s="93"/>
      <c r="D670" s="93"/>
      <c r="E670" s="93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</row>
    <row r="671" spans="2:18">
      <c r="B671" s="93"/>
      <c r="C671" s="93"/>
      <c r="D671" s="93"/>
      <c r="E671" s="93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</row>
    <row r="672" spans="2:18">
      <c r="B672" s="93"/>
      <c r="C672" s="93"/>
      <c r="D672" s="93"/>
      <c r="E672" s="93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</row>
    <row r="673" spans="2:18">
      <c r="B673" s="93"/>
      <c r="C673" s="93"/>
      <c r="D673" s="93"/>
      <c r="E673" s="93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</row>
    <row r="674" spans="2:18">
      <c r="B674" s="93"/>
      <c r="C674" s="93"/>
      <c r="D674" s="93"/>
      <c r="E674" s="93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</row>
    <row r="675" spans="2:18">
      <c r="B675" s="93"/>
      <c r="C675" s="93"/>
      <c r="D675" s="93"/>
      <c r="E675" s="93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</row>
    <row r="676" spans="2:18">
      <c r="B676" s="93"/>
      <c r="C676" s="93"/>
      <c r="D676" s="93"/>
      <c r="E676" s="93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</row>
    <row r="677" spans="2:18">
      <c r="B677" s="93"/>
      <c r="C677" s="93"/>
      <c r="D677" s="93"/>
      <c r="E677" s="93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</row>
    <row r="678" spans="2:18">
      <c r="B678" s="93"/>
      <c r="C678" s="93"/>
      <c r="D678" s="93"/>
      <c r="E678" s="93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</row>
    <row r="679" spans="2:18">
      <c r="B679" s="93"/>
      <c r="C679" s="93"/>
      <c r="D679" s="93"/>
      <c r="E679" s="93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</row>
    <row r="680" spans="2:18">
      <c r="B680" s="93"/>
      <c r="C680" s="93"/>
      <c r="D680" s="93"/>
      <c r="E680" s="93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</row>
    <row r="681" spans="2:18">
      <c r="B681" s="93"/>
      <c r="C681" s="93"/>
      <c r="D681" s="93"/>
      <c r="E681" s="93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</row>
    <row r="682" spans="2:18">
      <c r="B682" s="93"/>
      <c r="C682" s="93"/>
      <c r="D682" s="93"/>
      <c r="E682" s="93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</row>
    <row r="683" spans="2:18">
      <c r="B683" s="93"/>
      <c r="C683" s="93"/>
      <c r="D683" s="93"/>
      <c r="E683" s="93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</row>
    <row r="684" spans="2:18">
      <c r="B684" s="93"/>
      <c r="C684" s="93"/>
      <c r="D684" s="93"/>
      <c r="E684" s="93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</row>
    <row r="685" spans="2:18">
      <c r="B685" s="93"/>
      <c r="C685" s="93"/>
      <c r="D685" s="93"/>
      <c r="E685" s="93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</row>
    <row r="686" spans="2:18">
      <c r="B686" s="93"/>
      <c r="C686" s="93"/>
      <c r="D686" s="93"/>
      <c r="E686" s="93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</row>
    <row r="687" spans="2:18">
      <c r="B687" s="93"/>
      <c r="C687" s="93"/>
      <c r="D687" s="93"/>
      <c r="E687" s="93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</row>
    <row r="688" spans="2:18">
      <c r="B688" s="93"/>
      <c r="C688" s="93"/>
      <c r="D688" s="93"/>
      <c r="E688" s="93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</row>
    <row r="689" spans="2:18">
      <c r="B689" s="93"/>
      <c r="C689" s="93"/>
      <c r="D689" s="93"/>
      <c r="E689" s="93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</row>
    <row r="690" spans="2:18">
      <c r="B690" s="93"/>
      <c r="C690" s="93"/>
      <c r="D690" s="93"/>
      <c r="E690" s="93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</row>
    <row r="691" spans="2:18">
      <c r="B691" s="93"/>
      <c r="C691" s="93"/>
      <c r="D691" s="93"/>
      <c r="E691" s="93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</row>
    <row r="692" spans="2:18">
      <c r="B692" s="93"/>
      <c r="C692" s="93"/>
      <c r="D692" s="93"/>
      <c r="E692" s="93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</row>
    <row r="693" spans="2:18">
      <c r="B693" s="93"/>
      <c r="C693" s="93"/>
      <c r="D693" s="93"/>
      <c r="E693" s="93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</row>
    <row r="694" spans="2:18">
      <c r="B694" s="93"/>
      <c r="C694" s="93"/>
      <c r="D694" s="93"/>
      <c r="E694" s="93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</row>
    <row r="695" spans="2:18">
      <c r="B695" s="93"/>
      <c r="C695" s="93"/>
      <c r="D695" s="93"/>
      <c r="E695" s="93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</row>
    <row r="696" spans="2:18">
      <c r="B696" s="93"/>
      <c r="C696" s="93"/>
      <c r="D696" s="93"/>
      <c r="E696" s="93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</row>
    <row r="697" spans="2:18">
      <c r="B697" s="93"/>
      <c r="C697" s="93"/>
      <c r="D697" s="93"/>
      <c r="E697" s="93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</row>
    <row r="698" spans="2:18">
      <c r="B698" s="93"/>
      <c r="C698" s="93"/>
      <c r="D698" s="93"/>
      <c r="E698" s="93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</row>
    <row r="699" spans="2:18">
      <c r="B699" s="93"/>
      <c r="C699" s="93"/>
      <c r="D699" s="93"/>
      <c r="E699" s="93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</row>
    <row r="700" spans="2:18">
      <c r="B700" s="93"/>
      <c r="C700" s="93"/>
      <c r="D700" s="93"/>
      <c r="E700" s="93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</row>
    <row r="701" spans="2:18">
      <c r="B701" s="93"/>
      <c r="C701" s="93"/>
      <c r="D701" s="93"/>
      <c r="E701" s="93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</row>
    <row r="702" spans="2:18">
      <c r="B702" s="93"/>
      <c r="C702" s="93"/>
      <c r="D702" s="93"/>
      <c r="E702" s="93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</row>
    <row r="703" spans="2:18">
      <c r="B703" s="93"/>
      <c r="C703" s="93"/>
      <c r="D703" s="93"/>
      <c r="E703" s="93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</row>
    <row r="704" spans="2:18">
      <c r="B704" s="93"/>
      <c r="C704" s="93"/>
      <c r="D704" s="93"/>
      <c r="E704" s="93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</row>
    <row r="705" spans="2:18">
      <c r="B705" s="93"/>
      <c r="C705" s="93"/>
      <c r="D705" s="93"/>
      <c r="E705" s="93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</row>
    <row r="706" spans="2:18">
      <c r="B706" s="93"/>
      <c r="C706" s="93"/>
      <c r="D706" s="93"/>
      <c r="E706" s="93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</row>
    <row r="707" spans="2:18">
      <c r="B707" s="93"/>
      <c r="C707" s="93"/>
      <c r="D707" s="93"/>
      <c r="E707" s="93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</row>
    <row r="708" spans="2:18">
      <c r="B708" s="93"/>
      <c r="C708" s="93"/>
      <c r="D708" s="93"/>
      <c r="E708" s="93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</row>
    <row r="709" spans="2:18">
      <c r="B709" s="93"/>
      <c r="C709" s="93"/>
      <c r="D709" s="93"/>
      <c r="E709" s="93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</row>
    <row r="710" spans="2:18">
      <c r="B710" s="93"/>
      <c r="C710" s="93"/>
      <c r="D710" s="93"/>
      <c r="E710" s="93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</row>
    <row r="711" spans="2:18">
      <c r="B711" s="93"/>
      <c r="C711" s="93"/>
      <c r="D711" s="93"/>
      <c r="E711" s="93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</row>
    <row r="712" spans="2:18">
      <c r="B712" s="93"/>
      <c r="C712" s="93"/>
      <c r="D712" s="93"/>
      <c r="E712" s="93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</row>
    <row r="713" spans="2:18">
      <c r="B713" s="93"/>
      <c r="C713" s="93"/>
      <c r="D713" s="93"/>
      <c r="E713" s="93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</row>
    <row r="714" spans="2:18">
      <c r="B714" s="93"/>
      <c r="C714" s="93"/>
      <c r="D714" s="93"/>
      <c r="E714" s="93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</row>
    <row r="715" spans="2:18">
      <c r="B715" s="93"/>
      <c r="C715" s="93"/>
      <c r="D715" s="93"/>
      <c r="E715" s="93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</row>
    <row r="716" spans="2:18">
      <c r="B716" s="93"/>
      <c r="C716" s="93"/>
      <c r="D716" s="93"/>
      <c r="E716" s="93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</row>
    <row r="717" spans="2:18">
      <c r="B717" s="93"/>
      <c r="C717" s="93"/>
      <c r="D717" s="93"/>
      <c r="E717" s="93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</row>
    <row r="718" spans="2:18">
      <c r="B718" s="93"/>
      <c r="C718" s="93"/>
      <c r="D718" s="93"/>
      <c r="E718" s="93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</row>
    <row r="719" spans="2:18">
      <c r="B719" s="93"/>
      <c r="C719" s="93"/>
      <c r="D719" s="93"/>
      <c r="E719" s="93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</row>
    <row r="720" spans="2:18">
      <c r="B720" s="93"/>
      <c r="C720" s="93"/>
      <c r="D720" s="93"/>
      <c r="E720" s="93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</row>
    <row r="721" spans="2:18">
      <c r="B721" s="93"/>
      <c r="C721" s="93"/>
      <c r="D721" s="93"/>
      <c r="E721" s="93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</row>
    <row r="722" spans="2:18">
      <c r="B722" s="93"/>
      <c r="C722" s="93"/>
      <c r="D722" s="93"/>
      <c r="E722" s="93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</row>
    <row r="723" spans="2:18">
      <c r="B723" s="93"/>
      <c r="C723" s="93"/>
      <c r="D723" s="93"/>
      <c r="E723" s="93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</row>
    <row r="724" spans="2:18">
      <c r="B724" s="93"/>
      <c r="C724" s="93"/>
      <c r="D724" s="93"/>
      <c r="E724" s="93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</row>
    <row r="725" spans="2:18">
      <c r="B725" s="93"/>
      <c r="C725" s="93"/>
      <c r="D725" s="93"/>
      <c r="E725" s="93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</row>
    <row r="726" spans="2:18">
      <c r="B726" s="93"/>
      <c r="C726" s="93"/>
      <c r="D726" s="93"/>
      <c r="E726" s="93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</row>
    <row r="727" spans="2:18">
      <c r="B727" s="93"/>
      <c r="C727" s="93"/>
      <c r="D727" s="93"/>
      <c r="E727" s="93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</row>
    <row r="728" spans="2:18">
      <c r="B728" s="93"/>
      <c r="C728" s="93"/>
      <c r="D728" s="93"/>
      <c r="E728" s="93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</row>
    <row r="729" spans="2:18">
      <c r="B729" s="93"/>
      <c r="C729" s="93"/>
      <c r="D729" s="93"/>
      <c r="E729" s="93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</row>
    <row r="730" spans="2:18">
      <c r="B730" s="93"/>
      <c r="C730" s="93"/>
      <c r="D730" s="93"/>
      <c r="E730" s="93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</row>
    <row r="731" spans="2:18">
      <c r="B731" s="93"/>
      <c r="C731" s="93"/>
      <c r="D731" s="93"/>
      <c r="E731" s="93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</row>
    <row r="732" spans="2:18">
      <c r="B732" s="93"/>
      <c r="C732" s="93"/>
      <c r="D732" s="93"/>
      <c r="E732" s="93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</row>
    <row r="733" spans="2:18">
      <c r="B733" s="93"/>
      <c r="C733" s="93"/>
      <c r="D733" s="93"/>
      <c r="E733" s="93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</row>
    <row r="734" spans="2:18">
      <c r="B734" s="93"/>
      <c r="C734" s="93"/>
      <c r="D734" s="93"/>
      <c r="E734" s="93"/>
      <c r="F734" s="94"/>
      <c r="G734" s="94"/>
      <c r="H734" s="94"/>
      <c r="I734" s="94"/>
      <c r="J734" s="94"/>
      <c r="K734" s="94"/>
      <c r="L734" s="94"/>
      <c r="M734" s="94"/>
      <c r="N734" s="94"/>
      <c r="O734" s="94"/>
      <c r="P734" s="94"/>
      <c r="Q734" s="94"/>
      <c r="R734" s="94"/>
    </row>
    <row r="735" spans="2:18">
      <c r="B735" s="93"/>
      <c r="C735" s="93"/>
      <c r="D735" s="93"/>
      <c r="E735" s="93"/>
      <c r="F735" s="94"/>
      <c r="G735" s="94"/>
      <c r="H735" s="94"/>
      <c r="I735" s="94"/>
      <c r="J735" s="94"/>
      <c r="K735" s="94"/>
      <c r="L735" s="94"/>
      <c r="M735" s="94"/>
      <c r="N735" s="94"/>
      <c r="O735" s="94"/>
      <c r="P735" s="94"/>
      <c r="Q735" s="94"/>
      <c r="R735" s="94"/>
    </row>
    <row r="736" spans="2:18">
      <c r="B736" s="93"/>
      <c r="C736" s="93"/>
      <c r="D736" s="93"/>
      <c r="E736" s="93"/>
      <c r="F736" s="94"/>
      <c r="G736" s="94"/>
      <c r="H736" s="94"/>
      <c r="I736" s="94"/>
      <c r="J736" s="94"/>
      <c r="K736" s="94"/>
      <c r="L736" s="94"/>
      <c r="M736" s="94"/>
      <c r="N736" s="94"/>
      <c r="O736" s="94"/>
      <c r="P736" s="94"/>
      <c r="Q736" s="94"/>
      <c r="R736" s="94"/>
    </row>
    <row r="737" spans="2:18">
      <c r="B737" s="93"/>
      <c r="C737" s="93"/>
      <c r="D737" s="93"/>
      <c r="E737" s="93"/>
      <c r="F737" s="94"/>
      <c r="G737" s="94"/>
      <c r="H737" s="94"/>
      <c r="I737" s="94"/>
      <c r="J737" s="94"/>
      <c r="K737" s="94"/>
      <c r="L737" s="94"/>
      <c r="M737" s="94"/>
      <c r="N737" s="94"/>
      <c r="O737" s="94"/>
      <c r="P737" s="94"/>
      <c r="Q737" s="94"/>
      <c r="R737" s="94"/>
    </row>
    <row r="738" spans="2:18">
      <c r="B738" s="93"/>
      <c r="C738" s="93"/>
      <c r="D738" s="93"/>
      <c r="E738" s="93"/>
      <c r="F738" s="94"/>
      <c r="G738" s="94"/>
      <c r="H738" s="94"/>
      <c r="I738" s="94"/>
      <c r="J738" s="94"/>
      <c r="K738" s="94"/>
      <c r="L738" s="94"/>
      <c r="M738" s="94"/>
      <c r="N738" s="94"/>
      <c r="O738" s="94"/>
      <c r="P738" s="94"/>
      <c r="Q738" s="94"/>
      <c r="R738" s="94"/>
    </row>
    <row r="739" spans="2:18">
      <c r="B739" s="93"/>
      <c r="C739" s="93"/>
      <c r="D739" s="93"/>
      <c r="E739" s="93"/>
      <c r="F739" s="94"/>
      <c r="G739" s="94"/>
      <c r="H739" s="94"/>
      <c r="I739" s="94"/>
      <c r="J739" s="94"/>
      <c r="K739" s="94"/>
      <c r="L739" s="94"/>
      <c r="M739" s="94"/>
      <c r="N739" s="94"/>
      <c r="O739" s="94"/>
      <c r="P739" s="94"/>
      <c r="Q739" s="94"/>
      <c r="R739" s="94"/>
    </row>
    <row r="740" spans="2:18">
      <c r="B740" s="93"/>
      <c r="C740" s="93"/>
      <c r="D740" s="93"/>
      <c r="E740" s="93"/>
      <c r="F740" s="94"/>
      <c r="G740" s="94"/>
      <c r="H740" s="94"/>
      <c r="I740" s="94"/>
      <c r="J740" s="94"/>
      <c r="K740" s="94"/>
      <c r="L740" s="94"/>
      <c r="M740" s="94"/>
      <c r="N740" s="94"/>
      <c r="O740" s="94"/>
      <c r="P740" s="94"/>
      <c r="Q740" s="94"/>
      <c r="R740" s="94"/>
    </row>
    <row r="741" spans="2:18">
      <c r="B741" s="93"/>
      <c r="C741" s="93"/>
      <c r="D741" s="93"/>
      <c r="E741" s="93"/>
      <c r="F741" s="94"/>
      <c r="G741" s="94"/>
      <c r="H741" s="94"/>
      <c r="I741" s="94"/>
      <c r="J741" s="94"/>
      <c r="K741" s="94"/>
      <c r="L741" s="94"/>
      <c r="M741" s="94"/>
      <c r="N741" s="94"/>
      <c r="O741" s="94"/>
      <c r="P741" s="94"/>
      <c r="Q741" s="94"/>
      <c r="R741" s="94"/>
    </row>
    <row r="742" spans="2:18">
      <c r="B742" s="93"/>
      <c r="C742" s="93"/>
      <c r="D742" s="93"/>
      <c r="E742" s="93"/>
      <c r="F742" s="94"/>
      <c r="G742" s="94"/>
      <c r="H742" s="94"/>
      <c r="I742" s="94"/>
      <c r="J742" s="94"/>
      <c r="K742" s="94"/>
      <c r="L742" s="94"/>
      <c r="M742" s="94"/>
      <c r="N742" s="94"/>
      <c r="O742" s="94"/>
      <c r="P742" s="94"/>
      <c r="Q742" s="94"/>
      <c r="R742" s="94"/>
    </row>
    <row r="743" spans="2:18">
      <c r="B743" s="93"/>
      <c r="C743" s="93"/>
      <c r="D743" s="93"/>
      <c r="E743" s="93"/>
      <c r="F743" s="94"/>
      <c r="G743" s="94"/>
      <c r="H743" s="94"/>
      <c r="I743" s="94"/>
      <c r="J743" s="94"/>
      <c r="K743" s="94"/>
      <c r="L743" s="94"/>
      <c r="M743" s="94"/>
      <c r="N743" s="94"/>
      <c r="O743" s="94"/>
      <c r="P743" s="94"/>
      <c r="Q743" s="94"/>
      <c r="R743" s="94"/>
    </row>
    <row r="744" spans="2:18">
      <c r="B744" s="93"/>
      <c r="C744" s="93"/>
      <c r="D744" s="93"/>
      <c r="E744" s="93"/>
      <c r="F744" s="94"/>
      <c r="G744" s="94"/>
      <c r="H744" s="94"/>
      <c r="I744" s="94"/>
      <c r="J744" s="94"/>
      <c r="K744" s="94"/>
      <c r="L744" s="94"/>
      <c r="M744" s="94"/>
      <c r="N744" s="94"/>
      <c r="O744" s="94"/>
      <c r="P744" s="94"/>
      <c r="Q744" s="94"/>
      <c r="R744" s="94"/>
    </row>
    <row r="745" spans="2:18">
      <c r="B745" s="93"/>
      <c r="C745" s="93"/>
      <c r="D745" s="93"/>
      <c r="E745" s="93"/>
      <c r="F745" s="94"/>
      <c r="G745" s="94"/>
      <c r="H745" s="94"/>
      <c r="I745" s="94"/>
      <c r="J745" s="94"/>
      <c r="K745" s="94"/>
      <c r="L745" s="94"/>
      <c r="M745" s="94"/>
      <c r="N745" s="94"/>
      <c r="O745" s="94"/>
      <c r="P745" s="94"/>
      <c r="Q745" s="94"/>
      <c r="R745" s="94"/>
    </row>
    <row r="746" spans="2:18">
      <c r="B746" s="93"/>
      <c r="C746" s="93"/>
      <c r="D746" s="93"/>
      <c r="E746" s="93"/>
      <c r="F746" s="94"/>
      <c r="G746" s="94"/>
      <c r="H746" s="94"/>
      <c r="I746" s="94"/>
      <c r="J746" s="94"/>
      <c r="K746" s="94"/>
      <c r="L746" s="94"/>
      <c r="M746" s="94"/>
      <c r="N746" s="94"/>
      <c r="O746" s="94"/>
      <c r="P746" s="94"/>
      <c r="Q746" s="94"/>
      <c r="R746" s="94"/>
    </row>
    <row r="747" spans="2:18">
      <c r="B747" s="93"/>
      <c r="C747" s="93"/>
      <c r="D747" s="93"/>
      <c r="E747" s="93"/>
      <c r="F747" s="94"/>
      <c r="G747" s="94"/>
      <c r="H747" s="94"/>
      <c r="I747" s="94"/>
      <c r="J747" s="94"/>
      <c r="K747" s="94"/>
      <c r="L747" s="94"/>
      <c r="M747" s="94"/>
      <c r="N747" s="94"/>
      <c r="O747" s="94"/>
      <c r="P747" s="94"/>
      <c r="Q747" s="94"/>
      <c r="R747" s="94"/>
    </row>
    <row r="748" spans="2:18">
      <c r="B748" s="93"/>
      <c r="C748" s="93"/>
      <c r="D748" s="93"/>
      <c r="E748" s="93"/>
      <c r="F748" s="94"/>
      <c r="G748" s="94"/>
      <c r="H748" s="94"/>
      <c r="I748" s="94"/>
      <c r="J748" s="94"/>
      <c r="K748" s="94"/>
      <c r="L748" s="94"/>
      <c r="M748" s="94"/>
      <c r="N748" s="94"/>
      <c r="O748" s="94"/>
      <c r="P748" s="94"/>
      <c r="Q748" s="94"/>
      <c r="R748" s="94"/>
    </row>
    <row r="749" spans="2:18">
      <c r="B749" s="93"/>
      <c r="C749" s="93"/>
      <c r="D749" s="93"/>
      <c r="E749" s="93"/>
      <c r="F749" s="94"/>
      <c r="G749" s="94"/>
      <c r="H749" s="94"/>
      <c r="I749" s="94"/>
      <c r="J749" s="94"/>
      <c r="K749" s="94"/>
      <c r="L749" s="94"/>
      <c r="M749" s="94"/>
      <c r="N749" s="94"/>
      <c r="O749" s="94"/>
      <c r="P749" s="94"/>
      <c r="Q749" s="94"/>
      <c r="R749" s="94"/>
    </row>
    <row r="750" spans="2:18">
      <c r="B750" s="93"/>
      <c r="C750" s="93"/>
      <c r="D750" s="93"/>
      <c r="E750" s="93"/>
      <c r="F750" s="94"/>
      <c r="G750" s="94"/>
      <c r="H750" s="94"/>
      <c r="I750" s="94"/>
      <c r="J750" s="94"/>
      <c r="K750" s="94"/>
      <c r="L750" s="94"/>
      <c r="M750" s="94"/>
      <c r="N750" s="94"/>
      <c r="O750" s="94"/>
      <c r="P750" s="94"/>
      <c r="Q750" s="94"/>
      <c r="R750" s="94"/>
    </row>
    <row r="751" spans="2:18">
      <c r="B751" s="93"/>
      <c r="C751" s="93"/>
      <c r="D751" s="93"/>
      <c r="E751" s="93"/>
      <c r="F751" s="94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4"/>
      <c r="R751" s="94"/>
    </row>
    <row r="752" spans="2:18">
      <c r="B752" s="93"/>
      <c r="C752" s="93"/>
      <c r="D752" s="93"/>
      <c r="E752" s="93"/>
      <c r="F752" s="94"/>
      <c r="G752" s="94"/>
      <c r="H752" s="94"/>
      <c r="I752" s="94"/>
      <c r="J752" s="94"/>
      <c r="K752" s="94"/>
      <c r="L752" s="94"/>
      <c r="M752" s="94"/>
      <c r="N752" s="94"/>
      <c r="O752" s="94"/>
      <c r="P752" s="94"/>
      <c r="Q752" s="94"/>
      <c r="R752" s="94"/>
    </row>
    <row r="753" spans="2:18">
      <c r="B753" s="93"/>
      <c r="C753" s="93"/>
      <c r="D753" s="93"/>
      <c r="E753" s="93"/>
      <c r="F753" s="94"/>
      <c r="G753" s="94"/>
      <c r="H753" s="94"/>
      <c r="I753" s="94"/>
      <c r="J753" s="94"/>
      <c r="K753" s="94"/>
      <c r="L753" s="94"/>
      <c r="M753" s="94"/>
      <c r="N753" s="94"/>
      <c r="O753" s="94"/>
      <c r="P753" s="94"/>
      <c r="Q753" s="94"/>
      <c r="R753" s="94"/>
    </row>
    <row r="754" spans="2:18">
      <c r="B754" s="93"/>
      <c r="C754" s="93"/>
      <c r="D754" s="93"/>
      <c r="E754" s="93"/>
      <c r="F754" s="94"/>
      <c r="G754" s="94"/>
      <c r="H754" s="94"/>
      <c r="I754" s="94"/>
      <c r="J754" s="94"/>
      <c r="K754" s="94"/>
      <c r="L754" s="94"/>
      <c r="M754" s="94"/>
      <c r="N754" s="94"/>
      <c r="O754" s="94"/>
      <c r="P754" s="94"/>
      <c r="Q754" s="94"/>
      <c r="R754" s="94"/>
    </row>
    <row r="755" spans="2:18">
      <c r="B755" s="93"/>
      <c r="C755" s="93"/>
      <c r="D755" s="93"/>
      <c r="E755" s="93"/>
      <c r="F755" s="94"/>
      <c r="G755" s="94"/>
      <c r="H755" s="94"/>
      <c r="I755" s="94"/>
      <c r="J755" s="94"/>
      <c r="K755" s="94"/>
      <c r="L755" s="94"/>
      <c r="M755" s="94"/>
      <c r="N755" s="94"/>
      <c r="O755" s="94"/>
      <c r="P755" s="94"/>
      <c r="Q755" s="94"/>
      <c r="R755" s="94"/>
    </row>
    <row r="756" spans="2:18">
      <c r="B756" s="93"/>
      <c r="C756" s="93"/>
      <c r="D756" s="93"/>
      <c r="E756" s="93"/>
      <c r="F756" s="94"/>
      <c r="G756" s="94"/>
      <c r="H756" s="94"/>
      <c r="I756" s="94"/>
      <c r="J756" s="94"/>
      <c r="K756" s="94"/>
      <c r="L756" s="94"/>
      <c r="M756" s="94"/>
      <c r="N756" s="94"/>
      <c r="O756" s="94"/>
      <c r="P756" s="94"/>
      <c r="Q756" s="94"/>
      <c r="R756" s="94"/>
    </row>
    <row r="757" spans="2:18">
      <c r="B757" s="93"/>
      <c r="C757" s="93"/>
      <c r="D757" s="93"/>
      <c r="E757" s="93"/>
      <c r="F757" s="94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</row>
    <row r="758" spans="2:18">
      <c r="B758" s="93"/>
      <c r="C758" s="93"/>
      <c r="D758" s="93"/>
      <c r="E758" s="93"/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</row>
    <row r="759" spans="2:18">
      <c r="B759" s="93"/>
      <c r="C759" s="93"/>
      <c r="D759" s="93"/>
      <c r="E759" s="93"/>
      <c r="F759" s="94"/>
      <c r="G759" s="94"/>
      <c r="H759" s="94"/>
      <c r="I759" s="94"/>
      <c r="J759" s="94"/>
      <c r="K759" s="94"/>
      <c r="L759" s="94"/>
      <c r="M759" s="94"/>
      <c r="N759" s="94"/>
      <c r="O759" s="94"/>
      <c r="P759" s="94"/>
      <c r="Q759" s="94"/>
      <c r="R759" s="94"/>
    </row>
    <row r="760" spans="2:18">
      <c r="B760" s="93"/>
      <c r="C760" s="93"/>
      <c r="D760" s="93"/>
      <c r="E760" s="93"/>
      <c r="F760" s="94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4"/>
      <c r="R760" s="94"/>
    </row>
    <row r="761" spans="2:18">
      <c r="B761" s="93"/>
      <c r="C761" s="93"/>
      <c r="D761" s="93"/>
      <c r="E761" s="93"/>
      <c r="F761" s="94"/>
      <c r="G761" s="94"/>
      <c r="H761" s="94"/>
      <c r="I761" s="94"/>
      <c r="J761" s="94"/>
      <c r="K761" s="94"/>
      <c r="L761" s="94"/>
      <c r="M761" s="94"/>
      <c r="N761" s="94"/>
      <c r="O761" s="94"/>
      <c r="P761" s="94"/>
      <c r="Q761" s="94"/>
      <c r="R761" s="94"/>
    </row>
    <row r="762" spans="2:18">
      <c r="B762" s="93"/>
      <c r="C762" s="93"/>
      <c r="D762" s="93"/>
      <c r="E762" s="93"/>
      <c r="F762" s="94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4"/>
      <c r="R762" s="94"/>
    </row>
    <row r="763" spans="2:18">
      <c r="B763" s="93"/>
      <c r="C763" s="93"/>
      <c r="D763" s="93"/>
      <c r="E763" s="93"/>
      <c r="F763" s="94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4"/>
      <c r="R763" s="94"/>
    </row>
    <row r="764" spans="2:18">
      <c r="B764" s="93"/>
      <c r="C764" s="93"/>
      <c r="D764" s="93"/>
      <c r="E764" s="93"/>
      <c r="F764" s="94"/>
      <c r="G764" s="94"/>
      <c r="H764" s="94"/>
      <c r="I764" s="94"/>
      <c r="J764" s="94"/>
      <c r="K764" s="94"/>
      <c r="L764" s="94"/>
      <c r="M764" s="94"/>
      <c r="N764" s="94"/>
      <c r="O764" s="94"/>
      <c r="P764" s="94"/>
      <c r="Q764" s="94"/>
      <c r="R764" s="94"/>
    </row>
    <row r="765" spans="2:18">
      <c r="B765" s="93"/>
      <c r="C765" s="93"/>
      <c r="D765" s="93"/>
      <c r="E765" s="93"/>
      <c r="F765" s="94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</row>
    <row r="766" spans="2:18">
      <c r="B766" s="93"/>
      <c r="C766" s="93"/>
      <c r="D766" s="93"/>
      <c r="E766" s="93"/>
      <c r="F766" s="94"/>
      <c r="G766" s="94"/>
      <c r="H766" s="94"/>
      <c r="I766" s="94"/>
      <c r="J766" s="94"/>
      <c r="K766" s="94"/>
      <c r="L766" s="94"/>
      <c r="M766" s="94"/>
      <c r="N766" s="94"/>
      <c r="O766" s="94"/>
      <c r="P766" s="94"/>
      <c r="Q766" s="94"/>
      <c r="R766" s="94"/>
    </row>
    <row r="767" spans="2:18">
      <c r="B767" s="93"/>
      <c r="C767" s="93"/>
      <c r="D767" s="93"/>
      <c r="E767" s="93"/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</row>
    <row r="768" spans="2:18">
      <c r="B768" s="93"/>
      <c r="C768" s="93"/>
      <c r="D768" s="93"/>
      <c r="E768" s="93"/>
      <c r="F768" s="94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4"/>
      <c r="R768" s="94"/>
    </row>
    <row r="769" spans="2:18">
      <c r="B769" s="93"/>
      <c r="C769" s="93"/>
      <c r="D769" s="93"/>
      <c r="E769" s="93"/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</row>
    <row r="770" spans="2:18">
      <c r="B770" s="93"/>
      <c r="C770" s="93"/>
      <c r="D770" s="93"/>
      <c r="E770" s="93"/>
      <c r="F770" s="94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4"/>
      <c r="R770" s="94"/>
    </row>
    <row r="771" spans="2:18">
      <c r="B771" s="93"/>
      <c r="C771" s="93"/>
      <c r="D771" s="93"/>
      <c r="E771" s="93"/>
      <c r="F771" s="94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</row>
    <row r="772" spans="2:18">
      <c r="B772" s="93"/>
      <c r="C772" s="93"/>
      <c r="D772" s="93"/>
      <c r="E772" s="93"/>
      <c r="F772" s="94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4"/>
      <c r="R772" s="94"/>
    </row>
    <row r="773" spans="2:18">
      <c r="B773" s="93"/>
      <c r="C773" s="93"/>
      <c r="D773" s="93"/>
      <c r="E773" s="93"/>
      <c r="F773" s="94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4"/>
      <c r="R773" s="94"/>
    </row>
    <row r="774" spans="2:18">
      <c r="B774" s="93"/>
      <c r="C774" s="93"/>
      <c r="D774" s="93"/>
      <c r="E774" s="93"/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</row>
    <row r="775" spans="2:18">
      <c r="B775" s="93"/>
      <c r="C775" s="93"/>
      <c r="D775" s="93"/>
      <c r="E775" s="93"/>
      <c r="F775" s="94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</row>
    <row r="776" spans="2:18">
      <c r="B776" s="93"/>
      <c r="C776" s="93"/>
      <c r="D776" s="93"/>
      <c r="E776" s="93"/>
      <c r="F776" s="94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4"/>
      <c r="R776" s="94"/>
    </row>
    <row r="777" spans="2:18">
      <c r="B777" s="93"/>
      <c r="C777" s="93"/>
      <c r="D777" s="93"/>
      <c r="E777" s="93"/>
      <c r="F777" s="94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4"/>
      <c r="R777" s="94"/>
    </row>
    <row r="778" spans="2:18">
      <c r="B778" s="93"/>
      <c r="C778" s="93"/>
      <c r="D778" s="93"/>
      <c r="E778" s="93"/>
      <c r="F778" s="94"/>
      <c r="G778" s="94"/>
      <c r="H778" s="94"/>
      <c r="I778" s="94"/>
      <c r="J778" s="94"/>
      <c r="K778" s="94"/>
      <c r="L778" s="94"/>
      <c r="M778" s="94"/>
      <c r="N778" s="94"/>
      <c r="O778" s="94"/>
      <c r="P778" s="94"/>
      <c r="Q778" s="94"/>
      <c r="R778" s="94"/>
    </row>
    <row r="779" spans="2:18">
      <c r="B779" s="93"/>
      <c r="C779" s="93"/>
      <c r="D779" s="93"/>
      <c r="E779" s="93"/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</row>
    <row r="780" spans="2:18">
      <c r="B780" s="93"/>
      <c r="C780" s="93"/>
      <c r="D780" s="93"/>
      <c r="E780" s="93"/>
      <c r="F780" s="94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</row>
    <row r="781" spans="2:18">
      <c r="B781" s="93"/>
      <c r="C781" s="93"/>
      <c r="D781" s="93"/>
      <c r="E781" s="93"/>
      <c r="F781" s="94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4"/>
      <c r="R781" s="94"/>
    </row>
    <row r="782" spans="2:18">
      <c r="B782" s="93"/>
      <c r="C782" s="93"/>
      <c r="D782" s="93"/>
      <c r="E782" s="93"/>
      <c r="F782" s="94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4"/>
      <c r="R782" s="94"/>
    </row>
    <row r="783" spans="2:18">
      <c r="B783" s="93"/>
      <c r="C783" s="93"/>
      <c r="D783" s="93"/>
      <c r="E783" s="93"/>
      <c r="F783" s="94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4"/>
      <c r="R783" s="94"/>
    </row>
    <row r="784" spans="2:18">
      <c r="B784" s="93"/>
      <c r="C784" s="93"/>
      <c r="D784" s="93"/>
      <c r="E784" s="93"/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</row>
    <row r="785" spans="2:18">
      <c r="B785" s="93"/>
      <c r="C785" s="93"/>
      <c r="D785" s="93"/>
      <c r="E785" s="93"/>
      <c r="F785" s="94"/>
      <c r="G785" s="94"/>
      <c r="H785" s="94"/>
      <c r="I785" s="94"/>
      <c r="J785" s="94"/>
      <c r="K785" s="94"/>
      <c r="L785" s="94"/>
      <c r="M785" s="94"/>
      <c r="N785" s="94"/>
      <c r="O785" s="94"/>
      <c r="P785" s="94"/>
      <c r="Q785" s="94"/>
      <c r="R785" s="94"/>
    </row>
    <row r="786" spans="2:18">
      <c r="B786" s="93"/>
      <c r="C786" s="93"/>
      <c r="D786" s="93"/>
      <c r="E786" s="93"/>
      <c r="F786" s="94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4"/>
      <c r="R786" s="94"/>
    </row>
    <row r="787" spans="2:18">
      <c r="B787" s="93"/>
      <c r="C787" s="93"/>
      <c r="D787" s="93"/>
      <c r="E787" s="93"/>
      <c r="F787" s="94"/>
      <c r="G787" s="94"/>
      <c r="H787" s="94"/>
      <c r="I787" s="94"/>
      <c r="J787" s="94"/>
      <c r="K787" s="94"/>
      <c r="L787" s="94"/>
      <c r="M787" s="94"/>
      <c r="N787" s="94"/>
      <c r="O787" s="94"/>
      <c r="P787" s="94"/>
      <c r="Q787" s="94"/>
      <c r="R787" s="94"/>
    </row>
    <row r="788" spans="2:18">
      <c r="B788" s="93"/>
      <c r="C788" s="93"/>
      <c r="D788" s="93"/>
      <c r="E788" s="93"/>
      <c r="F788" s="94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4"/>
      <c r="R788" s="94"/>
    </row>
    <row r="789" spans="2:18">
      <c r="B789" s="93"/>
      <c r="C789" s="93"/>
      <c r="D789" s="93"/>
      <c r="E789" s="93"/>
      <c r="F789" s="94"/>
      <c r="G789" s="94"/>
      <c r="H789" s="94"/>
      <c r="I789" s="94"/>
      <c r="J789" s="94"/>
      <c r="K789" s="94"/>
      <c r="L789" s="94"/>
      <c r="M789" s="94"/>
      <c r="N789" s="94"/>
      <c r="O789" s="94"/>
      <c r="P789" s="94"/>
      <c r="Q789" s="94"/>
      <c r="R789" s="94"/>
    </row>
    <row r="790" spans="2:18">
      <c r="B790" s="93"/>
      <c r="C790" s="93"/>
      <c r="D790" s="93"/>
      <c r="E790" s="93"/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</row>
    <row r="791" spans="2:18">
      <c r="B791" s="93"/>
      <c r="C791" s="93"/>
      <c r="D791" s="93"/>
      <c r="E791" s="93"/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</row>
    <row r="792" spans="2:18">
      <c r="B792" s="93"/>
      <c r="C792" s="93"/>
      <c r="D792" s="93"/>
      <c r="E792" s="93"/>
      <c r="F792" s="94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</row>
    <row r="793" spans="2:18">
      <c r="B793" s="93"/>
      <c r="C793" s="93"/>
      <c r="D793" s="93"/>
      <c r="E793" s="93"/>
      <c r="F793" s="94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4"/>
      <c r="R793" s="94"/>
    </row>
    <row r="794" spans="2:18">
      <c r="B794" s="93"/>
      <c r="C794" s="93"/>
      <c r="D794" s="93"/>
      <c r="E794" s="93"/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</row>
    <row r="795" spans="2:18">
      <c r="B795" s="93"/>
      <c r="C795" s="93"/>
      <c r="D795" s="93"/>
      <c r="E795" s="93"/>
      <c r="F795" s="94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4"/>
      <c r="R795" s="94"/>
    </row>
    <row r="796" spans="2:18">
      <c r="B796" s="93"/>
      <c r="C796" s="93"/>
      <c r="D796" s="93"/>
      <c r="E796" s="93"/>
      <c r="F796" s="94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</row>
    <row r="797" spans="2:18">
      <c r="B797" s="93"/>
      <c r="C797" s="93"/>
      <c r="D797" s="93"/>
      <c r="E797" s="93"/>
      <c r="F797" s="94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4"/>
      <c r="R797" s="94"/>
    </row>
    <row r="798" spans="2:18">
      <c r="B798" s="93"/>
      <c r="C798" s="93"/>
      <c r="D798" s="93"/>
      <c r="E798" s="93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</row>
    <row r="799" spans="2:18">
      <c r="B799" s="93"/>
      <c r="C799" s="93"/>
      <c r="D799" s="93"/>
      <c r="E799" s="93"/>
      <c r="F799" s="94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4"/>
      <c r="R799" s="94"/>
    </row>
    <row r="800" spans="2:18">
      <c r="B800" s="93"/>
      <c r="C800" s="93"/>
      <c r="D800" s="93"/>
      <c r="E800" s="93"/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</row>
    <row r="801" spans="2:18">
      <c r="B801" s="93"/>
      <c r="C801" s="93"/>
      <c r="D801" s="93"/>
      <c r="E801" s="93"/>
      <c r="F801" s="9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</row>
    <row r="802" spans="2:18">
      <c r="B802" s="93"/>
      <c r="C802" s="93"/>
      <c r="D802" s="93"/>
      <c r="E802" s="93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</row>
    <row r="803" spans="2:18">
      <c r="B803" s="93"/>
      <c r="C803" s="93"/>
      <c r="D803" s="93"/>
      <c r="E803" s="93"/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</row>
    <row r="804" spans="2:18">
      <c r="B804" s="93"/>
      <c r="C804" s="93"/>
      <c r="D804" s="93"/>
      <c r="E804" s="93"/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</row>
    <row r="805" spans="2:18">
      <c r="B805" s="93"/>
      <c r="C805" s="93"/>
      <c r="D805" s="93"/>
      <c r="E805" s="93"/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</row>
    <row r="806" spans="2:18">
      <c r="B806" s="93"/>
      <c r="C806" s="93"/>
      <c r="D806" s="93"/>
      <c r="E806" s="93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</row>
    <row r="807" spans="2:18">
      <c r="B807" s="93"/>
      <c r="C807" s="93"/>
      <c r="D807" s="93"/>
      <c r="E807" s="93"/>
      <c r="F807" s="94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4"/>
      <c r="R807" s="94"/>
    </row>
    <row r="808" spans="2:18">
      <c r="B808" s="93"/>
      <c r="C808" s="93"/>
      <c r="D808" s="93"/>
      <c r="E808" s="93"/>
      <c r="F808" s="94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</row>
    <row r="809" spans="2:18">
      <c r="B809" s="93"/>
      <c r="C809" s="93"/>
      <c r="D809" s="93"/>
      <c r="E809" s="93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</row>
    <row r="810" spans="2:18">
      <c r="B810" s="93"/>
      <c r="C810" s="93"/>
      <c r="D810" s="93"/>
      <c r="E810" s="93"/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</row>
    <row r="811" spans="2:18">
      <c r="B811" s="93"/>
      <c r="C811" s="93"/>
      <c r="D811" s="93"/>
      <c r="E811" s="93"/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</row>
    <row r="812" spans="2:18">
      <c r="B812" s="93"/>
      <c r="C812" s="93"/>
      <c r="D812" s="93"/>
      <c r="E812" s="93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</row>
    <row r="813" spans="2:18">
      <c r="B813" s="93"/>
      <c r="C813" s="93"/>
      <c r="D813" s="93"/>
      <c r="E813" s="93"/>
      <c r="F813" s="94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</row>
    <row r="814" spans="2:18">
      <c r="B814" s="93"/>
      <c r="C814" s="93"/>
      <c r="D814" s="93"/>
      <c r="E814" s="93"/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</row>
    <row r="815" spans="2:18">
      <c r="B815" s="93"/>
      <c r="C815" s="93"/>
      <c r="D815" s="93"/>
      <c r="E815" s="93"/>
      <c r="F815" s="94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</row>
    <row r="816" spans="2:18">
      <c r="B816" s="93"/>
      <c r="C816" s="93"/>
      <c r="D816" s="93"/>
      <c r="E816" s="93"/>
      <c r="F816" s="94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</row>
    <row r="817" spans="2:18">
      <c r="B817" s="93"/>
      <c r="C817" s="93"/>
      <c r="D817" s="93"/>
      <c r="E817" s="93"/>
      <c r="F817" s="94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</row>
    <row r="818" spans="2:18">
      <c r="B818" s="93"/>
      <c r="C818" s="93"/>
      <c r="D818" s="93"/>
      <c r="E818" s="93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</row>
    <row r="819" spans="2:18">
      <c r="B819" s="93"/>
      <c r="C819" s="93"/>
      <c r="D819" s="93"/>
      <c r="E819" s="93"/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</row>
    <row r="820" spans="2:18">
      <c r="B820" s="93"/>
      <c r="C820" s="93"/>
      <c r="D820" s="93"/>
      <c r="E820" s="93"/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</row>
    <row r="821" spans="2:18">
      <c r="B821" s="93"/>
      <c r="C821" s="93"/>
      <c r="D821" s="93"/>
      <c r="E821" s="93"/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</row>
    <row r="822" spans="2:18">
      <c r="B822" s="93"/>
      <c r="C822" s="93"/>
      <c r="D822" s="93"/>
      <c r="E822" s="93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</row>
    <row r="823" spans="2:18">
      <c r="B823" s="93"/>
      <c r="C823" s="93"/>
      <c r="D823" s="93"/>
      <c r="E823" s="93"/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</row>
    <row r="824" spans="2:18">
      <c r="B824" s="93"/>
      <c r="C824" s="93"/>
      <c r="D824" s="93"/>
      <c r="E824" s="93"/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</row>
    <row r="825" spans="2:18">
      <c r="B825" s="93"/>
      <c r="C825" s="93"/>
      <c r="D825" s="93"/>
      <c r="E825" s="93"/>
      <c r="F825" s="94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</row>
    <row r="826" spans="2:18">
      <c r="B826" s="93"/>
      <c r="C826" s="93"/>
      <c r="D826" s="93"/>
      <c r="E826" s="93"/>
      <c r="F826" s="94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</row>
    <row r="827" spans="2:18">
      <c r="B827" s="93"/>
      <c r="C827" s="93"/>
      <c r="D827" s="93"/>
      <c r="E827" s="93"/>
      <c r="F827" s="94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4"/>
      <c r="R827" s="94"/>
    </row>
    <row r="828" spans="2:18">
      <c r="B828" s="93"/>
      <c r="C828" s="93"/>
      <c r="D828" s="93"/>
      <c r="E828" s="93"/>
      <c r="F828" s="94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</row>
    <row r="829" spans="2:18">
      <c r="B829" s="93"/>
      <c r="C829" s="93"/>
      <c r="D829" s="93"/>
      <c r="E829" s="93"/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</row>
    <row r="830" spans="2:18">
      <c r="B830" s="93"/>
      <c r="C830" s="93"/>
      <c r="D830" s="93"/>
      <c r="E830" s="93"/>
      <c r="F830" s="94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</row>
    <row r="831" spans="2:18">
      <c r="B831" s="93"/>
      <c r="C831" s="93"/>
      <c r="D831" s="93"/>
      <c r="E831" s="93"/>
      <c r="F831" s="94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</row>
    <row r="832" spans="2:18">
      <c r="B832" s="93"/>
      <c r="C832" s="93"/>
      <c r="D832" s="93"/>
      <c r="E832" s="93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</row>
    <row r="833" spans="2:18">
      <c r="B833" s="93"/>
      <c r="C833" s="93"/>
      <c r="D833" s="93"/>
      <c r="E833" s="93"/>
      <c r="F833" s="94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</row>
    <row r="834" spans="2:18">
      <c r="B834" s="93"/>
      <c r="C834" s="93"/>
      <c r="D834" s="93"/>
      <c r="E834" s="93"/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</row>
    <row r="835" spans="2:18">
      <c r="B835" s="93"/>
      <c r="C835" s="93"/>
      <c r="D835" s="93"/>
      <c r="E835" s="93"/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</row>
    <row r="836" spans="2:18">
      <c r="B836" s="93"/>
      <c r="C836" s="93"/>
      <c r="D836" s="93"/>
      <c r="E836" s="93"/>
      <c r="F836" s="94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4"/>
      <c r="R836" s="94"/>
    </row>
    <row r="837" spans="2:18">
      <c r="B837" s="93"/>
      <c r="C837" s="93"/>
      <c r="D837" s="93"/>
      <c r="E837" s="93"/>
      <c r="F837" s="94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4"/>
      <c r="R837" s="94"/>
    </row>
    <row r="838" spans="2:18">
      <c r="B838" s="93"/>
      <c r="C838" s="93"/>
      <c r="D838" s="93"/>
      <c r="E838" s="93"/>
      <c r="F838" s="94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4"/>
      <c r="R838" s="94"/>
    </row>
    <row r="839" spans="2:18">
      <c r="B839" s="93"/>
      <c r="C839" s="93"/>
      <c r="D839" s="93"/>
      <c r="E839" s="93"/>
      <c r="F839" s="94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</row>
    <row r="840" spans="2:18">
      <c r="B840" s="93"/>
      <c r="C840" s="93"/>
      <c r="D840" s="93"/>
      <c r="E840" s="93"/>
      <c r="F840" s="94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</row>
    <row r="841" spans="2:18">
      <c r="B841" s="93"/>
      <c r="C841" s="93"/>
      <c r="D841" s="93"/>
      <c r="E841" s="93"/>
      <c r="F841" s="94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</row>
    <row r="842" spans="2:18">
      <c r="B842" s="93"/>
      <c r="C842" s="93"/>
      <c r="D842" s="93"/>
      <c r="E842" s="93"/>
      <c r="F842" s="94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</row>
    <row r="843" spans="2:18">
      <c r="B843" s="93"/>
      <c r="C843" s="93"/>
      <c r="D843" s="93"/>
      <c r="E843" s="93"/>
      <c r="F843" s="94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</row>
    <row r="844" spans="2:18">
      <c r="B844" s="93"/>
      <c r="C844" s="93"/>
      <c r="D844" s="93"/>
      <c r="E844" s="93"/>
      <c r="F844" s="94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</row>
    <row r="845" spans="2:18">
      <c r="B845" s="93"/>
      <c r="C845" s="93"/>
      <c r="D845" s="93"/>
      <c r="E845" s="93"/>
      <c r="F845" s="94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</row>
    <row r="846" spans="2:18">
      <c r="B846" s="93"/>
      <c r="C846" s="93"/>
      <c r="D846" s="93"/>
      <c r="E846" s="93"/>
      <c r="F846" s="94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4"/>
      <c r="R846" s="94"/>
    </row>
    <row r="847" spans="2:18">
      <c r="B847" s="93"/>
      <c r="C847" s="93"/>
      <c r="D847" s="93"/>
      <c r="E847" s="93"/>
      <c r="F847" s="94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4"/>
      <c r="R847" s="94"/>
    </row>
    <row r="848" spans="2:18">
      <c r="B848" s="93"/>
      <c r="C848" s="93"/>
      <c r="D848" s="93"/>
      <c r="E848" s="93"/>
      <c r="F848" s="94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</row>
    <row r="849" spans="2:18">
      <c r="B849" s="93"/>
      <c r="C849" s="93"/>
      <c r="D849" s="93"/>
      <c r="E849" s="93"/>
      <c r="F849" s="94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</row>
    <row r="850" spans="2:18">
      <c r="B850" s="93"/>
      <c r="C850" s="93"/>
      <c r="D850" s="93"/>
      <c r="E850" s="93"/>
      <c r="F850" s="94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</row>
    <row r="851" spans="2:18">
      <c r="B851" s="93"/>
      <c r="C851" s="93"/>
      <c r="D851" s="93"/>
      <c r="E851" s="93"/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</row>
    <row r="852" spans="2:18">
      <c r="B852" s="93"/>
      <c r="C852" s="93"/>
      <c r="D852" s="93"/>
      <c r="E852" s="93"/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</row>
    <row r="853" spans="2:18">
      <c r="B853" s="93"/>
      <c r="C853" s="93"/>
      <c r="D853" s="93"/>
      <c r="E853" s="93"/>
      <c r="F853" s="94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</row>
    <row r="854" spans="2:18">
      <c r="B854" s="93"/>
      <c r="C854" s="93"/>
      <c r="D854" s="93"/>
      <c r="E854" s="93"/>
      <c r="F854" s="94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</row>
    <row r="855" spans="2:18">
      <c r="B855" s="93"/>
      <c r="C855" s="93"/>
      <c r="D855" s="93"/>
      <c r="E855" s="93"/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</row>
    <row r="856" spans="2:18">
      <c r="B856" s="93"/>
      <c r="C856" s="93"/>
      <c r="D856" s="93"/>
      <c r="E856" s="93"/>
      <c r="F856" s="94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</row>
    <row r="857" spans="2:18">
      <c r="B857" s="93"/>
      <c r="C857" s="93"/>
      <c r="D857" s="93"/>
      <c r="E857" s="93"/>
      <c r="F857" s="94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4"/>
      <c r="R857" s="94"/>
    </row>
    <row r="858" spans="2:18">
      <c r="B858" s="93"/>
      <c r="C858" s="93"/>
      <c r="D858" s="93"/>
      <c r="E858" s="93"/>
      <c r="F858" s="94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4"/>
      <c r="R858" s="94"/>
    </row>
    <row r="859" spans="2:18">
      <c r="B859" s="93"/>
      <c r="C859" s="93"/>
      <c r="D859" s="93"/>
      <c r="E859" s="93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</row>
    <row r="860" spans="2:18">
      <c r="B860" s="93"/>
      <c r="C860" s="93"/>
      <c r="D860" s="93"/>
      <c r="E860" s="93"/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</row>
    <row r="861" spans="2:18">
      <c r="B861" s="93"/>
      <c r="C861" s="93"/>
      <c r="D861" s="93"/>
      <c r="E861" s="93"/>
      <c r="F861" s="94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</row>
    <row r="862" spans="2:18">
      <c r="B862" s="93"/>
      <c r="C862" s="93"/>
      <c r="D862" s="93"/>
      <c r="E862" s="93"/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</row>
    <row r="863" spans="2:18">
      <c r="B863" s="93"/>
      <c r="C863" s="93"/>
      <c r="D863" s="93"/>
      <c r="E863" s="93"/>
      <c r="F863" s="94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</row>
    <row r="864" spans="2:18">
      <c r="B864" s="93"/>
      <c r="C864" s="93"/>
      <c r="D864" s="93"/>
      <c r="E864" s="93"/>
      <c r="F864" s="94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</row>
    <row r="865" spans="2:18">
      <c r="B865" s="93"/>
      <c r="C865" s="93"/>
      <c r="D865" s="93"/>
      <c r="E865" s="93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</row>
    <row r="866" spans="2:18">
      <c r="B866" s="93"/>
      <c r="C866" s="93"/>
      <c r="D866" s="93"/>
      <c r="E866" s="93"/>
      <c r="F866" s="94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4"/>
      <c r="R866" s="94"/>
    </row>
    <row r="867" spans="2:18">
      <c r="B867" s="93"/>
      <c r="C867" s="93"/>
      <c r="D867" s="93"/>
      <c r="E867" s="93"/>
      <c r="F867" s="94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4"/>
      <c r="R867" s="94"/>
    </row>
    <row r="868" spans="2:18">
      <c r="B868" s="93"/>
      <c r="C868" s="93"/>
      <c r="D868" s="93"/>
      <c r="E868" s="93"/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</row>
    <row r="869" spans="2:18">
      <c r="B869" s="93"/>
      <c r="C869" s="93"/>
      <c r="D869" s="93"/>
      <c r="E869" s="93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</row>
    <row r="870" spans="2:18">
      <c r="B870" s="93"/>
      <c r="C870" s="93"/>
      <c r="D870" s="93"/>
      <c r="E870" s="93"/>
      <c r="F870" s="94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</row>
    <row r="871" spans="2:18">
      <c r="B871" s="93"/>
      <c r="C871" s="93"/>
      <c r="D871" s="93"/>
      <c r="E871" s="93"/>
      <c r="F871" s="94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</row>
    <row r="872" spans="2:18">
      <c r="B872" s="93"/>
      <c r="C872" s="93"/>
      <c r="D872" s="93"/>
      <c r="E872" s="93"/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</row>
    <row r="873" spans="2:18">
      <c r="B873" s="93"/>
      <c r="C873" s="93"/>
      <c r="D873" s="93"/>
      <c r="E873" s="93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</row>
    <row r="874" spans="2:18">
      <c r="B874" s="93"/>
      <c r="C874" s="93"/>
      <c r="D874" s="93"/>
      <c r="E874" s="93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</row>
    <row r="875" spans="2:18">
      <c r="B875" s="93"/>
      <c r="C875" s="93"/>
      <c r="D875" s="93"/>
      <c r="E875" s="93"/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</row>
    <row r="876" spans="2:18">
      <c r="B876" s="93"/>
      <c r="C876" s="93"/>
      <c r="D876" s="93"/>
      <c r="E876" s="93"/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</row>
    <row r="877" spans="2:18">
      <c r="B877" s="93"/>
      <c r="C877" s="93"/>
      <c r="D877" s="93"/>
      <c r="E877" s="93"/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  <c r="Q877" s="94"/>
      <c r="R877" s="94"/>
    </row>
    <row r="878" spans="2:18">
      <c r="B878" s="93"/>
      <c r="C878" s="93"/>
      <c r="D878" s="93"/>
      <c r="E878" s="93"/>
      <c r="F878" s="94"/>
      <c r="G878" s="94"/>
      <c r="H878" s="94"/>
      <c r="I878" s="94"/>
      <c r="J878" s="94"/>
      <c r="K878" s="94"/>
      <c r="L878" s="94"/>
      <c r="M878" s="94"/>
      <c r="N878" s="94"/>
      <c r="O878" s="94"/>
      <c r="P878" s="94"/>
      <c r="Q878" s="94"/>
      <c r="R878" s="94"/>
    </row>
    <row r="879" spans="2:18">
      <c r="B879" s="93"/>
      <c r="C879" s="93"/>
      <c r="D879" s="93"/>
      <c r="E879" s="93"/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</row>
    <row r="880" spans="2:18">
      <c r="B880" s="93"/>
      <c r="C880" s="93"/>
      <c r="D880" s="93"/>
      <c r="E880" s="93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</row>
    <row r="881" spans="2:18">
      <c r="B881" s="93"/>
      <c r="C881" s="93"/>
      <c r="D881" s="93"/>
      <c r="E881" s="93"/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</row>
    <row r="882" spans="2:18">
      <c r="B882" s="93"/>
      <c r="C882" s="93"/>
      <c r="D882" s="93"/>
      <c r="E882" s="93"/>
      <c r="F882" s="94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4"/>
      <c r="R882" s="94"/>
    </row>
    <row r="883" spans="2:18">
      <c r="B883" s="93"/>
      <c r="C883" s="93"/>
      <c r="D883" s="93"/>
      <c r="E883" s="93"/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</row>
    <row r="884" spans="2:18">
      <c r="B884" s="93"/>
      <c r="C884" s="93"/>
      <c r="D884" s="93"/>
      <c r="E884" s="93"/>
      <c r="F884" s="94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4"/>
      <c r="R884" s="94"/>
    </row>
    <row r="885" spans="2:18">
      <c r="B885" s="93"/>
      <c r="C885" s="93"/>
      <c r="D885" s="93"/>
      <c r="E885" s="93"/>
      <c r="F885" s="94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4"/>
      <c r="R885" s="94"/>
    </row>
    <row r="886" spans="2:18">
      <c r="B886" s="93"/>
      <c r="C886" s="93"/>
      <c r="D886" s="93"/>
      <c r="E886" s="93"/>
      <c r="F886" s="94"/>
      <c r="G886" s="94"/>
      <c r="H886" s="94"/>
      <c r="I886" s="94"/>
      <c r="J886" s="94"/>
      <c r="K886" s="94"/>
      <c r="L886" s="94"/>
      <c r="M886" s="94"/>
      <c r="N886" s="94"/>
      <c r="O886" s="94"/>
      <c r="P886" s="94"/>
      <c r="Q886" s="94"/>
      <c r="R886" s="94"/>
    </row>
    <row r="887" spans="2:18">
      <c r="B887" s="93"/>
      <c r="C887" s="93"/>
      <c r="D887" s="93"/>
      <c r="E887" s="93"/>
      <c r="F887" s="94"/>
      <c r="G887" s="94"/>
      <c r="H887" s="94"/>
      <c r="I887" s="94"/>
      <c r="J887" s="94"/>
      <c r="K887" s="94"/>
      <c r="L887" s="94"/>
      <c r="M887" s="94"/>
      <c r="N887" s="94"/>
      <c r="O887" s="94"/>
      <c r="P887" s="94"/>
      <c r="Q887" s="94"/>
      <c r="R887" s="94"/>
    </row>
    <row r="888" spans="2:18">
      <c r="B888" s="93"/>
      <c r="C888" s="93"/>
      <c r="D888" s="93"/>
      <c r="E888" s="93"/>
      <c r="F888" s="94"/>
      <c r="G888" s="94"/>
      <c r="H888" s="94"/>
      <c r="I888" s="94"/>
      <c r="J888" s="94"/>
      <c r="K888" s="94"/>
      <c r="L888" s="94"/>
      <c r="M888" s="94"/>
      <c r="N888" s="94"/>
      <c r="O888" s="94"/>
      <c r="P888" s="94"/>
      <c r="Q888" s="94"/>
      <c r="R888" s="94"/>
    </row>
    <row r="889" spans="2:18">
      <c r="B889" s="93"/>
      <c r="C889" s="93"/>
      <c r="D889" s="93"/>
      <c r="E889" s="93"/>
      <c r="F889" s="94"/>
      <c r="G889" s="94"/>
      <c r="H889" s="94"/>
      <c r="I889" s="94"/>
      <c r="J889" s="94"/>
      <c r="K889" s="94"/>
      <c r="L889" s="94"/>
      <c r="M889" s="94"/>
      <c r="N889" s="94"/>
      <c r="O889" s="94"/>
      <c r="P889" s="94"/>
      <c r="Q889" s="94"/>
      <c r="R889" s="94"/>
    </row>
    <row r="890" spans="2:18">
      <c r="B890" s="93"/>
      <c r="C890" s="93"/>
      <c r="D890" s="93"/>
      <c r="E890" s="93"/>
      <c r="F890" s="94"/>
      <c r="G890" s="94"/>
      <c r="H890" s="94"/>
      <c r="I890" s="94"/>
      <c r="J890" s="94"/>
      <c r="K890" s="94"/>
      <c r="L890" s="94"/>
      <c r="M890" s="94"/>
      <c r="N890" s="94"/>
      <c r="O890" s="94"/>
      <c r="P890" s="94"/>
      <c r="Q890" s="94"/>
      <c r="R890" s="94"/>
    </row>
    <row r="891" spans="2:18">
      <c r="B891" s="93"/>
      <c r="C891" s="93"/>
      <c r="D891" s="93"/>
      <c r="E891" s="93"/>
      <c r="F891" s="94"/>
      <c r="G891" s="94"/>
      <c r="H891" s="94"/>
      <c r="I891" s="94"/>
      <c r="J891" s="94"/>
      <c r="K891" s="94"/>
      <c r="L891" s="94"/>
      <c r="M891" s="94"/>
      <c r="N891" s="94"/>
      <c r="O891" s="94"/>
      <c r="P891" s="94"/>
      <c r="Q891" s="94"/>
      <c r="R891" s="94"/>
    </row>
    <row r="892" spans="2:18">
      <c r="B892" s="93"/>
      <c r="C892" s="93"/>
      <c r="D892" s="93"/>
      <c r="E892" s="93"/>
      <c r="F892" s="94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</row>
    <row r="893" spans="2:18">
      <c r="B893" s="93"/>
      <c r="C893" s="93"/>
      <c r="D893" s="93"/>
      <c r="E893" s="93"/>
      <c r="F893" s="94"/>
      <c r="G893" s="94"/>
      <c r="H893" s="94"/>
      <c r="I893" s="94"/>
      <c r="J893" s="94"/>
      <c r="K893" s="94"/>
      <c r="L893" s="94"/>
      <c r="M893" s="94"/>
      <c r="N893" s="94"/>
      <c r="O893" s="94"/>
      <c r="P893" s="94"/>
      <c r="Q893" s="94"/>
      <c r="R893" s="94"/>
    </row>
    <row r="894" spans="2:18">
      <c r="B894" s="93"/>
      <c r="C894" s="93"/>
      <c r="D894" s="93"/>
      <c r="E894" s="93"/>
      <c r="F894" s="94"/>
      <c r="G894" s="94"/>
      <c r="H894" s="94"/>
      <c r="I894" s="94"/>
      <c r="J894" s="94"/>
      <c r="K894" s="94"/>
      <c r="L894" s="94"/>
      <c r="M894" s="94"/>
      <c r="N894" s="94"/>
      <c r="O894" s="94"/>
      <c r="P894" s="94"/>
      <c r="Q894" s="94"/>
      <c r="R894" s="94"/>
    </row>
    <row r="895" spans="2:18">
      <c r="B895" s="93"/>
      <c r="C895" s="93"/>
      <c r="D895" s="93"/>
      <c r="E895" s="93"/>
      <c r="F895" s="94"/>
      <c r="G895" s="94"/>
      <c r="H895" s="94"/>
      <c r="I895" s="94"/>
      <c r="J895" s="94"/>
      <c r="K895" s="94"/>
      <c r="L895" s="94"/>
      <c r="M895" s="94"/>
      <c r="N895" s="94"/>
      <c r="O895" s="94"/>
      <c r="P895" s="94"/>
      <c r="Q895" s="94"/>
      <c r="R895" s="94"/>
    </row>
    <row r="896" spans="2:18">
      <c r="B896" s="93"/>
      <c r="C896" s="93"/>
      <c r="D896" s="93"/>
      <c r="E896" s="93"/>
      <c r="F896" s="94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</row>
    <row r="897" spans="2:18">
      <c r="B897" s="93"/>
      <c r="C897" s="93"/>
      <c r="D897" s="93"/>
      <c r="E897" s="93"/>
      <c r="F897" s="94"/>
      <c r="G897" s="94"/>
      <c r="H897" s="94"/>
      <c r="I897" s="94"/>
      <c r="J897" s="94"/>
      <c r="K897" s="94"/>
      <c r="L897" s="94"/>
      <c r="M897" s="94"/>
      <c r="N897" s="94"/>
      <c r="O897" s="94"/>
      <c r="P897" s="94"/>
      <c r="Q897" s="94"/>
      <c r="R897" s="94"/>
    </row>
    <row r="898" spans="2:18">
      <c r="B898" s="93"/>
      <c r="C898" s="93"/>
      <c r="D898" s="93"/>
      <c r="E898" s="93"/>
      <c r="F898" s="94"/>
      <c r="G898" s="94"/>
      <c r="H898" s="94"/>
      <c r="I898" s="94"/>
      <c r="J898" s="94"/>
      <c r="K898" s="94"/>
      <c r="L898" s="94"/>
      <c r="M898" s="94"/>
      <c r="N898" s="94"/>
      <c r="O898" s="94"/>
      <c r="P898" s="94"/>
      <c r="Q898" s="94"/>
      <c r="R898" s="94"/>
    </row>
    <row r="899" spans="2:18">
      <c r="B899" s="93"/>
      <c r="C899" s="93"/>
      <c r="D899" s="93"/>
      <c r="E899" s="93"/>
      <c r="F899" s="94"/>
      <c r="G899" s="94"/>
      <c r="H899" s="94"/>
      <c r="I899" s="94"/>
      <c r="J899" s="94"/>
      <c r="K899" s="94"/>
      <c r="L899" s="94"/>
      <c r="M899" s="94"/>
      <c r="N899" s="94"/>
      <c r="O899" s="94"/>
      <c r="P899" s="94"/>
      <c r="Q899" s="94"/>
      <c r="R899" s="94"/>
    </row>
    <row r="900" spans="2:18">
      <c r="B900" s="93"/>
      <c r="C900" s="93"/>
      <c r="D900" s="93"/>
      <c r="E900" s="93"/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</row>
    <row r="901" spans="2:18">
      <c r="B901" s="93"/>
      <c r="C901" s="93"/>
      <c r="D901" s="93"/>
      <c r="E901" s="93"/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</row>
    <row r="902" spans="2:18">
      <c r="B902" s="93"/>
      <c r="C902" s="93"/>
      <c r="D902" s="93"/>
      <c r="E902" s="93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</row>
    <row r="903" spans="2:18">
      <c r="B903" s="93"/>
      <c r="C903" s="93"/>
      <c r="D903" s="93"/>
      <c r="E903" s="93"/>
      <c r="F903" s="94"/>
      <c r="G903" s="94"/>
      <c r="H903" s="94"/>
      <c r="I903" s="94"/>
      <c r="J903" s="94"/>
      <c r="K903" s="94"/>
      <c r="L903" s="94"/>
      <c r="M903" s="94"/>
      <c r="N903" s="94"/>
      <c r="O903" s="94"/>
      <c r="P903" s="94"/>
      <c r="Q903" s="94"/>
      <c r="R903" s="94"/>
    </row>
    <row r="904" spans="2:18">
      <c r="B904" s="93"/>
      <c r="C904" s="93"/>
      <c r="D904" s="93"/>
      <c r="E904" s="93"/>
      <c r="F904" s="94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4"/>
      <c r="R904" s="94"/>
    </row>
    <row r="905" spans="2:18">
      <c r="B905" s="93"/>
      <c r="C905" s="93"/>
      <c r="D905" s="93"/>
      <c r="E905" s="93"/>
      <c r="F905" s="94"/>
      <c r="G905" s="94"/>
      <c r="H905" s="94"/>
      <c r="I905" s="94"/>
      <c r="J905" s="94"/>
      <c r="K905" s="94"/>
      <c r="L905" s="94"/>
      <c r="M905" s="94"/>
      <c r="N905" s="94"/>
      <c r="O905" s="94"/>
      <c r="P905" s="94"/>
      <c r="Q905" s="94"/>
      <c r="R905" s="94"/>
    </row>
    <row r="906" spans="2:18">
      <c r="B906" s="93"/>
      <c r="C906" s="93"/>
      <c r="D906" s="93"/>
      <c r="E906" s="93"/>
      <c r="F906" s="94"/>
      <c r="G906" s="94"/>
      <c r="H906" s="94"/>
      <c r="I906" s="94"/>
      <c r="J906" s="94"/>
      <c r="K906" s="94"/>
      <c r="L906" s="94"/>
      <c r="M906" s="94"/>
      <c r="N906" s="94"/>
      <c r="O906" s="94"/>
      <c r="P906" s="94"/>
      <c r="Q906" s="94"/>
      <c r="R906" s="94"/>
    </row>
    <row r="907" spans="2:18">
      <c r="B907" s="93"/>
      <c r="C907" s="93"/>
      <c r="D907" s="93"/>
      <c r="E907" s="93"/>
      <c r="F907" s="94"/>
      <c r="G907" s="94"/>
      <c r="H907" s="94"/>
      <c r="I907" s="94"/>
      <c r="J907" s="94"/>
      <c r="K907" s="94"/>
      <c r="L907" s="94"/>
      <c r="M907" s="94"/>
      <c r="N907" s="94"/>
      <c r="O907" s="94"/>
      <c r="P907" s="94"/>
      <c r="Q907" s="94"/>
      <c r="R907" s="94"/>
    </row>
    <row r="908" spans="2:18">
      <c r="B908" s="93"/>
      <c r="C908" s="93"/>
      <c r="D908" s="93"/>
      <c r="E908" s="93"/>
      <c r="F908" s="94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4"/>
      <c r="R908" s="94"/>
    </row>
    <row r="909" spans="2:18">
      <c r="B909" s="93"/>
      <c r="C909" s="93"/>
      <c r="D909" s="93"/>
      <c r="E909" s="93"/>
      <c r="F909" s="94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4"/>
      <c r="R909" s="94"/>
    </row>
    <row r="910" spans="2:18">
      <c r="B910" s="93"/>
      <c r="C910" s="93"/>
      <c r="D910" s="93"/>
      <c r="E910" s="93"/>
      <c r="F910" s="94"/>
      <c r="G910" s="94"/>
      <c r="H910" s="94"/>
      <c r="I910" s="94"/>
      <c r="J910" s="94"/>
      <c r="K910" s="94"/>
      <c r="L910" s="94"/>
      <c r="M910" s="94"/>
      <c r="N910" s="94"/>
      <c r="O910" s="94"/>
      <c r="P910" s="94"/>
      <c r="Q910" s="94"/>
      <c r="R910" s="94"/>
    </row>
    <row r="911" spans="2:18">
      <c r="B911" s="93"/>
      <c r="C911" s="93"/>
      <c r="D911" s="93"/>
      <c r="E911" s="93"/>
      <c r="F911" s="94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4"/>
      <c r="R911" s="94"/>
    </row>
    <row r="912" spans="2:18">
      <c r="B912" s="93"/>
      <c r="C912" s="93"/>
      <c r="D912" s="93"/>
      <c r="E912" s="93"/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</row>
    <row r="913" spans="2:18">
      <c r="B913" s="93"/>
      <c r="C913" s="93"/>
      <c r="D913" s="93"/>
      <c r="E913" s="93"/>
      <c r="F913" s="94"/>
      <c r="G913" s="94"/>
      <c r="H913" s="94"/>
      <c r="I913" s="94"/>
      <c r="J913" s="94"/>
      <c r="K913" s="94"/>
      <c r="L913" s="94"/>
      <c r="M913" s="94"/>
      <c r="N913" s="94"/>
      <c r="O913" s="94"/>
      <c r="P913" s="94"/>
      <c r="Q913" s="94"/>
      <c r="R913" s="94"/>
    </row>
    <row r="914" spans="2:18">
      <c r="B914" s="93"/>
      <c r="C914" s="93"/>
      <c r="D914" s="93"/>
      <c r="E914" s="93"/>
      <c r="F914" s="94"/>
      <c r="G914" s="94"/>
      <c r="H914" s="94"/>
      <c r="I914" s="94"/>
      <c r="J914" s="94"/>
      <c r="K914" s="94"/>
      <c r="L914" s="94"/>
      <c r="M914" s="94"/>
      <c r="N914" s="94"/>
      <c r="O914" s="94"/>
      <c r="P914" s="94"/>
      <c r="Q914" s="94"/>
      <c r="R914" s="94"/>
    </row>
    <row r="915" spans="2:18">
      <c r="B915" s="93"/>
      <c r="C915" s="93"/>
      <c r="D915" s="93"/>
      <c r="E915" s="93"/>
      <c r="F915" s="94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</row>
    <row r="916" spans="2:18">
      <c r="B916" s="93"/>
      <c r="C916" s="93"/>
      <c r="D916" s="93"/>
      <c r="E916" s="93"/>
      <c r="F916" s="94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</row>
    <row r="917" spans="2:18">
      <c r="B917" s="93"/>
      <c r="C917" s="93"/>
      <c r="D917" s="93"/>
      <c r="E917" s="93"/>
      <c r="F917" s="94"/>
      <c r="G917" s="94"/>
      <c r="H917" s="94"/>
      <c r="I917" s="94"/>
      <c r="J917" s="94"/>
      <c r="K917" s="94"/>
      <c r="L917" s="94"/>
      <c r="M917" s="94"/>
      <c r="N917" s="94"/>
      <c r="O917" s="94"/>
      <c r="P917" s="94"/>
      <c r="Q917" s="94"/>
      <c r="R917" s="94"/>
    </row>
    <row r="918" spans="2:18">
      <c r="B918" s="93"/>
      <c r="C918" s="93"/>
      <c r="D918" s="93"/>
      <c r="E918" s="93"/>
      <c r="F918" s="94"/>
      <c r="G918" s="94"/>
      <c r="H918" s="94"/>
      <c r="I918" s="94"/>
      <c r="J918" s="94"/>
      <c r="K918" s="94"/>
      <c r="L918" s="94"/>
      <c r="M918" s="94"/>
      <c r="N918" s="94"/>
      <c r="O918" s="94"/>
      <c r="P918" s="94"/>
      <c r="Q918" s="94"/>
      <c r="R918" s="94"/>
    </row>
    <row r="919" spans="2:18">
      <c r="B919" s="93"/>
      <c r="C919" s="93"/>
      <c r="D919" s="93"/>
      <c r="E919" s="93"/>
      <c r="F919" s="94"/>
      <c r="G919" s="94"/>
      <c r="H919" s="94"/>
      <c r="I919" s="94"/>
      <c r="J919" s="94"/>
      <c r="K919" s="94"/>
      <c r="L919" s="94"/>
      <c r="M919" s="94"/>
      <c r="N919" s="94"/>
      <c r="O919" s="94"/>
      <c r="P919" s="94"/>
      <c r="Q919" s="94"/>
      <c r="R919" s="94"/>
    </row>
    <row r="920" spans="2:18">
      <c r="B920" s="93"/>
      <c r="C920" s="93"/>
      <c r="D920" s="93"/>
      <c r="E920" s="93"/>
      <c r="F920" s="94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</row>
    <row r="921" spans="2:18">
      <c r="B921" s="93"/>
      <c r="C921" s="93"/>
      <c r="D921" s="93"/>
      <c r="E921" s="93"/>
      <c r="F921" s="94"/>
      <c r="G921" s="94"/>
      <c r="H921" s="94"/>
      <c r="I921" s="94"/>
      <c r="J921" s="94"/>
      <c r="K921" s="94"/>
      <c r="L921" s="94"/>
      <c r="M921" s="94"/>
      <c r="N921" s="94"/>
      <c r="O921" s="94"/>
      <c r="P921" s="94"/>
      <c r="Q921" s="94"/>
      <c r="R921" s="94"/>
    </row>
    <row r="922" spans="2:18">
      <c r="B922" s="93"/>
      <c r="C922" s="93"/>
      <c r="D922" s="93"/>
      <c r="E922" s="93"/>
      <c r="F922" s="94"/>
      <c r="G922" s="94"/>
      <c r="H922" s="94"/>
      <c r="I922" s="94"/>
      <c r="J922" s="94"/>
      <c r="K922" s="94"/>
      <c r="L922" s="94"/>
      <c r="M922" s="94"/>
      <c r="N922" s="94"/>
      <c r="O922" s="94"/>
      <c r="P922" s="94"/>
      <c r="Q922" s="94"/>
      <c r="R922" s="94"/>
    </row>
    <row r="923" spans="2:18">
      <c r="B923" s="93"/>
      <c r="C923" s="93"/>
      <c r="D923" s="93"/>
      <c r="E923" s="93"/>
      <c r="F923" s="94"/>
      <c r="G923" s="94"/>
      <c r="H923" s="94"/>
      <c r="I923" s="94"/>
      <c r="J923" s="94"/>
      <c r="K923" s="94"/>
      <c r="L923" s="94"/>
      <c r="M923" s="94"/>
      <c r="N923" s="94"/>
      <c r="O923" s="94"/>
      <c r="P923" s="94"/>
      <c r="Q923" s="94"/>
      <c r="R923" s="94"/>
    </row>
    <row r="924" spans="2:18">
      <c r="B924" s="93"/>
      <c r="C924" s="93"/>
      <c r="D924" s="93"/>
      <c r="E924" s="93"/>
      <c r="F924" s="94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</row>
    <row r="925" spans="2:18">
      <c r="B925" s="93"/>
      <c r="C925" s="93"/>
      <c r="D925" s="93"/>
      <c r="E925" s="93"/>
      <c r="F925" s="94"/>
      <c r="G925" s="94"/>
      <c r="H925" s="94"/>
      <c r="I925" s="94"/>
      <c r="J925" s="94"/>
      <c r="K925" s="94"/>
      <c r="L925" s="94"/>
      <c r="M925" s="94"/>
      <c r="N925" s="94"/>
      <c r="O925" s="94"/>
      <c r="P925" s="94"/>
      <c r="Q925" s="94"/>
      <c r="R925" s="94"/>
    </row>
    <row r="926" spans="2:18">
      <c r="B926" s="93"/>
      <c r="C926" s="93"/>
      <c r="D926" s="93"/>
      <c r="E926" s="93"/>
      <c r="F926" s="94"/>
      <c r="G926" s="94"/>
      <c r="H926" s="94"/>
      <c r="I926" s="94"/>
      <c r="J926" s="94"/>
      <c r="K926" s="94"/>
      <c r="L926" s="94"/>
      <c r="M926" s="94"/>
      <c r="N926" s="94"/>
      <c r="O926" s="94"/>
      <c r="P926" s="94"/>
      <c r="Q926" s="94"/>
      <c r="R926" s="94"/>
    </row>
    <row r="927" spans="2:18">
      <c r="B927" s="93"/>
      <c r="C927" s="93"/>
      <c r="D927" s="93"/>
      <c r="E927" s="93"/>
      <c r="F927" s="94"/>
      <c r="G927" s="94"/>
      <c r="H927" s="94"/>
      <c r="I927" s="94"/>
      <c r="J927" s="94"/>
      <c r="K927" s="94"/>
      <c r="L927" s="94"/>
      <c r="M927" s="94"/>
      <c r="N927" s="94"/>
      <c r="O927" s="94"/>
      <c r="P927" s="94"/>
      <c r="Q927" s="94"/>
      <c r="R927" s="94"/>
    </row>
    <row r="928" spans="2:18">
      <c r="B928" s="93"/>
      <c r="C928" s="93"/>
      <c r="D928" s="93"/>
      <c r="E928" s="93"/>
      <c r="F928" s="94"/>
      <c r="G928" s="94"/>
      <c r="H928" s="94"/>
      <c r="I928" s="94"/>
      <c r="J928" s="94"/>
      <c r="K928" s="94"/>
      <c r="L928" s="94"/>
      <c r="M928" s="94"/>
      <c r="N928" s="94"/>
      <c r="O928" s="94"/>
      <c r="P928" s="94"/>
      <c r="Q928" s="94"/>
      <c r="R928" s="94"/>
    </row>
    <row r="929" spans="2:18">
      <c r="B929" s="93"/>
      <c r="C929" s="93"/>
      <c r="D929" s="93"/>
      <c r="E929" s="93"/>
      <c r="F929" s="94"/>
      <c r="G929" s="94"/>
      <c r="H929" s="94"/>
      <c r="I929" s="94"/>
      <c r="J929" s="94"/>
      <c r="K929" s="94"/>
      <c r="L929" s="94"/>
      <c r="M929" s="94"/>
      <c r="N929" s="94"/>
      <c r="O929" s="94"/>
      <c r="P929" s="94"/>
      <c r="Q929" s="94"/>
      <c r="R929" s="94"/>
    </row>
    <row r="930" spans="2:18">
      <c r="B930" s="93"/>
      <c r="C930" s="93"/>
      <c r="D930" s="93"/>
      <c r="E930" s="93"/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4"/>
      <c r="R930" s="94"/>
    </row>
    <row r="931" spans="2:18">
      <c r="B931" s="93"/>
      <c r="C931" s="93"/>
      <c r="D931" s="93"/>
      <c r="E931" s="93"/>
      <c r="F931" s="94"/>
      <c r="G931" s="94"/>
      <c r="H931" s="94"/>
      <c r="I931" s="94"/>
      <c r="J931" s="94"/>
      <c r="K931" s="94"/>
      <c r="L931" s="94"/>
      <c r="M931" s="94"/>
      <c r="N931" s="94"/>
      <c r="O931" s="94"/>
      <c r="P931" s="94"/>
      <c r="Q931" s="94"/>
      <c r="R931" s="94"/>
    </row>
    <row r="932" spans="2:18">
      <c r="B932" s="93"/>
      <c r="C932" s="93"/>
      <c r="D932" s="93"/>
      <c r="E932" s="93"/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</row>
    <row r="933" spans="2:18">
      <c r="B933" s="93"/>
      <c r="C933" s="93"/>
      <c r="D933" s="93"/>
      <c r="E933" s="93"/>
      <c r="F933" s="94"/>
      <c r="G933" s="94"/>
      <c r="H933" s="94"/>
      <c r="I933" s="94"/>
      <c r="J933" s="94"/>
      <c r="K933" s="94"/>
      <c r="L933" s="94"/>
      <c r="M933" s="94"/>
      <c r="N933" s="94"/>
      <c r="O933" s="94"/>
      <c r="P933" s="94"/>
      <c r="Q933" s="94"/>
      <c r="R933" s="94"/>
    </row>
    <row r="934" spans="2:18">
      <c r="B934" s="93"/>
      <c r="C934" s="93"/>
      <c r="D934" s="93"/>
      <c r="E934" s="93"/>
      <c r="F934" s="94"/>
      <c r="G934" s="94"/>
      <c r="H934" s="94"/>
      <c r="I934" s="94"/>
      <c r="J934" s="94"/>
      <c r="K934" s="94"/>
      <c r="L934" s="94"/>
      <c r="M934" s="94"/>
      <c r="N934" s="94"/>
      <c r="O934" s="94"/>
      <c r="P934" s="94"/>
      <c r="Q934" s="94"/>
      <c r="R934" s="94"/>
    </row>
    <row r="935" spans="2:18">
      <c r="B935" s="93"/>
      <c r="C935" s="93"/>
      <c r="D935" s="93"/>
      <c r="E935" s="93"/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</row>
    <row r="936" spans="2:18">
      <c r="B936" s="93"/>
      <c r="C936" s="93"/>
      <c r="D936" s="93"/>
      <c r="E936" s="93"/>
      <c r="F936" s="94"/>
      <c r="G936" s="94"/>
      <c r="H936" s="94"/>
      <c r="I936" s="94"/>
      <c r="J936" s="94"/>
      <c r="K936" s="94"/>
      <c r="L936" s="94"/>
      <c r="M936" s="94"/>
      <c r="N936" s="94"/>
      <c r="O936" s="94"/>
      <c r="P936" s="94"/>
      <c r="Q936" s="94"/>
      <c r="R936" s="94"/>
    </row>
    <row r="937" spans="2:18">
      <c r="B937" s="93"/>
      <c r="C937" s="93"/>
      <c r="D937" s="93"/>
      <c r="E937" s="93"/>
      <c r="F937" s="94"/>
      <c r="G937" s="94"/>
      <c r="H937" s="94"/>
      <c r="I937" s="94"/>
      <c r="J937" s="94"/>
      <c r="K937" s="94"/>
      <c r="L937" s="94"/>
      <c r="M937" s="94"/>
      <c r="N937" s="94"/>
      <c r="O937" s="94"/>
      <c r="P937" s="94"/>
      <c r="Q937" s="94"/>
      <c r="R937" s="94"/>
    </row>
    <row r="938" spans="2:18">
      <c r="B938" s="93"/>
      <c r="C938" s="93"/>
      <c r="D938" s="93"/>
      <c r="E938" s="93"/>
      <c r="F938" s="94"/>
      <c r="G938" s="94"/>
      <c r="H938" s="94"/>
      <c r="I938" s="94"/>
      <c r="J938" s="94"/>
      <c r="K938" s="94"/>
      <c r="L938" s="94"/>
      <c r="M938" s="94"/>
      <c r="N938" s="94"/>
      <c r="O938" s="94"/>
      <c r="P938" s="94"/>
      <c r="Q938" s="94"/>
      <c r="R938" s="94"/>
    </row>
    <row r="939" spans="2:18">
      <c r="B939" s="93"/>
      <c r="C939" s="93"/>
      <c r="D939" s="93"/>
      <c r="E939" s="93"/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</row>
    <row r="940" spans="2:18">
      <c r="B940" s="93"/>
      <c r="C940" s="93"/>
      <c r="D940" s="93"/>
      <c r="E940" s="93"/>
      <c r="F940" s="94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4"/>
      <c r="R940" s="94"/>
    </row>
    <row r="941" spans="2:18">
      <c r="B941" s="93"/>
      <c r="C941" s="93"/>
      <c r="D941" s="93"/>
      <c r="E941" s="93"/>
      <c r="F941" s="94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</row>
    <row r="942" spans="2:18">
      <c r="B942" s="93"/>
      <c r="C942" s="93"/>
      <c r="D942" s="93"/>
      <c r="E942" s="93"/>
      <c r="F942" s="94"/>
      <c r="G942" s="94"/>
      <c r="H942" s="94"/>
      <c r="I942" s="94"/>
      <c r="J942" s="94"/>
      <c r="K942" s="94"/>
      <c r="L942" s="94"/>
      <c r="M942" s="94"/>
      <c r="N942" s="94"/>
      <c r="O942" s="94"/>
      <c r="P942" s="94"/>
      <c r="Q942" s="94"/>
      <c r="R942" s="94"/>
    </row>
    <row r="943" spans="2:18">
      <c r="B943" s="93"/>
      <c r="C943" s="93"/>
      <c r="D943" s="93"/>
      <c r="E943" s="93"/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</row>
    <row r="944" spans="2:18">
      <c r="B944" s="93"/>
      <c r="C944" s="93"/>
      <c r="D944" s="93"/>
      <c r="E944" s="93"/>
      <c r="F944" s="94"/>
      <c r="G944" s="94"/>
      <c r="H944" s="94"/>
      <c r="I944" s="94"/>
      <c r="J944" s="94"/>
      <c r="K944" s="94"/>
      <c r="L944" s="94"/>
      <c r="M944" s="94"/>
      <c r="N944" s="94"/>
      <c r="O944" s="94"/>
      <c r="P944" s="94"/>
      <c r="Q944" s="94"/>
      <c r="R944" s="94"/>
    </row>
    <row r="945" spans="2:18">
      <c r="B945" s="93"/>
      <c r="C945" s="93"/>
      <c r="D945" s="93"/>
      <c r="E945" s="93"/>
      <c r="F945" s="94"/>
      <c r="G945" s="94"/>
      <c r="H945" s="94"/>
      <c r="I945" s="94"/>
      <c r="J945" s="94"/>
      <c r="K945" s="94"/>
      <c r="L945" s="94"/>
      <c r="M945" s="94"/>
      <c r="N945" s="94"/>
      <c r="O945" s="94"/>
      <c r="P945" s="94"/>
      <c r="Q945" s="94"/>
      <c r="R945" s="94"/>
    </row>
    <row r="946" spans="2:18">
      <c r="B946" s="93"/>
      <c r="C946" s="93"/>
      <c r="D946" s="93"/>
      <c r="E946" s="93"/>
      <c r="F946" s="94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</row>
    <row r="947" spans="2:18">
      <c r="B947" s="93"/>
      <c r="C947" s="93"/>
      <c r="D947" s="93"/>
      <c r="E947" s="93"/>
      <c r="F947" s="94"/>
      <c r="G947" s="94"/>
      <c r="H947" s="94"/>
      <c r="I947" s="94"/>
      <c r="J947" s="94"/>
      <c r="K947" s="94"/>
      <c r="L947" s="94"/>
      <c r="M947" s="94"/>
      <c r="N947" s="94"/>
      <c r="O947" s="94"/>
      <c r="P947" s="94"/>
      <c r="Q947" s="94"/>
      <c r="R947" s="94"/>
    </row>
    <row r="948" spans="2:18">
      <c r="B948" s="93"/>
      <c r="C948" s="93"/>
      <c r="D948" s="93"/>
      <c r="E948" s="93"/>
      <c r="F948" s="94"/>
      <c r="G948" s="94"/>
      <c r="H948" s="94"/>
      <c r="I948" s="94"/>
      <c r="J948" s="94"/>
      <c r="K948" s="94"/>
      <c r="L948" s="94"/>
      <c r="M948" s="94"/>
      <c r="N948" s="94"/>
      <c r="O948" s="94"/>
      <c r="P948" s="94"/>
      <c r="Q948" s="94"/>
      <c r="R948" s="94"/>
    </row>
    <row r="949" spans="2:18">
      <c r="B949" s="93"/>
      <c r="C949" s="93"/>
      <c r="D949" s="93"/>
      <c r="E949" s="93"/>
      <c r="F949" s="94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</row>
    <row r="950" spans="2:18">
      <c r="B950" s="93"/>
      <c r="C950" s="93"/>
      <c r="D950" s="93"/>
      <c r="E950" s="93"/>
      <c r="F950" s="94"/>
      <c r="G950" s="94"/>
      <c r="H950" s="94"/>
      <c r="I950" s="94"/>
      <c r="J950" s="94"/>
      <c r="K950" s="94"/>
      <c r="L950" s="94"/>
      <c r="M950" s="94"/>
      <c r="N950" s="94"/>
      <c r="O950" s="94"/>
      <c r="P950" s="94"/>
      <c r="Q950" s="94"/>
      <c r="R950" s="94"/>
    </row>
    <row r="951" spans="2:18">
      <c r="B951" s="93"/>
      <c r="C951" s="93"/>
      <c r="D951" s="93"/>
      <c r="E951" s="93"/>
      <c r="F951" s="94"/>
      <c r="G951" s="94"/>
      <c r="H951" s="94"/>
      <c r="I951" s="94"/>
      <c r="J951" s="94"/>
      <c r="K951" s="94"/>
      <c r="L951" s="94"/>
      <c r="M951" s="94"/>
      <c r="N951" s="94"/>
      <c r="O951" s="94"/>
      <c r="P951" s="94"/>
      <c r="Q951" s="94"/>
      <c r="R951" s="94"/>
    </row>
    <row r="952" spans="2:18">
      <c r="B952" s="93"/>
      <c r="C952" s="93"/>
      <c r="D952" s="93"/>
      <c r="E952" s="93"/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</row>
    <row r="953" spans="2:18">
      <c r="B953" s="93"/>
      <c r="C953" s="93"/>
      <c r="D953" s="93"/>
      <c r="E953" s="93"/>
      <c r="F953" s="94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</row>
    <row r="954" spans="2:18">
      <c r="B954" s="93"/>
      <c r="C954" s="93"/>
      <c r="D954" s="93"/>
      <c r="E954" s="93"/>
      <c r="F954" s="94"/>
      <c r="G954" s="94"/>
      <c r="H954" s="94"/>
      <c r="I954" s="94"/>
      <c r="J954" s="94"/>
      <c r="K954" s="94"/>
      <c r="L954" s="94"/>
      <c r="M954" s="94"/>
      <c r="N954" s="94"/>
      <c r="O954" s="94"/>
      <c r="P954" s="94"/>
      <c r="Q954" s="94"/>
      <c r="R954" s="94"/>
    </row>
    <row r="955" spans="2:18">
      <c r="B955" s="93"/>
      <c r="C955" s="93"/>
      <c r="D955" s="93"/>
      <c r="E955" s="93"/>
      <c r="F955" s="94"/>
      <c r="G955" s="94"/>
      <c r="H955" s="94"/>
      <c r="I955" s="94"/>
      <c r="J955" s="94"/>
      <c r="K955" s="94"/>
      <c r="L955" s="94"/>
      <c r="M955" s="94"/>
      <c r="N955" s="94"/>
      <c r="O955" s="94"/>
      <c r="P955" s="94"/>
      <c r="Q955" s="94"/>
      <c r="R955" s="94"/>
    </row>
    <row r="956" spans="2:18">
      <c r="B956" s="93"/>
      <c r="C956" s="93"/>
      <c r="D956" s="93"/>
      <c r="E956" s="93"/>
      <c r="F956" s="94"/>
      <c r="G956" s="94"/>
      <c r="H956" s="94"/>
      <c r="I956" s="94"/>
      <c r="J956" s="94"/>
      <c r="K956" s="94"/>
      <c r="L956" s="94"/>
      <c r="M956" s="94"/>
      <c r="N956" s="94"/>
      <c r="O956" s="94"/>
      <c r="P956" s="94"/>
      <c r="Q956" s="94"/>
      <c r="R956" s="94"/>
    </row>
    <row r="957" spans="2:18">
      <c r="B957" s="93"/>
      <c r="C957" s="93"/>
      <c r="D957" s="93"/>
      <c r="E957" s="93"/>
      <c r="F957" s="94"/>
      <c r="G957" s="94"/>
      <c r="H957" s="94"/>
      <c r="I957" s="94"/>
      <c r="J957" s="94"/>
      <c r="K957" s="94"/>
      <c r="L957" s="94"/>
      <c r="M957" s="94"/>
      <c r="N957" s="94"/>
      <c r="O957" s="94"/>
      <c r="P957" s="94"/>
      <c r="Q957" s="94"/>
      <c r="R957" s="94"/>
    </row>
    <row r="958" spans="2:18">
      <c r="B958" s="93"/>
      <c r="C958" s="93"/>
      <c r="D958" s="93"/>
      <c r="E958" s="93"/>
      <c r="F958" s="94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</row>
    <row r="959" spans="2:18">
      <c r="B959" s="93"/>
      <c r="C959" s="93"/>
      <c r="D959" s="93"/>
      <c r="E959" s="93"/>
      <c r="F959" s="94"/>
      <c r="G959" s="94"/>
      <c r="H959" s="94"/>
      <c r="I959" s="94"/>
      <c r="J959" s="94"/>
      <c r="K959" s="94"/>
      <c r="L959" s="94"/>
      <c r="M959" s="94"/>
      <c r="N959" s="94"/>
      <c r="O959" s="94"/>
      <c r="P959" s="94"/>
      <c r="Q959" s="94"/>
      <c r="R959" s="94"/>
    </row>
    <row r="960" spans="2:18">
      <c r="B960" s="93"/>
      <c r="C960" s="93"/>
      <c r="D960" s="93"/>
      <c r="E960" s="93"/>
      <c r="F960" s="94"/>
      <c r="G960" s="94"/>
      <c r="H960" s="94"/>
      <c r="I960" s="94"/>
      <c r="J960" s="94"/>
      <c r="K960" s="94"/>
      <c r="L960" s="94"/>
      <c r="M960" s="94"/>
      <c r="N960" s="94"/>
      <c r="O960" s="94"/>
      <c r="P960" s="94"/>
      <c r="Q960" s="94"/>
      <c r="R960" s="94"/>
    </row>
    <row r="961" spans="2:18">
      <c r="B961" s="93"/>
      <c r="C961" s="93"/>
      <c r="D961" s="93"/>
      <c r="E961" s="93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</row>
    <row r="962" spans="2:18">
      <c r="B962" s="93"/>
      <c r="C962" s="93"/>
      <c r="D962" s="93"/>
      <c r="E962" s="93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</row>
    <row r="963" spans="2:18">
      <c r="B963" s="93"/>
      <c r="C963" s="93"/>
      <c r="D963" s="93"/>
      <c r="E963" s="93"/>
      <c r="F963" s="94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</row>
    <row r="964" spans="2:18">
      <c r="B964" s="93"/>
      <c r="C964" s="93"/>
      <c r="D964" s="93"/>
      <c r="E964" s="93"/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</row>
    <row r="965" spans="2:18">
      <c r="B965" s="93"/>
      <c r="C965" s="93"/>
      <c r="D965" s="93"/>
      <c r="E965" s="93"/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</row>
    <row r="966" spans="2:18">
      <c r="B966" s="93"/>
      <c r="C966" s="93"/>
      <c r="D966" s="93"/>
      <c r="E966" s="93"/>
      <c r="F966" s="94"/>
      <c r="G966" s="94"/>
      <c r="H966" s="94"/>
      <c r="I966" s="94"/>
      <c r="J966" s="94"/>
      <c r="K966" s="94"/>
      <c r="L966" s="94"/>
      <c r="M966" s="94"/>
      <c r="N966" s="94"/>
      <c r="O966" s="94"/>
      <c r="P966" s="94"/>
      <c r="Q966" s="94"/>
      <c r="R966" s="94"/>
    </row>
    <row r="967" spans="2:18">
      <c r="B967" s="93"/>
      <c r="C967" s="93"/>
      <c r="D967" s="93"/>
      <c r="E967" s="93"/>
      <c r="F967" s="94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</row>
    <row r="968" spans="2:18">
      <c r="B968" s="93"/>
      <c r="C968" s="93"/>
      <c r="D968" s="93"/>
      <c r="E968" s="93"/>
      <c r="F968" s="94"/>
      <c r="G968" s="94"/>
      <c r="H968" s="94"/>
      <c r="I968" s="94"/>
      <c r="J968" s="94"/>
      <c r="K968" s="94"/>
      <c r="L968" s="94"/>
      <c r="M968" s="94"/>
      <c r="N968" s="94"/>
      <c r="O968" s="94"/>
      <c r="P968" s="94"/>
      <c r="Q968" s="94"/>
      <c r="R968" s="94"/>
    </row>
    <row r="969" spans="2:18">
      <c r="B969" s="93"/>
      <c r="C969" s="93"/>
      <c r="D969" s="93"/>
      <c r="E969" s="93"/>
      <c r="F969" s="94"/>
      <c r="G969" s="94"/>
      <c r="H969" s="94"/>
      <c r="I969" s="94"/>
      <c r="J969" s="94"/>
      <c r="K969" s="94"/>
      <c r="L969" s="94"/>
      <c r="M969" s="94"/>
      <c r="N969" s="94"/>
      <c r="O969" s="94"/>
      <c r="P969" s="94"/>
      <c r="Q969" s="94"/>
      <c r="R969" s="94"/>
    </row>
    <row r="970" spans="2:18">
      <c r="B970" s="93"/>
      <c r="C970" s="93"/>
      <c r="D970" s="93"/>
      <c r="E970" s="93"/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</row>
    <row r="971" spans="2:18">
      <c r="B971" s="93"/>
      <c r="C971" s="93"/>
      <c r="D971" s="93"/>
      <c r="E971" s="93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</row>
    <row r="972" spans="2:18">
      <c r="B972" s="93"/>
      <c r="C972" s="93"/>
      <c r="D972" s="93"/>
      <c r="E972" s="93"/>
      <c r="F972" s="94"/>
      <c r="G972" s="94"/>
      <c r="H972" s="94"/>
      <c r="I972" s="94"/>
      <c r="J972" s="94"/>
      <c r="K972" s="94"/>
      <c r="L972" s="94"/>
      <c r="M972" s="94"/>
      <c r="N972" s="94"/>
      <c r="O972" s="94"/>
      <c r="P972" s="94"/>
      <c r="Q972" s="94"/>
      <c r="R972" s="94"/>
    </row>
    <row r="973" spans="2:18">
      <c r="B973" s="93"/>
      <c r="C973" s="93"/>
      <c r="D973" s="93"/>
      <c r="E973" s="93"/>
      <c r="F973" s="94"/>
      <c r="G973" s="94"/>
      <c r="H973" s="94"/>
      <c r="I973" s="94"/>
      <c r="J973" s="94"/>
      <c r="K973" s="94"/>
      <c r="L973" s="94"/>
      <c r="M973" s="94"/>
      <c r="N973" s="94"/>
      <c r="O973" s="94"/>
      <c r="P973" s="94"/>
      <c r="Q973" s="94"/>
      <c r="R973" s="94"/>
    </row>
    <row r="974" spans="2:18">
      <c r="B974" s="93"/>
      <c r="C974" s="93"/>
      <c r="D974" s="93"/>
      <c r="E974" s="93"/>
      <c r="F974" s="94"/>
      <c r="G974" s="94"/>
      <c r="H974" s="94"/>
      <c r="I974" s="94"/>
      <c r="J974" s="94"/>
      <c r="K974" s="94"/>
      <c r="L974" s="94"/>
      <c r="M974" s="94"/>
      <c r="N974" s="94"/>
      <c r="O974" s="94"/>
      <c r="P974" s="94"/>
      <c r="Q974" s="94"/>
      <c r="R974" s="94"/>
    </row>
    <row r="975" spans="2:18">
      <c r="B975" s="93"/>
      <c r="C975" s="93"/>
      <c r="D975" s="93"/>
      <c r="E975" s="93"/>
      <c r="F975" s="94"/>
      <c r="G975" s="94"/>
      <c r="H975" s="94"/>
      <c r="I975" s="94"/>
      <c r="J975" s="94"/>
      <c r="K975" s="94"/>
      <c r="L975" s="94"/>
      <c r="M975" s="94"/>
      <c r="N975" s="94"/>
      <c r="O975" s="94"/>
      <c r="P975" s="94"/>
      <c r="Q975" s="94"/>
      <c r="R975" s="94"/>
    </row>
    <row r="976" spans="2:18">
      <c r="B976" s="93"/>
      <c r="C976" s="93"/>
      <c r="D976" s="93"/>
      <c r="E976" s="93"/>
      <c r="F976" s="94"/>
      <c r="G976" s="94"/>
      <c r="H976" s="94"/>
      <c r="I976" s="94"/>
      <c r="J976" s="94"/>
      <c r="K976" s="94"/>
      <c r="L976" s="94"/>
      <c r="M976" s="94"/>
      <c r="N976" s="94"/>
      <c r="O976" s="94"/>
      <c r="P976" s="94"/>
      <c r="Q976" s="94"/>
      <c r="R976" s="94"/>
    </row>
    <row r="977" spans="2:18">
      <c r="B977" s="93"/>
      <c r="C977" s="93"/>
      <c r="D977" s="93"/>
      <c r="E977" s="93"/>
      <c r="F977" s="94"/>
      <c r="G977" s="94"/>
      <c r="H977" s="94"/>
      <c r="I977" s="94"/>
      <c r="J977" s="94"/>
      <c r="K977" s="94"/>
      <c r="L977" s="94"/>
      <c r="M977" s="94"/>
      <c r="N977" s="94"/>
      <c r="O977" s="94"/>
      <c r="P977" s="94"/>
      <c r="Q977" s="94"/>
      <c r="R977" s="94"/>
    </row>
    <row r="978" spans="2:18">
      <c r="B978" s="93"/>
      <c r="C978" s="93"/>
      <c r="D978" s="93"/>
      <c r="E978" s="93"/>
      <c r="F978" s="94"/>
      <c r="G978" s="94"/>
      <c r="H978" s="94"/>
      <c r="I978" s="94"/>
      <c r="J978" s="94"/>
      <c r="K978" s="94"/>
      <c r="L978" s="94"/>
      <c r="M978" s="94"/>
      <c r="N978" s="94"/>
      <c r="O978" s="94"/>
      <c r="P978" s="94"/>
      <c r="Q978" s="94"/>
      <c r="R978" s="94"/>
    </row>
    <row r="979" spans="2:18">
      <c r="B979" s="93"/>
      <c r="C979" s="93"/>
      <c r="D979" s="93"/>
      <c r="E979" s="93"/>
      <c r="F979" s="94"/>
      <c r="G979" s="94"/>
      <c r="H979" s="94"/>
      <c r="I979" s="94"/>
      <c r="J979" s="94"/>
      <c r="K979" s="94"/>
      <c r="L979" s="94"/>
      <c r="M979" s="94"/>
      <c r="N979" s="94"/>
      <c r="O979" s="94"/>
      <c r="P979" s="94"/>
      <c r="Q979" s="94"/>
      <c r="R979" s="94"/>
    </row>
    <row r="980" spans="2:18">
      <c r="B980" s="93"/>
      <c r="C980" s="93"/>
      <c r="D980" s="93"/>
      <c r="E980" s="93"/>
      <c r="F980" s="94"/>
      <c r="G980" s="94"/>
      <c r="H980" s="94"/>
      <c r="I980" s="94"/>
      <c r="J980" s="94"/>
      <c r="K980" s="94"/>
      <c r="L980" s="94"/>
      <c r="M980" s="94"/>
      <c r="N980" s="94"/>
      <c r="O980" s="94"/>
      <c r="P980" s="94"/>
      <c r="Q980" s="94"/>
      <c r="R980" s="94"/>
    </row>
    <row r="981" spans="2:18">
      <c r="B981" s="93"/>
      <c r="C981" s="93"/>
      <c r="D981" s="93"/>
      <c r="E981" s="93"/>
      <c r="F981" s="94"/>
      <c r="G981" s="94"/>
      <c r="H981" s="94"/>
      <c r="I981" s="94"/>
      <c r="J981" s="94"/>
      <c r="K981" s="94"/>
      <c r="L981" s="94"/>
      <c r="M981" s="94"/>
      <c r="N981" s="94"/>
      <c r="O981" s="94"/>
      <c r="P981" s="94"/>
      <c r="Q981" s="94"/>
      <c r="R981" s="94"/>
    </row>
    <row r="982" spans="2:18">
      <c r="B982" s="93"/>
      <c r="C982" s="93"/>
      <c r="D982" s="93"/>
      <c r="E982" s="93"/>
      <c r="F982" s="94"/>
      <c r="G982" s="94"/>
      <c r="H982" s="94"/>
      <c r="I982" s="94"/>
      <c r="J982" s="94"/>
      <c r="K982" s="94"/>
      <c r="L982" s="94"/>
      <c r="M982" s="94"/>
      <c r="N982" s="94"/>
      <c r="O982" s="94"/>
      <c r="P982" s="94"/>
      <c r="Q982" s="94"/>
      <c r="R982" s="94"/>
    </row>
    <row r="983" spans="2:18">
      <c r="B983" s="93"/>
      <c r="C983" s="93"/>
      <c r="D983" s="93"/>
      <c r="E983" s="93"/>
      <c r="F983" s="94"/>
      <c r="G983" s="94"/>
      <c r="H983" s="94"/>
      <c r="I983" s="94"/>
      <c r="J983" s="94"/>
      <c r="K983" s="94"/>
      <c r="L983" s="94"/>
      <c r="M983" s="94"/>
      <c r="N983" s="94"/>
      <c r="O983" s="94"/>
      <c r="P983" s="94"/>
      <c r="Q983" s="94"/>
      <c r="R983" s="94"/>
    </row>
    <row r="984" spans="2:18">
      <c r="B984" s="93"/>
      <c r="C984" s="93"/>
      <c r="D984" s="93"/>
      <c r="E984" s="93"/>
      <c r="F984" s="94"/>
      <c r="G984" s="94"/>
      <c r="H984" s="94"/>
      <c r="I984" s="94"/>
      <c r="J984" s="94"/>
      <c r="K984" s="94"/>
      <c r="L984" s="94"/>
      <c r="M984" s="94"/>
      <c r="N984" s="94"/>
      <c r="O984" s="94"/>
      <c r="P984" s="94"/>
      <c r="Q984" s="94"/>
      <c r="R984" s="94"/>
    </row>
    <row r="985" spans="2:18">
      <c r="B985" s="93"/>
      <c r="C985" s="93"/>
      <c r="D985" s="93"/>
      <c r="E985" s="93"/>
      <c r="F985" s="94"/>
      <c r="G985" s="94"/>
      <c r="H985" s="94"/>
      <c r="I985" s="94"/>
      <c r="J985" s="94"/>
      <c r="K985" s="94"/>
      <c r="L985" s="94"/>
      <c r="M985" s="94"/>
      <c r="N985" s="94"/>
      <c r="O985" s="94"/>
      <c r="P985" s="94"/>
      <c r="Q985" s="94"/>
      <c r="R985" s="94"/>
    </row>
    <row r="986" spans="2:18">
      <c r="B986" s="93"/>
      <c r="C986" s="93"/>
      <c r="D986" s="93"/>
      <c r="E986" s="93"/>
      <c r="F986" s="94"/>
      <c r="G986" s="94"/>
      <c r="H986" s="94"/>
      <c r="I986" s="94"/>
      <c r="J986" s="94"/>
      <c r="K986" s="94"/>
      <c r="L986" s="94"/>
      <c r="M986" s="94"/>
      <c r="N986" s="94"/>
      <c r="O986" s="94"/>
      <c r="P986" s="94"/>
      <c r="Q986" s="94"/>
      <c r="R986" s="94"/>
    </row>
    <row r="987" spans="2:18">
      <c r="B987" s="93"/>
      <c r="C987" s="93"/>
      <c r="D987" s="93"/>
      <c r="E987" s="93"/>
      <c r="F987" s="94"/>
      <c r="G987" s="94"/>
      <c r="H987" s="94"/>
      <c r="I987" s="94"/>
      <c r="J987" s="94"/>
      <c r="K987" s="94"/>
      <c r="L987" s="94"/>
      <c r="M987" s="94"/>
      <c r="N987" s="94"/>
      <c r="O987" s="94"/>
      <c r="P987" s="94"/>
      <c r="Q987" s="94"/>
      <c r="R987" s="94"/>
    </row>
    <row r="988" spans="2:18">
      <c r="B988" s="93"/>
      <c r="C988" s="93"/>
      <c r="D988" s="93"/>
      <c r="E988" s="93"/>
      <c r="F988" s="94"/>
      <c r="G988" s="94"/>
      <c r="H988" s="94"/>
      <c r="I988" s="94"/>
      <c r="J988" s="94"/>
      <c r="K988" s="94"/>
      <c r="L988" s="94"/>
      <c r="M988" s="94"/>
      <c r="N988" s="94"/>
      <c r="O988" s="94"/>
      <c r="P988" s="94"/>
      <c r="Q988" s="94"/>
      <c r="R988" s="94"/>
    </row>
    <row r="989" spans="2:18">
      <c r="B989" s="93"/>
      <c r="C989" s="93"/>
      <c r="D989" s="93"/>
      <c r="E989" s="93"/>
      <c r="F989" s="94"/>
      <c r="G989" s="94"/>
      <c r="H989" s="94"/>
      <c r="I989" s="94"/>
      <c r="J989" s="94"/>
      <c r="K989" s="94"/>
      <c r="L989" s="94"/>
      <c r="M989" s="94"/>
      <c r="N989" s="94"/>
      <c r="O989" s="94"/>
      <c r="P989" s="94"/>
      <c r="Q989" s="94"/>
      <c r="R989" s="94"/>
    </row>
    <row r="990" spans="2:18">
      <c r="B990" s="93"/>
      <c r="C990" s="93"/>
      <c r="D990" s="93"/>
      <c r="E990" s="93"/>
      <c r="F990" s="94"/>
      <c r="G990" s="94"/>
      <c r="H990" s="94"/>
      <c r="I990" s="94"/>
      <c r="J990" s="94"/>
      <c r="K990" s="94"/>
      <c r="L990" s="94"/>
      <c r="M990" s="94"/>
      <c r="N990" s="94"/>
      <c r="O990" s="94"/>
      <c r="P990" s="94"/>
      <c r="Q990" s="94"/>
      <c r="R990" s="94"/>
    </row>
    <row r="991" spans="2:18">
      <c r="B991" s="93"/>
      <c r="C991" s="93"/>
      <c r="D991" s="93"/>
      <c r="E991" s="93"/>
      <c r="F991" s="94"/>
      <c r="G991" s="94"/>
      <c r="H991" s="94"/>
      <c r="I991" s="94"/>
      <c r="J991" s="94"/>
      <c r="K991" s="94"/>
      <c r="L991" s="94"/>
      <c r="M991" s="94"/>
      <c r="N991" s="94"/>
      <c r="O991" s="94"/>
      <c r="P991" s="94"/>
      <c r="Q991" s="94"/>
      <c r="R991" s="94"/>
    </row>
    <row r="992" spans="2:18">
      <c r="B992" s="93"/>
      <c r="C992" s="93"/>
      <c r="D992" s="93"/>
      <c r="E992" s="93"/>
      <c r="F992" s="94"/>
      <c r="G992" s="94"/>
      <c r="H992" s="94"/>
      <c r="I992" s="94"/>
      <c r="J992" s="94"/>
      <c r="K992" s="94"/>
      <c r="L992" s="94"/>
      <c r="M992" s="94"/>
      <c r="N992" s="94"/>
      <c r="O992" s="94"/>
      <c r="P992" s="94"/>
      <c r="Q992" s="94"/>
      <c r="R992" s="94"/>
    </row>
    <row r="993" spans="2:18">
      <c r="B993" s="93"/>
      <c r="C993" s="93"/>
      <c r="D993" s="93"/>
      <c r="E993" s="93"/>
      <c r="F993" s="94"/>
      <c r="G993" s="94"/>
      <c r="H993" s="94"/>
      <c r="I993" s="94"/>
      <c r="J993" s="94"/>
      <c r="K993" s="94"/>
      <c r="L993" s="94"/>
      <c r="M993" s="94"/>
      <c r="N993" s="94"/>
      <c r="O993" s="94"/>
      <c r="P993" s="94"/>
      <c r="Q993" s="94"/>
      <c r="R993" s="94"/>
    </row>
    <row r="994" spans="2:18">
      <c r="B994" s="93"/>
      <c r="C994" s="93"/>
      <c r="D994" s="93"/>
      <c r="E994" s="93"/>
      <c r="F994" s="94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</row>
    <row r="995" spans="2:18">
      <c r="B995" s="93"/>
      <c r="C995" s="93"/>
      <c r="D995" s="93"/>
      <c r="E995" s="93"/>
      <c r="F995" s="94"/>
      <c r="G995" s="94"/>
      <c r="H995" s="94"/>
      <c r="I995" s="94"/>
      <c r="J995" s="94"/>
      <c r="K995" s="94"/>
      <c r="L995" s="94"/>
      <c r="M995" s="94"/>
      <c r="N995" s="94"/>
      <c r="O995" s="94"/>
      <c r="P995" s="94"/>
      <c r="Q995" s="94"/>
      <c r="R995" s="94"/>
    </row>
    <row r="996" spans="2:18">
      <c r="B996" s="93"/>
      <c r="C996" s="93"/>
      <c r="D996" s="93"/>
      <c r="E996" s="93"/>
      <c r="F996" s="94"/>
      <c r="G996" s="94"/>
      <c r="H996" s="94"/>
      <c r="I996" s="94"/>
      <c r="J996" s="94"/>
      <c r="K996" s="94"/>
      <c r="L996" s="94"/>
      <c r="M996" s="94"/>
      <c r="N996" s="94"/>
      <c r="O996" s="94"/>
      <c r="P996" s="94"/>
      <c r="Q996" s="94"/>
      <c r="R996" s="94"/>
    </row>
    <row r="997" spans="2:18">
      <c r="B997" s="93"/>
      <c r="C997" s="93"/>
      <c r="D997" s="93"/>
      <c r="E997" s="93"/>
      <c r="F997" s="94"/>
      <c r="G997" s="94"/>
      <c r="H997" s="94"/>
      <c r="I997" s="94"/>
      <c r="J997" s="94"/>
      <c r="K997" s="94"/>
      <c r="L997" s="94"/>
      <c r="M997" s="94"/>
      <c r="N997" s="94"/>
      <c r="O997" s="94"/>
      <c r="P997" s="94"/>
      <c r="Q997" s="94"/>
      <c r="R997" s="94"/>
    </row>
    <row r="998" spans="2:18">
      <c r="B998" s="93"/>
      <c r="C998" s="93"/>
      <c r="D998" s="93"/>
      <c r="E998" s="93"/>
      <c r="F998" s="94"/>
      <c r="G998" s="94"/>
      <c r="H998" s="94"/>
      <c r="I998" s="94"/>
      <c r="J998" s="94"/>
      <c r="K998" s="94"/>
      <c r="L998" s="94"/>
      <c r="M998" s="94"/>
      <c r="N998" s="94"/>
      <c r="O998" s="94"/>
      <c r="P998" s="94"/>
      <c r="Q998" s="94"/>
      <c r="R998" s="94"/>
    </row>
    <row r="999" spans="2:18">
      <c r="B999" s="93"/>
      <c r="C999" s="93"/>
      <c r="D999" s="93"/>
      <c r="E999" s="93"/>
      <c r="F999" s="94"/>
      <c r="G999" s="94"/>
      <c r="H999" s="94"/>
      <c r="I999" s="94"/>
      <c r="J999" s="94"/>
      <c r="K999" s="94"/>
      <c r="L999" s="94"/>
      <c r="M999" s="94"/>
      <c r="N999" s="94"/>
      <c r="O999" s="94"/>
      <c r="P999" s="94"/>
      <c r="Q999" s="94"/>
      <c r="R999" s="94"/>
    </row>
    <row r="1000" spans="2:18">
      <c r="B1000" s="93"/>
      <c r="C1000" s="93"/>
      <c r="D1000" s="93"/>
      <c r="E1000" s="93"/>
      <c r="F1000" s="94"/>
      <c r="G1000" s="94"/>
      <c r="H1000" s="94"/>
      <c r="I1000" s="94"/>
      <c r="J1000" s="94"/>
      <c r="K1000" s="94"/>
      <c r="L1000" s="94"/>
      <c r="M1000" s="94"/>
      <c r="N1000" s="94"/>
      <c r="O1000" s="94"/>
      <c r="P1000" s="94"/>
      <c r="Q1000" s="94"/>
      <c r="R1000" s="94"/>
    </row>
    <row r="1001" spans="2:18">
      <c r="B1001" s="93"/>
      <c r="C1001" s="93"/>
      <c r="D1001" s="93"/>
      <c r="E1001" s="93"/>
      <c r="F1001" s="94"/>
      <c r="G1001" s="94"/>
      <c r="H1001" s="94"/>
      <c r="I1001" s="94"/>
      <c r="J1001" s="94"/>
      <c r="K1001" s="94"/>
      <c r="L1001" s="94"/>
      <c r="M1001" s="94"/>
      <c r="N1001" s="94"/>
      <c r="O1001" s="94"/>
      <c r="P1001" s="94"/>
      <c r="Q1001" s="94"/>
      <c r="R1001" s="94"/>
    </row>
    <row r="1002" spans="2:18">
      <c r="B1002" s="93"/>
      <c r="C1002" s="93"/>
      <c r="D1002" s="93"/>
      <c r="E1002" s="93"/>
      <c r="F1002" s="94"/>
      <c r="G1002" s="94"/>
      <c r="H1002" s="94"/>
      <c r="I1002" s="94"/>
      <c r="J1002" s="94"/>
      <c r="K1002" s="94"/>
      <c r="L1002" s="94"/>
      <c r="M1002" s="94"/>
      <c r="N1002" s="94"/>
      <c r="O1002" s="94"/>
      <c r="P1002" s="94"/>
      <c r="Q1002" s="94"/>
      <c r="R1002" s="94"/>
    </row>
    <row r="1003" spans="2:18">
      <c r="B1003" s="93"/>
      <c r="C1003" s="93"/>
      <c r="D1003" s="93"/>
      <c r="E1003" s="93"/>
      <c r="F1003" s="94"/>
      <c r="G1003" s="94"/>
      <c r="H1003" s="94"/>
      <c r="I1003" s="94"/>
      <c r="J1003" s="94"/>
      <c r="K1003" s="94"/>
      <c r="L1003" s="94"/>
      <c r="M1003" s="94"/>
      <c r="N1003" s="94"/>
      <c r="O1003" s="94"/>
      <c r="P1003" s="94"/>
      <c r="Q1003" s="94"/>
      <c r="R1003" s="94"/>
    </row>
    <row r="1004" spans="2:18">
      <c r="B1004" s="93"/>
      <c r="C1004" s="93"/>
      <c r="D1004" s="93"/>
      <c r="E1004" s="93"/>
      <c r="F1004" s="94"/>
      <c r="G1004" s="94"/>
      <c r="H1004" s="94"/>
      <c r="I1004" s="94"/>
      <c r="J1004" s="94"/>
      <c r="K1004" s="94"/>
      <c r="L1004" s="94"/>
      <c r="M1004" s="94"/>
      <c r="N1004" s="94"/>
      <c r="O1004" s="94"/>
      <c r="P1004" s="94"/>
      <c r="Q1004" s="94"/>
      <c r="R1004" s="94"/>
    </row>
    <row r="1005" spans="2:18">
      <c r="B1005" s="93"/>
      <c r="C1005" s="93"/>
      <c r="D1005" s="93"/>
      <c r="E1005" s="93"/>
      <c r="F1005" s="94"/>
      <c r="G1005" s="94"/>
      <c r="H1005" s="94"/>
      <c r="I1005" s="94"/>
      <c r="J1005" s="94"/>
      <c r="K1005" s="94"/>
      <c r="L1005" s="94"/>
      <c r="M1005" s="94"/>
      <c r="N1005" s="94"/>
      <c r="O1005" s="94"/>
      <c r="P1005" s="94"/>
      <c r="Q1005" s="94"/>
      <c r="R1005" s="94"/>
    </row>
    <row r="1006" spans="2:18">
      <c r="B1006" s="93"/>
      <c r="C1006" s="93"/>
      <c r="D1006" s="93"/>
      <c r="E1006" s="93"/>
      <c r="F1006" s="94"/>
      <c r="G1006" s="94"/>
      <c r="H1006" s="94"/>
      <c r="I1006" s="94"/>
      <c r="J1006" s="94"/>
      <c r="K1006" s="94"/>
      <c r="L1006" s="94"/>
      <c r="M1006" s="94"/>
      <c r="N1006" s="94"/>
      <c r="O1006" s="94"/>
      <c r="P1006" s="94"/>
      <c r="Q1006" s="94"/>
      <c r="R1006" s="94"/>
    </row>
    <row r="1007" spans="2:18">
      <c r="B1007" s="93"/>
      <c r="C1007" s="93"/>
      <c r="D1007" s="93"/>
      <c r="E1007" s="93"/>
      <c r="F1007" s="94"/>
      <c r="G1007" s="94"/>
      <c r="H1007" s="94"/>
      <c r="I1007" s="94"/>
      <c r="J1007" s="94"/>
      <c r="K1007" s="94"/>
      <c r="L1007" s="94"/>
      <c r="M1007" s="94"/>
      <c r="N1007" s="94"/>
      <c r="O1007" s="94"/>
      <c r="P1007" s="94"/>
      <c r="Q1007" s="94"/>
      <c r="R1007" s="94"/>
    </row>
    <row r="1008" spans="2:18">
      <c r="B1008" s="93"/>
      <c r="C1008" s="93"/>
      <c r="D1008" s="93"/>
      <c r="E1008" s="93"/>
      <c r="F1008" s="94"/>
      <c r="G1008" s="94"/>
      <c r="H1008" s="94"/>
      <c r="I1008" s="94"/>
      <c r="J1008" s="94"/>
      <c r="K1008" s="94"/>
      <c r="L1008" s="94"/>
      <c r="M1008" s="94"/>
      <c r="N1008" s="94"/>
      <c r="O1008" s="94"/>
      <c r="P1008" s="94"/>
      <c r="Q1008" s="94"/>
      <c r="R1008" s="94"/>
    </row>
    <row r="1009" spans="2:18">
      <c r="B1009" s="93"/>
      <c r="C1009" s="93"/>
      <c r="D1009" s="93"/>
      <c r="E1009" s="93"/>
      <c r="F1009" s="94"/>
      <c r="G1009" s="94"/>
      <c r="H1009" s="94"/>
      <c r="I1009" s="94"/>
      <c r="J1009" s="94"/>
      <c r="K1009" s="94"/>
      <c r="L1009" s="94"/>
      <c r="M1009" s="94"/>
      <c r="N1009" s="94"/>
      <c r="O1009" s="94"/>
      <c r="P1009" s="94"/>
      <c r="Q1009" s="94"/>
      <c r="R1009" s="94"/>
    </row>
    <row r="1010" spans="2:18">
      <c r="B1010" s="93"/>
      <c r="C1010" s="93"/>
      <c r="D1010" s="93"/>
      <c r="E1010" s="93"/>
      <c r="F1010" s="94"/>
      <c r="G1010" s="94"/>
      <c r="H1010" s="94"/>
      <c r="I1010" s="94"/>
      <c r="J1010" s="94"/>
      <c r="K1010" s="94"/>
      <c r="L1010" s="94"/>
      <c r="M1010" s="94"/>
      <c r="N1010" s="94"/>
      <c r="O1010" s="94"/>
      <c r="P1010" s="94"/>
      <c r="Q1010" s="94"/>
      <c r="R1010" s="94"/>
    </row>
    <row r="1011" spans="2:18">
      <c r="B1011" s="93"/>
      <c r="C1011" s="93"/>
      <c r="D1011" s="93"/>
      <c r="E1011" s="93"/>
      <c r="F1011" s="94"/>
      <c r="G1011" s="94"/>
      <c r="H1011" s="94"/>
      <c r="I1011" s="94"/>
      <c r="J1011" s="94"/>
      <c r="K1011" s="94"/>
      <c r="L1011" s="94"/>
      <c r="M1011" s="94"/>
      <c r="N1011" s="94"/>
      <c r="O1011" s="94"/>
      <c r="P1011" s="94"/>
      <c r="Q1011" s="94"/>
      <c r="R1011" s="94"/>
    </row>
    <row r="1012" spans="2:18">
      <c r="B1012" s="93"/>
      <c r="C1012" s="93"/>
      <c r="D1012" s="93"/>
      <c r="E1012" s="93"/>
      <c r="F1012" s="94"/>
      <c r="G1012" s="94"/>
      <c r="H1012" s="94"/>
      <c r="I1012" s="94"/>
      <c r="J1012" s="94"/>
      <c r="K1012" s="94"/>
      <c r="L1012" s="94"/>
      <c r="M1012" s="94"/>
      <c r="N1012" s="94"/>
      <c r="O1012" s="94"/>
      <c r="P1012" s="94"/>
      <c r="Q1012" s="94"/>
      <c r="R1012" s="94"/>
    </row>
    <row r="1013" spans="2:18">
      <c r="B1013" s="93"/>
      <c r="C1013" s="93"/>
      <c r="D1013" s="93"/>
      <c r="E1013" s="93"/>
      <c r="F1013" s="94"/>
      <c r="G1013" s="94"/>
      <c r="H1013" s="94"/>
      <c r="I1013" s="94"/>
      <c r="J1013" s="94"/>
      <c r="K1013" s="94"/>
      <c r="L1013" s="94"/>
      <c r="M1013" s="94"/>
      <c r="N1013" s="94"/>
      <c r="O1013" s="94"/>
      <c r="P1013" s="94"/>
      <c r="Q1013" s="94"/>
      <c r="R1013" s="94"/>
    </row>
    <row r="1014" spans="2:18">
      <c r="B1014" s="93"/>
      <c r="C1014" s="93"/>
      <c r="D1014" s="93"/>
      <c r="E1014" s="93"/>
      <c r="F1014" s="94"/>
      <c r="G1014" s="94"/>
      <c r="H1014" s="94"/>
      <c r="I1014" s="94"/>
      <c r="J1014" s="94"/>
      <c r="K1014" s="94"/>
      <c r="L1014" s="94"/>
      <c r="M1014" s="94"/>
      <c r="N1014" s="94"/>
      <c r="O1014" s="94"/>
      <c r="P1014" s="94"/>
      <c r="Q1014" s="94"/>
      <c r="R1014" s="94"/>
    </row>
    <row r="1015" spans="2:18">
      <c r="B1015" s="93"/>
      <c r="C1015" s="93"/>
      <c r="D1015" s="93"/>
      <c r="E1015" s="93"/>
      <c r="F1015" s="94"/>
      <c r="G1015" s="94"/>
      <c r="H1015" s="94"/>
      <c r="I1015" s="94"/>
      <c r="J1015" s="94"/>
      <c r="K1015" s="94"/>
      <c r="L1015" s="94"/>
      <c r="M1015" s="94"/>
      <c r="N1015" s="94"/>
      <c r="O1015" s="94"/>
      <c r="P1015" s="94"/>
      <c r="Q1015" s="94"/>
      <c r="R1015" s="94"/>
    </row>
    <row r="1016" spans="2:18">
      <c r="B1016" s="93"/>
      <c r="C1016" s="93"/>
      <c r="D1016" s="93"/>
      <c r="E1016" s="93"/>
      <c r="F1016" s="94"/>
      <c r="G1016" s="94"/>
      <c r="H1016" s="94"/>
      <c r="I1016" s="94"/>
      <c r="J1016" s="94"/>
      <c r="K1016" s="94"/>
      <c r="L1016" s="94"/>
      <c r="M1016" s="94"/>
      <c r="N1016" s="94"/>
      <c r="O1016" s="94"/>
      <c r="P1016" s="94"/>
      <c r="Q1016" s="94"/>
      <c r="R1016" s="94"/>
    </row>
    <row r="1017" spans="2:18">
      <c r="B1017" s="93"/>
      <c r="C1017" s="93"/>
      <c r="D1017" s="93"/>
      <c r="E1017" s="93"/>
      <c r="F1017" s="94"/>
      <c r="G1017" s="94"/>
      <c r="H1017" s="94"/>
      <c r="I1017" s="94"/>
      <c r="J1017" s="94"/>
      <c r="K1017" s="94"/>
      <c r="L1017" s="94"/>
      <c r="M1017" s="94"/>
      <c r="N1017" s="94"/>
      <c r="O1017" s="94"/>
      <c r="P1017" s="94"/>
      <c r="Q1017" s="94"/>
      <c r="R1017" s="94"/>
    </row>
    <row r="1018" spans="2:18">
      <c r="B1018" s="93"/>
      <c r="C1018" s="93"/>
      <c r="D1018" s="93"/>
      <c r="E1018" s="93"/>
      <c r="F1018" s="94"/>
      <c r="G1018" s="94"/>
      <c r="H1018" s="94"/>
      <c r="I1018" s="94"/>
      <c r="J1018" s="94"/>
      <c r="K1018" s="94"/>
      <c r="L1018" s="94"/>
      <c r="M1018" s="94"/>
      <c r="N1018" s="94"/>
      <c r="O1018" s="94"/>
      <c r="P1018" s="94"/>
      <c r="Q1018" s="94"/>
      <c r="R1018" s="94"/>
    </row>
    <row r="1019" spans="2:18">
      <c r="B1019" s="93"/>
      <c r="C1019" s="93"/>
      <c r="D1019" s="93"/>
      <c r="E1019" s="93"/>
      <c r="F1019" s="94"/>
      <c r="G1019" s="94"/>
      <c r="H1019" s="94"/>
      <c r="I1019" s="94"/>
      <c r="J1019" s="94"/>
      <c r="K1019" s="94"/>
      <c r="L1019" s="94"/>
      <c r="M1019" s="94"/>
      <c r="N1019" s="94"/>
      <c r="O1019" s="94"/>
      <c r="P1019" s="94"/>
      <c r="Q1019" s="94"/>
      <c r="R1019" s="94"/>
    </row>
    <row r="1020" spans="2:18">
      <c r="B1020" s="93"/>
      <c r="C1020" s="93"/>
      <c r="D1020" s="93"/>
      <c r="E1020" s="93"/>
      <c r="F1020" s="94"/>
      <c r="G1020" s="94"/>
      <c r="H1020" s="94"/>
      <c r="I1020" s="94"/>
      <c r="J1020" s="94"/>
      <c r="K1020" s="94"/>
      <c r="L1020" s="94"/>
      <c r="M1020" s="94"/>
      <c r="N1020" s="94"/>
      <c r="O1020" s="94"/>
      <c r="P1020" s="94"/>
      <c r="Q1020" s="94"/>
      <c r="R1020" s="94"/>
    </row>
    <row r="1021" spans="2:18">
      <c r="B1021" s="93"/>
      <c r="C1021" s="93"/>
      <c r="D1021" s="93"/>
      <c r="E1021" s="93"/>
      <c r="F1021" s="94"/>
      <c r="G1021" s="94"/>
      <c r="H1021" s="94"/>
      <c r="I1021" s="94"/>
      <c r="J1021" s="94"/>
      <c r="K1021" s="94"/>
      <c r="L1021" s="94"/>
      <c r="M1021" s="94"/>
      <c r="N1021" s="94"/>
      <c r="O1021" s="94"/>
      <c r="P1021" s="94"/>
      <c r="Q1021" s="94"/>
      <c r="R1021" s="94"/>
    </row>
    <row r="1022" spans="2:18">
      <c r="B1022" s="93"/>
      <c r="C1022" s="93"/>
      <c r="D1022" s="93"/>
      <c r="E1022" s="93"/>
      <c r="F1022" s="94"/>
      <c r="G1022" s="94"/>
      <c r="H1022" s="94"/>
      <c r="I1022" s="94"/>
      <c r="J1022" s="94"/>
      <c r="K1022" s="94"/>
      <c r="L1022" s="94"/>
      <c r="M1022" s="94"/>
      <c r="N1022" s="94"/>
      <c r="O1022" s="94"/>
      <c r="P1022" s="94"/>
      <c r="Q1022" s="94"/>
      <c r="R1022" s="94"/>
    </row>
    <row r="1023" spans="2:18">
      <c r="B1023" s="93"/>
      <c r="C1023" s="93"/>
      <c r="D1023" s="93"/>
      <c r="E1023" s="93"/>
      <c r="F1023" s="94"/>
      <c r="G1023" s="94"/>
      <c r="H1023" s="94"/>
      <c r="I1023" s="94"/>
      <c r="J1023" s="94"/>
      <c r="K1023" s="94"/>
      <c r="L1023" s="94"/>
      <c r="M1023" s="94"/>
      <c r="N1023" s="94"/>
      <c r="O1023" s="94"/>
      <c r="P1023" s="94"/>
      <c r="Q1023" s="94"/>
      <c r="R1023" s="94"/>
    </row>
    <row r="1024" spans="2:18">
      <c r="B1024" s="93"/>
      <c r="C1024" s="93"/>
      <c r="D1024" s="93"/>
      <c r="E1024" s="93"/>
      <c r="F1024" s="94"/>
      <c r="G1024" s="94"/>
      <c r="H1024" s="94"/>
      <c r="I1024" s="94"/>
      <c r="J1024" s="94"/>
      <c r="K1024" s="94"/>
      <c r="L1024" s="94"/>
      <c r="M1024" s="94"/>
      <c r="N1024" s="94"/>
      <c r="O1024" s="94"/>
      <c r="P1024" s="94"/>
      <c r="Q1024" s="94"/>
      <c r="R1024" s="94"/>
    </row>
    <row r="1025" spans="2:18">
      <c r="B1025" s="93"/>
      <c r="C1025" s="93"/>
      <c r="D1025" s="93"/>
      <c r="E1025" s="93"/>
      <c r="F1025" s="94"/>
      <c r="G1025" s="94"/>
      <c r="H1025" s="94"/>
      <c r="I1025" s="94"/>
      <c r="J1025" s="94"/>
      <c r="K1025" s="94"/>
      <c r="L1025" s="94"/>
      <c r="M1025" s="94"/>
      <c r="N1025" s="94"/>
      <c r="O1025" s="94"/>
      <c r="P1025" s="94"/>
      <c r="Q1025" s="94"/>
      <c r="R1025" s="94"/>
    </row>
    <row r="1026" spans="2:18">
      <c r="B1026" s="93"/>
      <c r="C1026" s="93"/>
      <c r="D1026" s="93"/>
      <c r="E1026" s="93"/>
      <c r="F1026" s="94"/>
      <c r="G1026" s="94"/>
      <c r="H1026" s="94"/>
      <c r="I1026" s="94"/>
      <c r="J1026" s="94"/>
      <c r="K1026" s="94"/>
      <c r="L1026" s="94"/>
      <c r="M1026" s="94"/>
      <c r="N1026" s="94"/>
      <c r="O1026" s="94"/>
      <c r="P1026" s="94"/>
      <c r="Q1026" s="94"/>
      <c r="R1026" s="94"/>
    </row>
    <row r="1027" spans="2:18">
      <c r="B1027" s="93"/>
      <c r="C1027" s="93"/>
      <c r="D1027" s="93"/>
      <c r="E1027" s="93"/>
      <c r="F1027" s="94"/>
      <c r="G1027" s="94"/>
      <c r="H1027" s="94"/>
      <c r="I1027" s="94"/>
      <c r="J1027" s="94"/>
      <c r="K1027" s="94"/>
      <c r="L1027" s="94"/>
      <c r="M1027" s="94"/>
      <c r="N1027" s="94"/>
      <c r="O1027" s="94"/>
      <c r="P1027" s="94"/>
      <c r="Q1027" s="94"/>
      <c r="R1027" s="94"/>
    </row>
    <row r="1028" spans="2:18">
      <c r="B1028" s="93"/>
      <c r="C1028" s="93"/>
      <c r="D1028" s="93"/>
      <c r="E1028" s="93"/>
      <c r="F1028" s="94"/>
      <c r="G1028" s="94"/>
      <c r="H1028" s="94"/>
      <c r="I1028" s="94"/>
      <c r="J1028" s="94"/>
      <c r="K1028" s="94"/>
      <c r="L1028" s="94"/>
      <c r="M1028" s="94"/>
      <c r="N1028" s="94"/>
      <c r="O1028" s="94"/>
      <c r="P1028" s="94"/>
      <c r="Q1028" s="94"/>
      <c r="R1028" s="94"/>
    </row>
    <row r="1029" spans="2:18">
      <c r="B1029" s="93"/>
      <c r="C1029" s="93"/>
      <c r="D1029" s="93"/>
      <c r="E1029" s="93"/>
      <c r="F1029" s="94"/>
      <c r="G1029" s="94"/>
      <c r="H1029" s="94"/>
      <c r="I1029" s="94"/>
      <c r="J1029" s="94"/>
      <c r="K1029" s="94"/>
      <c r="L1029" s="94"/>
      <c r="M1029" s="94"/>
      <c r="N1029" s="94"/>
      <c r="O1029" s="94"/>
      <c r="P1029" s="94"/>
      <c r="Q1029" s="94"/>
      <c r="R1029" s="94"/>
    </row>
    <row r="1030" spans="2:18">
      <c r="B1030" s="93"/>
      <c r="C1030" s="93"/>
      <c r="D1030" s="93"/>
      <c r="E1030" s="93"/>
      <c r="F1030" s="94"/>
      <c r="G1030" s="94"/>
      <c r="H1030" s="94"/>
      <c r="I1030" s="94"/>
      <c r="J1030" s="94"/>
      <c r="K1030" s="94"/>
      <c r="L1030" s="94"/>
      <c r="M1030" s="94"/>
      <c r="N1030" s="94"/>
      <c r="O1030" s="94"/>
      <c r="P1030" s="94"/>
      <c r="Q1030" s="94"/>
      <c r="R1030" s="94"/>
    </row>
    <row r="1031" spans="2:18">
      <c r="B1031" s="93"/>
      <c r="C1031" s="93"/>
      <c r="D1031" s="93"/>
      <c r="E1031" s="93"/>
      <c r="F1031" s="94"/>
      <c r="G1031" s="94"/>
      <c r="H1031" s="94"/>
      <c r="I1031" s="94"/>
      <c r="J1031" s="94"/>
      <c r="K1031" s="94"/>
      <c r="L1031" s="94"/>
      <c r="M1031" s="94"/>
      <c r="N1031" s="94"/>
      <c r="O1031" s="94"/>
      <c r="P1031" s="94"/>
      <c r="Q1031" s="94"/>
      <c r="R1031" s="94"/>
    </row>
    <row r="1032" spans="2:18">
      <c r="B1032" s="93"/>
      <c r="C1032" s="93"/>
      <c r="D1032" s="93"/>
      <c r="E1032" s="93"/>
      <c r="F1032" s="94"/>
      <c r="G1032" s="94"/>
      <c r="H1032" s="94"/>
      <c r="I1032" s="94"/>
      <c r="J1032" s="94"/>
      <c r="K1032" s="94"/>
      <c r="L1032" s="94"/>
      <c r="M1032" s="94"/>
      <c r="N1032" s="94"/>
      <c r="O1032" s="94"/>
      <c r="P1032" s="94"/>
      <c r="Q1032" s="94"/>
      <c r="R1032" s="94"/>
    </row>
    <row r="1033" spans="2:18">
      <c r="B1033" s="93"/>
      <c r="C1033" s="93"/>
      <c r="D1033" s="93"/>
      <c r="E1033" s="93"/>
      <c r="F1033" s="94"/>
      <c r="G1033" s="94"/>
      <c r="H1033" s="94"/>
      <c r="I1033" s="94"/>
      <c r="J1033" s="94"/>
      <c r="K1033" s="94"/>
      <c r="L1033" s="94"/>
      <c r="M1033" s="94"/>
      <c r="N1033" s="94"/>
      <c r="O1033" s="94"/>
      <c r="P1033" s="94"/>
      <c r="Q1033" s="94"/>
      <c r="R1033" s="94"/>
    </row>
    <row r="1034" spans="2:18">
      <c r="B1034" s="93"/>
      <c r="C1034" s="93"/>
      <c r="D1034" s="93"/>
      <c r="E1034" s="93"/>
      <c r="F1034" s="94"/>
      <c r="G1034" s="94"/>
      <c r="H1034" s="94"/>
      <c r="I1034" s="94"/>
      <c r="J1034" s="94"/>
      <c r="K1034" s="94"/>
      <c r="L1034" s="94"/>
      <c r="M1034" s="94"/>
      <c r="N1034" s="94"/>
      <c r="O1034" s="94"/>
      <c r="P1034" s="94"/>
      <c r="Q1034" s="94"/>
      <c r="R1034" s="94"/>
    </row>
    <row r="1035" spans="2:18">
      <c r="B1035" s="93"/>
      <c r="C1035" s="93"/>
      <c r="D1035" s="93"/>
      <c r="E1035" s="93"/>
      <c r="F1035" s="94"/>
      <c r="G1035" s="94"/>
      <c r="H1035" s="94"/>
      <c r="I1035" s="94"/>
      <c r="J1035" s="94"/>
      <c r="K1035" s="94"/>
      <c r="L1035" s="94"/>
      <c r="M1035" s="94"/>
      <c r="N1035" s="94"/>
      <c r="O1035" s="94"/>
      <c r="P1035" s="94"/>
      <c r="Q1035" s="94"/>
      <c r="R1035" s="94"/>
    </row>
    <row r="1036" spans="2:18">
      <c r="B1036" s="93"/>
      <c r="C1036" s="93"/>
      <c r="D1036" s="93"/>
      <c r="E1036" s="93"/>
      <c r="F1036" s="94"/>
      <c r="G1036" s="94"/>
      <c r="H1036" s="94"/>
      <c r="I1036" s="94"/>
      <c r="J1036" s="94"/>
      <c r="K1036" s="94"/>
      <c r="L1036" s="94"/>
      <c r="M1036" s="94"/>
      <c r="N1036" s="94"/>
      <c r="O1036" s="94"/>
      <c r="P1036" s="94"/>
      <c r="Q1036" s="94"/>
      <c r="R1036" s="94"/>
    </row>
    <row r="1037" spans="2:18">
      <c r="B1037" s="93"/>
      <c r="C1037" s="93"/>
      <c r="D1037" s="93"/>
      <c r="E1037" s="93"/>
      <c r="F1037" s="94"/>
      <c r="G1037" s="94"/>
      <c r="H1037" s="94"/>
      <c r="I1037" s="94"/>
      <c r="J1037" s="94"/>
      <c r="K1037" s="94"/>
      <c r="L1037" s="94"/>
      <c r="M1037" s="94"/>
      <c r="N1037" s="94"/>
      <c r="O1037" s="94"/>
      <c r="P1037" s="94"/>
      <c r="Q1037" s="94"/>
      <c r="R1037" s="94"/>
    </row>
    <row r="1038" spans="2:18">
      <c r="B1038" s="93"/>
      <c r="C1038" s="93"/>
      <c r="D1038" s="93"/>
      <c r="E1038" s="93"/>
      <c r="F1038" s="94"/>
      <c r="G1038" s="94"/>
      <c r="H1038" s="94"/>
      <c r="I1038" s="94"/>
      <c r="J1038" s="94"/>
      <c r="K1038" s="94"/>
      <c r="L1038" s="94"/>
      <c r="M1038" s="94"/>
      <c r="N1038" s="94"/>
      <c r="O1038" s="94"/>
      <c r="P1038" s="94"/>
      <c r="Q1038" s="94"/>
      <c r="R1038" s="94"/>
    </row>
    <row r="1039" spans="2:18">
      <c r="B1039" s="93"/>
      <c r="C1039" s="93"/>
      <c r="D1039" s="93"/>
      <c r="E1039" s="93"/>
      <c r="F1039" s="94"/>
      <c r="G1039" s="94"/>
      <c r="H1039" s="94"/>
      <c r="I1039" s="94"/>
      <c r="J1039" s="94"/>
      <c r="K1039" s="94"/>
      <c r="L1039" s="94"/>
      <c r="M1039" s="94"/>
      <c r="N1039" s="94"/>
      <c r="O1039" s="94"/>
      <c r="P1039" s="94"/>
      <c r="Q1039" s="94"/>
      <c r="R1039" s="94"/>
    </row>
    <row r="1040" spans="2:18">
      <c r="B1040" s="93"/>
      <c r="C1040" s="93"/>
      <c r="D1040" s="93"/>
      <c r="E1040" s="93"/>
      <c r="F1040" s="94"/>
      <c r="G1040" s="94"/>
      <c r="H1040" s="94"/>
      <c r="I1040" s="94"/>
      <c r="J1040" s="94"/>
      <c r="K1040" s="94"/>
      <c r="L1040" s="94"/>
      <c r="M1040" s="94"/>
      <c r="N1040" s="94"/>
      <c r="O1040" s="94"/>
      <c r="P1040" s="94"/>
      <c r="Q1040" s="94"/>
      <c r="R1040" s="94"/>
    </row>
    <row r="1041" spans="2:18">
      <c r="B1041" s="93"/>
      <c r="C1041" s="93"/>
      <c r="D1041" s="93"/>
      <c r="E1041" s="93"/>
      <c r="F1041" s="94"/>
      <c r="G1041" s="94"/>
      <c r="H1041" s="94"/>
      <c r="I1041" s="94"/>
      <c r="J1041" s="94"/>
      <c r="K1041" s="94"/>
      <c r="L1041" s="94"/>
      <c r="M1041" s="94"/>
      <c r="N1041" s="94"/>
      <c r="O1041" s="94"/>
      <c r="P1041" s="94"/>
      <c r="Q1041" s="94"/>
      <c r="R1041" s="94"/>
    </row>
    <row r="1042" spans="2:18">
      <c r="B1042" s="93"/>
      <c r="C1042" s="93"/>
      <c r="D1042" s="93"/>
      <c r="E1042" s="93"/>
      <c r="F1042" s="94"/>
      <c r="G1042" s="94"/>
      <c r="H1042" s="94"/>
      <c r="I1042" s="94"/>
      <c r="J1042" s="94"/>
      <c r="K1042" s="94"/>
      <c r="L1042" s="94"/>
      <c r="M1042" s="94"/>
      <c r="N1042" s="94"/>
      <c r="O1042" s="94"/>
      <c r="P1042" s="94"/>
      <c r="Q1042" s="94"/>
      <c r="R1042" s="94"/>
    </row>
    <row r="1043" spans="2:18">
      <c r="B1043" s="93"/>
      <c r="C1043" s="93"/>
      <c r="D1043" s="93"/>
      <c r="E1043" s="93"/>
      <c r="F1043" s="94"/>
      <c r="G1043" s="94"/>
      <c r="H1043" s="94"/>
      <c r="I1043" s="94"/>
      <c r="J1043" s="94"/>
      <c r="K1043" s="94"/>
      <c r="L1043" s="94"/>
      <c r="M1043" s="94"/>
      <c r="N1043" s="94"/>
      <c r="O1043" s="94"/>
      <c r="P1043" s="94"/>
      <c r="Q1043" s="94"/>
      <c r="R1043" s="94"/>
    </row>
    <row r="1044" spans="2:18">
      <c r="B1044" s="93"/>
      <c r="C1044" s="93"/>
      <c r="D1044" s="93"/>
      <c r="E1044" s="93"/>
      <c r="F1044" s="94"/>
      <c r="G1044" s="94"/>
      <c r="H1044" s="94"/>
      <c r="I1044" s="94"/>
      <c r="J1044" s="94"/>
      <c r="K1044" s="94"/>
      <c r="L1044" s="94"/>
      <c r="M1044" s="94"/>
      <c r="N1044" s="94"/>
      <c r="O1044" s="94"/>
      <c r="P1044" s="94"/>
      <c r="Q1044" s="94"/>
      <c r="R1044" s="94"/>
    </row>
    <row r="1045" spans="2:18">
      <c r="B1045" s="93"/>
      <c r="C1045" s="93"/>
      <c r="D1045" s="93"/>
      <c r="E1045" s="93"/>
      <c r="F1045" s="94"/>
      <c r="G1045" s="94"/>
      <c r="H1045" s="94"/>
      <c r="I1045" s="94"/>
      <c r="J1045" s="94"/>
      <c r="K1045" s="94"/>
      <c r="L1045" s="94"/>
      <c r="M1045" s="94"/>
      <c r="N1045" s="94"/>
      <c r="O1045" s="94"/>
      <c r="P1045" s="94"/>
      <c r="Q1045" s="94"/>
      <c r="R1045" s="94"/>
    </row>
    <row r="1046" spans="2:18">
      <c r="B1046" s="93"/>
      <c r="C1046" s="93"/>
      <c r="D1046" s="93"/>
      <c r="E1046" s="93"/>
      <c r="F1046" s="94"/>
      <c r="G1046" s="94"/>
      <c r="H1046" s="94"/>
      <c r="I1046" s="94"/>
      <c r="J1046" s="94"/>
      <c r="K1046" s="94"/>
      <c r="L1046" s="94"/>
      <c r="M1046" s="94"/>
      <c r="N1046" s="94"/>
      <c r="O1046" s="94"/>
      <c r="P1046" s="94"/>
      <c r="Q1046" s="94"/>
      <c r="R1046" s="94"/>
    </row>
    <row r="1047" spans="2:18">
      <c r="B1047" s="93"/>
      <c r="C1047" s="93"/>
      <c r="D1047" s="93"/>
      <c r="E1047" s="93"/>
      <c r="F1047" s="94"/>
      <c r="G1047" s="94"/>
      <c r="H1047" s="94"/>
      <c r="I1047" s="94"/>
      <c r="J1047" s="94"/>
      <c r="K1047" s="94"/>
      <c r="L1047" s="94"/>
      <c r="M1047" s="94"/>
      <c r="N1047" s="94"/>
      <c r="O1047" s="94"/>
      <c r="P1047" s="94"/>
      <c r="Q1047" s="94"/>
      <c r="R1047" s="94"/>
    </row>
    <row r="1048" spans="2:18">
      <c r="B1048" s="93"/>
      <c r="C1048" s="93"/>
      <c r="D1048" s="93"/>
      <c r="E1048" s="93"/>
      <c r="F1048" s="94"/>
      <c r="G1048" s="94"/>
      <c r="H1048" s="94"/>
      <c r="I1048" s="94"/>
      <c r="J1048" s="94"/>
      <c r="K1048" s="94"/>
      <c r="L1048" s="94"/>
      <c r="M1048" s="94"/>
      <c r="N1048" s="94"/>
      <c r="O1048" s="94"/>
      <c r="P1048" s="94"/>
      <c r="Q1048" s="94"/>
      <c r="R1048" s="94"/>
    </row>
    <row r="1049" spans="2:18">
      <c r="B1049" s="93"/>
      <c r="C1049" s="93"/>
      <c r="D1049" s="93"/>
      <c r="E1049" s="93"/>
      <c r="F1049" s="94"/>
      <c r="G1049" s="94"/>
      <c r="H1049" s="94"/>
      <c r="I1049" s="94"/>
      <c r="J1049" s="94"/>
      <c r="K1049" s="94"/>
      <c r="L1049" s="94"/>
      <c r="M1049" s="94"/>
      <c r="N1049" s="94"/>
      <c r="O1049" s="94"/>
      <c r="P1049" s="94"/>
      <c r="Q1049" s="94"/>
      <c r="R1049" s="94"/>
    </row>
    <row r="1050" spans="2:18">
      <c r="B1050" s="93"/>
      <c r="C1050" s="93"/>
      <c r="D1050" s="93"/>
      <c r="E1050" s="93"/>
      <c r="F1050" s="94"/>
      <c r="G1050" s="94"/>
      <c r="H1050" s="94"/>
      <c r="I1050" s="94"/>
      <c r="J1050" s="94"/>
      <c r="K1050" s="94"/>
      <c r="L1050" s="94"/>
      <c r="M1050" s="94"/>
      <c r="N1050" s="94"/>
      <c r="O1050" s="94"/>
      <c r="P1050" s="94"/>
      <c r="Q1050" s="94"/>
      <c r="R1050" s="94"/>
    </row>
    <row r="1051" spans="2:18">
      <c r="B1051" s="93"/>
      <c r="C1051" s="93"/>
      <c r="D1051" s="93"/>
      <c r="E1051" s="93"/>
      <c r="F1051" s="94"/>
      <c r="G1051" s="94"/>
      <c r="H1051" s="94"/>
      <c r="I1051" s="94"/>
      <c r="J1051" s="94"/>
      <c r="K1051" s="94"/>
      <c r="L1051" s="94"/>
      <c r="M1051" s="94"/>
      <c r="N1051" s="94"/>
      <c r="O1051" s="94"/>
      <c r="P1051" s="94"/>
      <c r="Q1051" s="94"/>
      <c r="R1051" s="94"/>
    </row>
    <row r="1052" spans="2:18">
      <c r="B1052" s="93"/>
      <c r="C1052" s="93"/>
      <c r="D1052" s="93"/>
      <c r="E1052" s="93"/>
      <c r="F1052" s="94"/>
      <c r="G1052" s="94"/>
      <c r="H1052" s="94"/>
      <c r="I1052" s="94"/>
      <c r="J1052" s="94"/>
      <c r="K1052" s="94"/>
      <c r="L1052" s="94"/>
      <c r="M1052" s="94"/>
      <c r="N1052" s="94"/>
      <c r="O1052" s="94"/>
      <c r="P1052" s="94"/>
      <c r="Q1052" s="94"/>
      <c r="R1052" s="94"/>
    </row>
    <row r="1053" spans="2:18">
      <c r="B1053" s="93"/>
      <c r="C1053" s="93"/>
      <c r="D1053" s="93"/>
      <c r="E1053" s="93"/>
      <c r="F1053" s="94"/>
      <c r="G1053" s="94"/>
      <c r="H1053" s="94"/>
      <c r="I1053" s="94"/>
      <c r="J1053" s="94"/>
      <c r="K1053" s="94"/>
      <c r="L1053" s="94"/>
      <c r="M1053" s="94"/>
      <c r="N1053" s="94"/>
      <c r="O1053" s="94"/>
      <c r="P1053" s="94"/>
      <c r="Q1053" s="94"/>
      <c r="R1053" s="94"/>
    </row>
    <row r="1054" spans="2:18">
      <c r="B1054" s="93"/>
      <c r="C1054" s="93"/>
      <c r="D1054" s="93"/>
      <c r="E1054" s="93"/>
      <c r="F1054" s="94"/>
      <c r="G1054" s="94"/>
      <c r="H1054" s="94"/>
      <c r="I1054" s="94"/>
      <c r="J1054" s="94"/>
      <c r="K1054" s="94"/>
      <c r="L1054" s="94"/>
      <c r="M1054" s="94"/>
      <c r="N1054" s="94"/>
      <c r="O1054" s="94"/>
      <c r="P1054" s="94"/>
      <c r="Q1054" s="94"/>
      <c r="R1054" s="94"/>
    </row>
    <row r="1055" spans="2:18">
      <c r="B1055" s="93"/>
      <c r="C1055" s="93"/>
      <c r="D1055" s="93"/>
      <c r="E1055" s="93"/>
      <c r="F1055" s="94"/>
      <c r="G1055" s="94"/>
      <c r="H1055" s="94"/>
      <c r="I1055" s="94"/>
      <c r="J1055" s="94"/>
      <c r="K1055" s="94"/>
      <c r="L1055" s="94"/>
      <c r="M1055" s="94"/>
      <c r="N1055" s="94"/>
      <c r="O1055" s="94"/>
      <c r="P1055" s="94"/>
      <c r="Q1055" s="94"/>
      <c r="R1055" s="94"/>
    </row>
    <row r="1056" spans="2:18">
      <c r="B1056" s="93"/>
      <c r="C1056" s="93"/>
      <c r="D1056" s="93"/>
      <c r="E1056" s="93"/>
      <c r="F1056" s="94"/>
      <c r="G1056" s="94"/>
      <c r="H1056" s="94"/>
      <c r="I1056" s="94"/>
      <c r="J1056" s="94"/>
      <c r="K1056" s="94"/>
      <c r="L1056" s="94"/>
      <c r="M1056" s="94"/>
      <c r="N1056" s="94"/>
      <c r="O1056" s="94"/>
      <c r="P1056" s="94"/>
      <c r="Q1056" s="94"/>
      <c r="R1056" s="94"/>
    </row>
    <row r="1057" spans="2:18">
      <c r="B1057" s="93"/>
      <c r="C1057" s="93"/>
      <c r="D1057" s="93"/>
      <c r="E1057" s="93"/>
      <c r="F1057" s="94"/>
      <c r="G1057" s="94"/>
      <c r="H1057" s="94"/>
      <c r="I1057" s="94"/>
      <c r="J1057" s="94"/>
      <c r="K1057" s="94"/>
      <c r="L1057" s="94"/>
      <c r="M1057" s="94"/>
      <c r="N1057" s="94"/>
      <c r="O1057" s="94"/>
      <c r="P1057" s="94"/>
      <c r="Q1057" s="94"/>
      <c r="R1057" s="94"/>
    </row>
    <row r="1058" spans="2:18">
      <c r="B1058" s="93"/>
      <c r="C1058" s="93"/>
      <c r="D1058" s="93"/>
      <c r="E1058" s="93"/>
      <c r="F1058" s="94"/>
      <c r="G1058" s="94"/>
      <c r="H1058" s="94"/>
      <c r="I1058" s="94"/>
      <c r="J1058" s="94"/>
      <c r="K1058" s="94"/>
      <c r="L1058" s="94"/>
      <c r="M1058" s="94"/>
      <c r="N1058" s="94"/>
      <c r="O1058" s="94"/>
      <c r="P1058" s="94"/>
      <c r="Q1058" s="94"/>
      <c r="R1058" s="94"/>
    </row>
    <row r="1059" spans="2:18">
      <c r="B1059" s="93"/>
      <c r="C1059" s="93"/>
      <c r="D1059" s="93"/>
      <c r="E1059" s="93"/>
      <c r="F1059" s="94"/>
      <c r="G1059" s="94"/>
      <c r="H1059" s="94"/>
      <c r="I1059" s="94"/>
      <c r="J1059" s="94"/>
      <c r="K1059" s="94"/>
      <c r="L1059" s="94"/>
      <c r="M1059" s="94"/>
      <c r="N1059" s="94"/>
      <c r="O1059" s="94"/>
      <c r="P1059" s="94"/>
      <c r="Q1059" s="94"/>
      <c r="R1059" s="94"/>
    </row>
    <row r="1060" spans="2:18">
      <c r="B1060" s="93"/>
      <c r="C1060" s="93"/>
      <c r="D1060" s="93"/>
      <c r="E1060" s="93"/>
      <c r="F1060" s="94"/>
      <c r="G1060" s="94"/>
      <c r="H1060" s="94"/>
      <c r="I1060" s="94"/>
      <c r="J1060" s="94"/>
      <c r="K1060" s="94"/>
      <c r="L1060" s="94"/>
      <c r="M1060" s="94"/>
      <c r="N1060" s="94"/>
      <c r="O1060" s="94"/>
      <c r="P1060" s="94"/>
      <c r="Q1060" s="94"/>
      <c r="R1060" s="94"/>
    </row>
    <row r="1061" spans="2:18">
      <c r="B1061" s="93"/>
      <c r="C1061" s="93"/>
      <c r="D1061" s="93"/>
      <c r="E1061" s="93"/>
      <c r="F1061" s="94"/>
      <c r="G1061" s="94"/>
      <c r="H1061" s="94"/>
      <c r="I1061" s="94"/>
      <c r="J1061" s="94"/>
      <c r="K1061" s="94"/>
      <c r="L1061" s="94"/>
      <c r="M1061" s="94"/>
      <c r="N1061" s="94"/>
      <c r="O1061" s="94"/>
      <c r="P1061" s="94"/>
      <c r="Q1061" s="94"/>
      <c r="R1061" s="94"/>
    </row>
    <row r="1062" spans="2:18">
      <c r="B1062" s="93"/>
      <c r="C1062" s="93"/>
      <c r="D1062" s="93"/>
      <c r="E1062" s="93"/>
      <c r="F1062" s="94"/>
      <c r="G1062" s="94"/>
      <c r="H1062" s="94"/>
      <c r="I1062" s="94"/>
      <c r="J1062" s="94"/>
      <c r="K1062" s="94"/>
      <c r="L1062" s="94"/>
      <c r="M1062" s="94"/>
      <c r="N1062" s="94"/>
      <c r="O1062" s="94"/>
      <c r="P1062" s="94"/>
      <c r="Q1062" s="94"/>
      <c r="R1062" s="94"/>
    </row>
    <row r="1063" spans="2:18">
      <c r="B1063" s="93"/>
      <c r="C1063" s="93"/>
      <c r="D1063" s="93"/>
      <c r="E1063" s="93"/>
      <c r="F1063" s="94"/>
      <c r="G1063" s="94"/>
      <c r="H1063" s="94"/>
      <c r="I1063" s="94"/>
      <c r="J1063" s="94"/>
      <c r="K1063" s="94"/>
      <c r="L1063" s="94"/>
      <c r="M1063" s="94"/>
      <c r="N1063" s="94"/>
      <c r="O1063" s="94"/>
      <c r="P1063" s="94"/>
      <c r="Q1063" s="94"/>
      <c r="R1063" s="94"/>
    </row>
    <row r="1064" spans="2:18">
      <c r="B1064" s="93"/>
      <c r="C1064" s="93"/>
      <c r="D1064" s="93"/>
      <c r="E1064" s="93"/>
      <c r="F1064" s="94"/>
      <c r="G1064" s="94"/>
      <c r="H1064" s="94"/>
      <c r="I1064" s="94"/>
      <c r="J1064" s="94"/>
      <c r="K1064" s="94"/>
      <c r="L1064" s="94"/>
      <c r="M1064" s="94"/>
      <c r="N1064" s="94"/>
      <c r="O1064" s="94"/>
      <c r="P1064" s="94"/>
      <c r="Q1064" s="94"/>
      <c r="R1064" s="94"/>
    </row>
    <row r="1065" spans="2:18">
      <c r="B1065" s="93"/>
      <c r="C1065" s="93"/>
      <c r="D1065" s="93"/>
      <c r="E1065" s="93"/>
      <c r="F1065" s="94"/>
      <c r="G1065" s="94"/>
      <c r="H1065" s="94"/>
      <c r="I1065" s="94"/>
      <c r="J1065" s="94"/>
      <c r="K1065" s="94"/>
      <c r="L1065" s="94"/>
      <c r="M1065" s="94"/>
      <c r="N1065" s="94"/>
      <c r="O1065" s="94"/>
      <c r="P1065" s="94"/>
      <c r="Q1065" s="94"/>
      <c r="R1065" s="94"/>
    </row>
    <row r="1066" spans="2:18">
      <c r="B1066" s="93"/>
      <c r="C1066" s="93"/>
      <c r="D1066" s="93"/>
      <c r="E1066" s="93"/>
      <c r="F1066" s="94"/>
      <c r="G1066" s="94"/>
      <c r="H1066" s="94"/>
      <c r="I1066" s="94"/>
      <c r="J1066" s="94"/>
      <c r="K1066" s="94"/>
      <c r="L1066" s="94"/>
      <c r="M1066" s="94"/>
      <c r="N1066" s="94"/>
      <c r="O1066" s="94"/>
      <c r="P1066" s="94"/>
      <c r="Q1066" s="94"/>
      <c r="R1066" s="94"/>
    </row>
  </sheetData>
  <sheetProtection sheet="1" objects="1" scenarios="1"/>
  <mergeCells count="1">
    <mergeCell ref="B6:R6"/>
  </mergeCells>
  <phoneticPr fontId="4" type="noConversion"/>
  <conditionalFormatting sqref="B58:B378">
    <cfRule type="cellIs" dxfId="6" priority="3" operator="equal">
      <formula>2958465</formula>
    </cfRule>
    <cfRule type="cellIs" dxfId="5" priority="4" operator="equal">
      <formula>"NR3"</formula>
    </cfRule>
    <cfRule type="cellIs" dxfId="4" priority="5" operator="equal">
      <formula>"דירוג פנימי"</formula>
    </cfRule>
  </conditionalFormatting>
  <conditionalFormatting sqref="B58:B378">
    <cfRule type="cellIs" dxfId="3" priority="2" operator="equal">
      <formula>2958465</formula>
    </cfRule>
  </conditionalFormatting>
  <conditionalFormatting sqref="B11:B43">
    <cfRule type="cellIs" dxfId="2" priority="1" operator="equal">
      <formula>"NR3"</formula>
    </cfRule>
  </conditionalFormatting>
  <dataValidations count="1">
    <dataValidation allowBlank="1" showInputMessage="1" showErrorMessage="1" sqref="C5 D1:R5 C7:R9 B1:B9 B379:R1048576 S1:XFD121 S122:XFD1048576 A1:A121 A122:A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9.285156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145</v>
      </c>
      <c r="C1" s="46" t="s" vm="1">
        <v>229</v>
      </c>
    </row>
    <row r="2" spans="2:15">
      <c r="B2" s="46" t="s">
        <v>144</v>
      </c>
      <c r="C2" s="46" t="s">
        <v>230</v>
      </c>
    </row>
    <row r="3" spans="2:15">
      <c r="B3" s="46" t="s">
        <v>146</v>
      </c>
      <c r="C3" s="46" t="s">
        <v>231</v>
      </c>
    </row>
    <row r="4" spans="2:15">
      <c r="B4" s="46" t="s">
        <v>147</v>
      </c>
      <c r="C4" s="46">
        <v>9453</v>
      </c>
    </row>
    <row r="6" spans="2:15" ht="26.25" customHeight="1">
      <c r="B6" s="143" t="s">
        <v>176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5"/>
    </row>
    <row r="7" spans="2:15" s="3" customFormat="1" ht="63">
      <c r="B7" s="47" t="s">
        <v>116</v>
      </c>
      <c r="C7" s="48" t="s">
        <v>47</v>
      </c>
      <c r="D7" s="48" t="s">
        <v>117</v>
      </c>
      <c r="E7" s="48" t="s">
        <v>14</v>
      </c>
      <c r="F7" s="48" t="s">
        <v>68</v>
      </c>
      <c r="G7" s="48" t="s">
        <v>17</v>
      </c>
      <c r="H7" s="48" t="s">
        <v>103</v>
      </c>
      <c r="I7" s="48" t="s">
        <v>55</v>
      </c>
      <c r="J7" s="48" t="s">
        <v>18</v>
      </c>
      <c r="K7" s="48" t="s">
        <v>205</v>
      </c>
      <c r="L7" s="48" t="s">
        <v>204</v>
      </c>
      <c r="M7" s="48" t="s">
        <v>111</v>
      </c>
      <c r="N7" s="48" t="s">
        <v>148</v>
      </c>
      <c r="O7" s="50" t="s">
        <v>150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212</v>
      </c>
      <c r="L8" s="31"/>
      <c r="M8" s="31" t="s">
        <v>208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6" t="s">
        <v>3310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108">
        <v>0</v>
      </c>
      <c r="O10" s="108">
        <v>0</v>
      </c>
    </row>
    <row r="11" spans="2:15" ht="20.25" customHeight="1">
      <c r="B11" s="109" t="s">
        <v>220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</row>
    <row r="12" spans="2:15">
      <c r="B12" s="109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3" spans="2:15">
      <c r="B13" s="109" t="s">
        <v>203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</row>
    <row r="14" spans="2:15">
      <c r="B14" s="109" t="s">
        <v>211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</row>
    <row r="17" spans="2:15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2:1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2:15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2:15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2:15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2:15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5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5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5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93"/>
      <c r="C110" s="93"/>
      <c r="D110" s="93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</row>
    <row r="121" spans="2:15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</row>
    <row r="122" spans="2:15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</row>
    <row r="123" spans="2:15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</row>
    <row r="124" spans="2:15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</row>
    <row r="125" spans="2:15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3"/>
      <c r="D177" s="93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3"/>
      <c r="D178" s="93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3"/>
      <c r="D179" s="93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3"/>
      <c r="D180" s="93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3"/>
      <c r="D181" s="93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3"/>
      <c r="D182" s="93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3"/>
      <c r="D183" s="93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3"/>
      <c r="D184" s="93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3"/>
      <c r="D185" s="93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3"/>
      <c r="D186" s="93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3"/>
      <c r="D187" s="93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3"/>
      <c r="D188" s="93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3"/>
      <c r="D189" s="93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3"/>
      <c r="D190" s="93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3"/>
      <c r="D191" s="93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3"/>
      <c r="D192" s="93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3"/>
      <c r="D193" s="93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3"/>
      <c r="D194" s="93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3"/>
      <c r="D195" s="93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3"/>
      <c r="D196" s="93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3"/>
      <c r="D197" s="93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3"/>
      <c r="D198" s="93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3"/>
      <c r="D199" s="93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3"/>
      <c r="D200" s="93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3"/>
      <c r="D201" s="93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3"/>
      <c r="D202" s="93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3"/>
      <c r="D203" s="93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3"/>
      <c r="D204" s="93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3"/>
      <c r="D205" s="93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3"/>
      <c r="D206" s="93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3"/>
      <c r="D207" s="93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3"/>
      <c r="D208" s="93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3"/>
      <c r="D209" s="93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3"/>
      <c r="D210" s="93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3"/>
      <c r="D211" s="93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3"/>
      <c r="D212" s="93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3"/>
      <c r="D213" s="93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3"/>
      <c r="D214" s="93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3"/>
      <c r="D215" s="93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3"/>
      <c r="D216" s="93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3"/>
      <c r="D217" s="93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3"/>
      <c r="D218" s="93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3"/>
      <c r="D219" s="93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3"/>
      <c r="D220" s="93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3"/>
      <c r="D221" s="93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3"/>
      <c r="D222" s="93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3"/>
      <c r="D223" s="93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3"/>
      <c r="D224" s="93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3"/>
      <c r="D225" s="93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3"/>
      <c r="D226" s="93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3"/>
      <c r="D227" s="93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3"/>
      <c r="D228" s="93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3"/>
      <c r="D229" s="93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3"/>
      <c r="D230" s="93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3"/>
      <c r="D231" s="93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3"/>
      <c r="D232" s="93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3"/>
      <c r="D233" s="93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3"/>
      <c r="D234" s="93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3"/>
      <c r="D235" s="93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3"/>
      <c r="D236" s="93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3"/>
      <c r="D237" s="93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3"/>
      <c r="D238" s="93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3"/>
      <c r="D239" s="93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3"/>
      <c r="D240" s="93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3"/>
      <c r="D241" s="93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3"/>
      <c r="D242" s="93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3"/>
      <c r="D243" s="93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3"/>
      <c r="D244" s="93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3"/>
      <c r="D245" s="93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3"/>
      <c r="D246" s="93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3"/>
      <c r="D247" s="93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3"/>
      <c r="D248" s="93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3"/>
      <c r="D249" s="93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3"/>
      <c r="D250" s="93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3"/>
      <c r="D251" s="93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3"/>
      <c r="D252" s="93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3"/>
      <c r="D253" s="93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3"/>
      <c r="D254" s="93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3"/>
      <c r="D255" s="93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3"/>
      <c r="D256" s="93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3"/>
      <c r="D257" s="93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3"/>
      <c r="D258" s="93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3"/>
      <c r="D259" s="93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3"/>
      <c r="D260" s="93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3"/>
      <c r="D261" s="93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3"/>
      <c r="D262" s="93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3"/>
      <c r="D263" s="93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3"/>
      <c r="D264" s="93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3"/>
      <c r="D265" s="93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3"/>
      <c r="D266" s="93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3"/>
      <c r="D267" s="93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3"/>
      <c r="D268" s="93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</sheetData>
  <sheetProtection sheet="1" objects="1" scenarios="1"/>
  <mergeCells count="1">
    <mergeCell ref="B6:O6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33.28515625" style="2" bestFit="1" customWidth="1"/>
    <col min="3" max="3" width="41.5703125" style="2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9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145</v>
      </c>
      <c r="C1" s="46" t="s" vm="1">
        <v>229</v>
      </c>
    </row>
    <row r="2" spans="2:10">
      <c r="B2" s="46" t="s">
        <v>144</v>
      </c>
      <c r="C2" s="46" t="s">
        <v>230</v>
      </c>
    </row>
    <row r="3" spans="2:10">
      <c r="B3" s="46" t="s">
        <v>146</v>
      </c>
      <c r="C3" s="46" t="s">
        <v>231</v>
      </c>
    </row>
    <row r="4" spans="2:10">
      <c r="B4" s="46" t="s">
        <v>147</v>
      </c>
      <c r="C4" s="46">
        <v>9453</v>
      </c>
    </row>
    <row r="6" spans="2:10" ht="26.25" customHeight="1">
      <c r="B6" s="143" t="s">
        <v>177</v>
      </c>
      <c r="C6" s="144"/>
      <c r="D6" s="144"/>
      <c r="E6" s="144"/>
      <c r="F6" s="144"/>
      <c r="G6" s="144"/>
      <c r="H6" s="144"/>
      <c r="I6" s="144"/>
      <c r="J6" s="145"/>
    </row>
    <row r="7" spans="2:10" s="3" customFormat="1" ht="63">
      <c r="B7" s="47" t="s">
        <v>116</v>
      </c>
      <c r="C7" s="49" t="s">
        <v>57</v>
      </c>
      <c r="D7" s="49" t="s">
        <v>86</v>
      </c>
      <c r="E7" s="49" t="s">
        <v>58</v>
      </c>
      <c r="F7" s="49" t="s">
        <v>103</v>
      </c>
      <c r="G7" s="49" t="s">
        <v>188</v>
      </c>
      <c r="H7" s="49" t="s">
        <v>148</v>
      </c>
      <c r="I7" s="49" t="s">
        <v>149</v>
      </c>
      <c r="J7" s="64" t="s">
        <v>215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209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87" t="s">
        <v>43</v>
      </c>
      <c r="C10" s="101"/>
      <c r="D10" s="87"/>
      <c r="E10" s="125">
        <v>1.3735609395276144E-2</v>
      </c>
      <c r="F10" s="88"/>
      <c r="G10" s="90">
        <v>3356.4607900000005</v>
      </c>
      <c r="H10" s="91">
        <f>IFERROR(G10/$G$10,0)</f>
        <v>1</v>
      </c>
      <c r="I10" s="91">
        <f>G10/'סכום נכסי הקרן'!$C$42</f>
        <v>6.2720528011361671E-3</v>
      </c>
      <c r="J10" s="87"/>
    </row>
    <row r="11" spans="2:10" ht="22.5" customHeight="1">
      <c r="B11" s="114" t="s">
        <v>202</v>
      </c>
      <c r="C11" s="101"/>
      <c r="D11" s="87"/>
      <c r="E11" s="125">
        <v>1.3735609395276144E-2</v>
      </c>
      <c r="F11" s="88"/>
      <c r="G11" s="90">
        <v>3356.4607900000005</v>
      </c>
      <c r="H11" s="91">
        <f t="shared" ref="H11:H22" si="0">IFERROR(G11/$G$10,0)</f>
        <v>1</v>
      </c>
      <c r="I11" s="91">
        <f>G11/'סכום נכסי הקרן'!$C$42</f>
        <v>6.2720528011361671E-3</v>
      </c>
      <c r="J11" s="87"/>
    </row>
    <row r="12" spans="2:10">
      <c r="B12" s="85" t="s">
        <v>87</v>
      </c>
      <c r="C12" s="99"/>
      <c r="D12" s="80"/>
      <c r="E12" s="126">
        <v>3.0238282818107993E-2</v>
      </c>
      <c r="F12" s="81"/>
      <c r="G12" s="83">
        <v>1524.6578200000001</v>
      </c>
      <c r="H12" s="84">
        <f t="shared" si="0"/>
        <v>0.45424568180342123</v>
      </c>
      <c r="I12" s="84">
        <f>G12/'סכום נכסי הקרן'!$C$42</f>
        <v>2.8490529009591562E-3</v>
      </c>
      <c r="J12" s="80"/>
    </row>
    <row r="13" spans="2:10">
      <c r="B13" s="86" t="s">
        <v>3292</v>
      </c>
      <c r="C13" s="101">
        <v>44651</v>
      </c>
      <c r="D13" s="87" t="s">
        <v>3293</v>
      </c>
      <c r="E13" s="125">
        <v>6.1800000000000001E-2</v>
      </c>
      <c r="F13" s="88" t="s">
        <v>132</v>
      </c>
      <c r="G13" s="90">
        <v>193.001</v>
      </c>
      <c r="H13" s="91">
        <f t="shared" si="0"/>
        <v>5.7501342060962961E-2</v>
      </c>
      <c r="I13" s="91">
        <f>G13/'סכום נכסי הקרן'!$C$42</f>
        <v>3.6065145354255163E-4</v>
      </c>
      <c r="J13" s="87" t="s">
        <v>3294</v>
      </c>
    </row>
    <row r="14" spans="2:10">
      <c r="B14" s="86" t="s">
        <v>3295</v>
      </c>
      <c r="C14" s="101">
        <v>44926</v>
      </c>
      <c r="D14" s="87" t="s">
        <v>3293</v>
      </c>
      <c r="E14" s="125">
        <v>9.1000000000000004E-3</v>
      </c>
      <c r="F14" s="88" t="s">
        <v>132</v>
      </c>
      <c r="G14" s="90">
        <v>128.75982000000002</v>
      </c>
      <c r="H14" s="91">
        <f t="shared" si="0"/>
        <v>3.8361782858783222E-2</v>
      </c>
      <c r="I14" s="91">
        <f>G14/'סכום נכסי הקרן'!$C$42</f>
        <v>2.4060712763600872E-4</v>
      </c>
      <c r="J14" s="87" t="s">
        <v>3296</v>
      </c>
    </row>
    <row r="15" spans="2:10">
      <c r="B15" s="86" t="s">
        <v>3297</v>
      </c>
      <c r="C15" s="101">
        <v>44926</v>
      </c>
      <c r="D15" s="87" t="s">
        <v>3293</v>
      </c>
      <c r="E15" s="125">
        <v>4.58E-2</v>
      </c>
      <c r="F15" s="88" t="s">
        <v>132</v>
      </c>
      <c r="G15" s="90">
        <v>710.94100000000003</v>
      </c>
      <c r="H15" s="91">
        <f t="shared" si="0"/>
        <v>0.2118126933340401</v>
      </c>
      <c r="I15" s="91">
        <f>G15/'סכום נכסי הקרן'!$C$42</f>
        <v>1.3285003965419621E-3</v>
      </c>
      <c r="J15" s="87" t="s">
        <v>3298</v>
      </c>
    </row>
    <row r="16" spans="2:10">
      <c r="B16" s="86" t="s">
        <v>3299</v>
      </c>
      <c r="C16" s="101">
        <v>44834</v>
      </c>
      <c r="D16" s="87" t="s">
        <v>3293</v>
      </c>
      <c r="E16" s="125">
        <v>8.9999999999999998E-4</v>
      </c>
      <c r="F16" s="88" t="s">
        <v>132</v>
      </c>
      <c r="G16" s="90">
        <v>491.95600000000002</v>
      </c>
      <c r="H16" s="91">
        <f t="shared" si="0"/>
        <v>0.14656986354963494</v>
      </c>
      <c r="I16" s="91">
        <f>G16/'סכום נכסי הקרן'!$C$42</f>
        <v>9.1929392323863372E-4</v>
      </c>
      <c r="J16" s="87" t="s">
        <v>3300</v>
      </c>
    </row>
    <row r="17" spans="2:10">
      <c r="B17" s="114"/>
      <c r="C17" s="101"/>
      <c r="D17" s="87"/>
      <c r="E17" s="125"/>
      <c r="F17" s="87"/>
      <c r="G17" s="87"/>
      <c r="H17" s="91"/>
      <c r="I17" s="87"/>
      <c r="J17" s="87"/>
    </row>
    <row r="18" spans="2:10">
      <c r="B18" s="85" t="s">
        <v>88</v>
      </c>
      <c r="C18" s="99"/>
      <c r="D18" s="80"/>
      <c r="E18" s="126">
        <v>0</v>
      </c>
      <c r="F18" s="81"/>
      <c r="G18" s="83">
        <v>1831.8029700000002</v>
      </c>
      <c r="H18" s="84">
        <f t="shared" si="0"/>
        <v>0.54575431819657871</v>
      </c>
      <c r="I18" s="84">
        <f>G18/'סכום נכסי הקרן'!$C$42</f>
        <v>3.4229999001770105E-3</v>
      </c>
      <c r="J18" s="80"/>
    </row>
    <row r="19" spans="2:10">
      <c r="B19" s="86" t="s">
        <v>3301</v>
      </c>
      <c r="C19" s="101">
        <v>44834</v>
      </c>
      <c r="D19" s="87" t="s">
        <v>29</v>
      </c>
      <c r="E19" s="125">
        <v>0</v>
      </c>
      <c r="F19" s="88" t="s">
        <v>132</v>
      </c>
      <c r="G19" s="90">
        <v>1623.5476800000004</v>
      </c>
      <c r="H19" s="91">
        <f t="shared" si="0"/>
        <v>0.48370822171886596</v>
      </c>
      <c r="I19" s="91">
        <f>G19/'סכום נכסי הקרן'!$C$42</f>
        <v>3.0338435069644076E-3</v>
      </c>
      <c r="J19" s="87" t="s">
        <v>3302</v>
      </c>
    </row>
    <row r="20" spans="2:10">
      <c r="B20" s="86" t="s">
        <v>3303</v>
      </c>
      <c r="C20" s="101">
        <v>44377</v>
      </c>
      <c r="D20" s="87" t="s">
        <v>29</v>
      </c>
      <c r="E20" s="125">
        <v>0</v>
      </c>
      <c r="F20" s="88" t="s">
        <v>132</v>
      </c>
      <c r="G20" s="90">
        <v>45.146300000000004</v>
      </c>
      <c r="H20" s="91">
        <f t="shared" si="0"/>
        <v>1.3450566779896748E-2</v>
      </c>
      <c r="I20" s="91">
        <f>G20/'סכום נכסי הקרן'!$C$42</f>
        <v>8.436266504872047E-5</v>
      </c>
      <c r="J20" s="87" t="s">
        <v>3304</v>
      </c>
    </row>
    <row r="21" spans="2:10">
      <c r="B21" s="86" t="s">
        <v>3305</v>
      </c>
      <c r="C21" s="101">
        <v>44377</v>
      </c>
      <c r="D21" s="87" t="s">
        <v>29</v>
      </c>
      <c r="E21" s="125">
        <v>0</v>
      </c>
      <c r="F21" s="88" t="s">
        <v>132</v>
      </c>
      <c r="G21" s="90">
        <v>62.689989999999995</v>
      </c>
      <c r="H21" s="91">
        <f t="shared" si="0"/>
        <v>1.8677408711811581E-2</v>
      </c>
      <c r="I21" s="91">
        <f>G21/'סכום נכסי הקרן'!$C$42</f>
        <v>1.1714569362888288E-4</v>
      </c>
      <c r="J21" s="87" t="s">
        <v>3304</v>
      </c>
    </row>
    <row r="22" spans="2:10">
      <c r="B22" s="86" t="s">
        <v>3306</v>
      </c>
      <c r="C22" s="101" t="s">
        <v>3317</v>
      </c>
      <c r="D22" s="87" t="s">
        <v>29</v>
      </c>
      <c r="E22" s="125">
        <v>0</v>
      </c>
      <c r="F22" s="88" t="s">
        <v>132</v>
      </c>
      <c r="G22" s="90">
        <v>100.419</v>
      </c>
      <c r="H22" s="91">
        <f t="shared" si="0"/>
        <v>2.9918120986004423E-2</v>
      </c>
      <c r="I22" s="91">
        <f>G22/'סכום נכסי הקרן'!$C$42</f>
        <v>1.8764803453499978E-4</v>
      </c>
      <c r="J22" s="87" t="s">
        <v>3307</v>
      </c>
    </row>
    <row r="23" spans="2:10">
      <c r="B23" s="114"/>
      <c r="C23" s="101"/>
      <c r="D23" s="87"/>
      <c r="E23" s="125"/>
      <c r="F23" s="87"/>
      <c r="G23" s="87"/>
      <c r="H23" s="91"/>
      <c r="I23" s="87"/>
      <c r="J23" s="87"/>
    </row>
    <row r="24" spans="2:10">
      <c r="B24" s="87"/>
      <c r="C24" s="101"/>
      <c r="D24" s="87"/>
      <c r="E24" s="125"/>
      <c r="F24" s="87"/>
      <c r="G24" s="87"/>
      <c r="H24" s="87"/>
      <c r="I24" s="87"/>
      <c r="J24" s="87"/>
    </row>
    <row r="25" spans="2:10">
      <c r="B25" s="87"/>
      <c r="C25" s="101"/>
      <c r="D25" s="87"/>
      <c r="E25" s="125"/>
      <c r="F25" s="87"/>
      <c r="G25" s="87"/>
      <c r="H25" s="87"/>
      <c r="I25" s="87"/>
      <c r="J25" s="87"/>
    </row>
    <row r="26" spans="2:10">
      <c r="B26" s="123"/>
      <c r="C26" s="101"/>
      <c r="D26" s="87"/>
      <c r="E26" s="125"/>
      <c r="F26" s="87"/>
      <c r="G26" s="87"/>
      <c r="H26" s="87"/>
      <c r="I26" s="87"/>
      <c r="J26" s="87"/>
    </row>
    <row r="27" spans="2:10">
      <c r="B27" s="123"/>
      <c r="C27" s="101"/>
      <c r="D27" s="87"/>
      <c r="E27" s="125"/>
      <c r="F27" s="87"/>
      <c r="G27" s="87"/>
      <c r="H27" s="87"/>
      <c r="I27" s="87"/>
      <c r="J27" s="87"/>
    </row>
    <row r="28" spans="2:10">
      <c r="B28" s="87"/>
      <c r="C28" s="101"/>
      <c r="D28" s="87"/>
      <c r="E28" s="125"/>
      <c r="F28" s="87"/>
      <c r="G28" s="87"/>
      <c r="H28" s="87"/>
      <c r="I28" s="87"/>
      <c r="J28" s="87"/>
    </row>
    <row r="29" spans="2:10">
      <c r="B29" s="87"/>
      <c r="C29" s="101"/>
      <c r="D29" s="87"/>
      <c r="E29" s="125"/>
      <c r="F29" s="87"/>
      <c r="G29" s="87"/>
      <c r="H29" s="87"/>
      <c r="I29" s="87"/>
      <c r="J29" s="87"/>
    </row>
    <row r="30" spans="2:10">
      <c r="B30" s="87"/>
      <c r="C30" s="101"/>
      <c r="D30" s="87"/>
      <c r="E30" s="125"/>
      <c r="F30" s="87"/>
      <c r="G30" s="87"/>
      <c r="H30" s="87"/>
      <c r="I30" s="87"/>
      <c r="J30" s="87"/>
    </row>
    <row r="31" spans="2:10">
      <c r="B31" s="87"/>
      <c r="C31" s="101"/>
      <c r="D31" s="87"/>
      <c r="E31" s="125"/>
      <c r="F31" s="87"/>
      <c r="G31" s="87"/>
      <c r="H31" s="87"/>
      <c r="I31" s="87"/>
      <c r="J31" s="87"/>
    </row>
    <row r="32" spans="2:10">
      <c r="B32" s="87"/>
      <c r="C32" s="101"/>
      <c r="D32" s="87"/>
      <c r="E32" s="125"/>
      <c r="F32" s="87"/>
      <c r="G32" s="87"/>
      <c r="H32" s="87"/>
      <c r="I32" s="87"/>
      <c r="J32" s="87"/>
    </row>
    <row r="33" spans="2:10">
      <c r="B33" s="87"/>
      <c r="C33" s="101"/>
      <c r="D33" s="87"/>
      <c r="E33" s="125"/>
      <c r="F33" s="87"/>
      <c r="G33" s="87"/>
      <c r="H33" s="87"/>
      <c r="I33" s="87"/>
      <c r="J33" s="87"/>
    </row>
    <row r="34" spans="2:10">
      <c r="B34" s="87"/>
      <c r="C34" s="101"/>
      <c r="D34" s="87"/>
      <c r="E34" s="125"/>
      <c r="F34" s="87"/>
      <c r="G34" s="87"/>
      <c r="H34" s="87"/>
      <c r="I34" s="87"/>
      <c r="J34" s="87"/>
    </row>
    <row r="35" spans="2:10">
      <c r="B35" s="87"/>
      <c r="C35" s="101"/>
      <c r="D35" s="87"/>
      <c r="E35" s="125"/>
      <c r="F35" s="87"/>
      <c r="G35" s="87"/>
      <c r="H35" s="87"/>
      <c r="I35" s="87"/>
      <c r="J35" s="87"/>
    </row>
    <row r="36" spans="2:10">
      <c r="B36" s="87"/>
      <c r="C36" s="101"/>
      <c r="D36" s="87"/>
      <c r="E36" s="125"/>
      <c r="F36" s="87"/>
      <c r="G36" s="87"/>
      <c r="H36" s="87"/>
      <c r="I36" s="87"/>
      <c r="J36" s="87"/>
    </row>
    <row r="37" spans="2:10">
      <c r="B37" s="87"/>
      <c r="C37" s="101"/>
      <c r="D37" s="87"/>
      <c r="E37" s="125"/>
      <c r="F37" s="87"/>
      <c r="G37" s="87"/>
      <c r="H37" s="87"/>
      <c r="I37" s="87"/>
      <c r="J37" s="87"/>
    </row>
    <row r="38" spans="2:10">
      <c r="B38" s="87"/>
      <c r="C38" s="101"/>
      <c r="D38" s="87"/>
      <c r="E38" s="125"/>
      <c r="F38" s="87"/>
      <c r="G38" s="87"/>
      <c r="H38" s="87"/>
      <c r="I38" s="87"/>
      <c r="J38" s="87"/>
    </row>
    <row r="39" spans="2:10">
      <c r="B39" s="87"/>
      <c r="C39" s="101"/>
      <c r="D39" s="87"/>
      <c r="E39" s="125"/>
      <c r="F39" s="87"/>
      <c r="G39" s="87"/>
      <c r="H39" s="87"/>
      <c r="I39" s="87"/>
      <c r="J39" s="87"/>
    </row>
    <row r="40" spans="2:10">
      <c r="B40" s="87"/>
      <c r="C40" s="101"/>
      <c r="D40" s="87"/>
      <c r="E40" s="125"/>
      <c r="F40" s="87"/>
      <c r="G40" s="87"/>
      <c r="H40" s="87"/>
      <c r="I40" s="87"/>
      <c r="J40" s="87"/>
    </row>
    <row r="41" spans="2:10">
      <c r="B41" s="87"/>
      <c r="C41" s="101"/>
      <c r="D41" s="87"/>
      <c r="E41" s="125"/>
      <c r="F41" s="87"/>
      <c r="G41" s="87"/>
      <c r="H41" s="87"/>
      <c r="I41" s="87"/>
      <c r="J41" s="87"/>
    </row>
    <row r="42" spans="2:10">
      <c r="B42" s="87"/>
      <c r="C42" s="101"/>
      <c r="D42" s="87"/>
      <c r="E42" s="125"/>
      <c r="F42" s="87"/>
      <c r="G42" s="87"/>
      <c r="H42" s="87"/>
      <c r="I42" s="87"/>
      <c r="J42" s="87"/>
    </row>
    <row r="43" spans="2:10">
      <c r="B43" s="87"/>
      <c r="C43" s="101"/>
      <c r="D43" s="87"/>
      <c r="E43" s="125"/>
      <c r="F43" s="87"/>
      <c r="G43" s="87"/>
      <c r="H43" s="87"/>
      <c r="I43" s="87"/>
      <c r="J43" s="87"/>
    </row>
    <row r="44" spans="2:10">
      <c r="B44" s="87"/>
      <c r="C44" s="101"/>
      <c r="D44" s="87"/>
      <c r="E44" s="125"/>
      <c r="F44" s="87"/>
      <c r="G44" s="87"/>
      <c r="H44" s="87"/>
      <c r="I44" s="87"/>
      <c r="J44" s="87"/>
    </row>
    <row r="45" spans="2:10">
      <c r="B45" s="87"/>
      <c r="C45" s="101"/>
      <c r="D45" s="87"/>
      <c r="E45" s="125"/>
      <c r="F45" s="87"/>
      <c r="G45" s="87"/>
      <c r="H45" s="87"/>
      <c r="I45" s="87"/>
      <c r="J45" s="87"/>
    </row>
    <row r="46" spans="2:10">
      <c r="B46" s="87"/>
      <c r="C46" s="101"/>
      <c r="D46" s="87"/>
      <c r="E46" s="125"/>
      <c r="F46" s="87"/>
      <c r="G46" s="87"/>
      <c r="H46" s="87"/>
      <c r="I46" s="87"/>
      <c r="J46" s="87"/>
    </row>
    <row r="47" spans="2:10">
      <c r="B47" s="87"/>
      <c r="C47" s="101"/>
      <c r="D47" s="87"/>
      <c r="E47" s="125"/>
      <c r="F47" s="87"/>
      <c r="G47" s="87"/>
      <c r="H47" s="87"/>
      <c r="I47" s="87"/>
      <c r="J47" s="87"/>
    </row>
    <row r="48" spans="2:10">
      <c r="B48" s="87"/>
      <c r="C48" s="101"/>
      <c r="D48" s="87"/>
      <c r="E48" s="125"/>
      <c r="F48" s="87"/>
      <c r="G48" s="87"/>
      <c r="H48" s="87"/>
      <c r="I48" s="87"/>
      <c r="J48" s="87"/>
    </row>
    <row r="49" spans="2:10">
      <c r="B49" s="87"/>
      <c r="C49" s="101"/>
      <c r="D49" s="87"/>
      <c r="E49" s="125"/>
      <c r="F49" s="87"/>
      <c r="G49" s="87"/>
      <c r="H49" s="87"/>
      <c r="I49" s="87"/>
      <c r="J49" s="87"/>
    </row>
    <row r="50" spans="2:10">
      <c r="B50" s="87"/>
      <c r="C50" s="101"/>
      <c r="D50" s="87"/>
      <c r="E50" s="125"/>
      <c r="F50" s="87"/>
      <c r="G50" s="87"/>
      <c r="H50" s="87"/>
      <c r="I50" s="87"/>
      <c r="J50" s="87"/>
    </row>
    <row r="51" spans="2:10">
      <c r="B51" s="87"/>
      <c r="C51" s="101"/>
      <c r="D51" s="87"/>
      <c r="E51" s="125"/>
      <c r="F51" s="87"/>
      <c r="G51" s="87"/>
      <c r="H51" s="87"/>
      <c r="I51" s="87"/>
      <c r="J51" s="87"/>
    </row>
    <row r="52" spans="2:10">
      <c r="B52" s="87"/>
      <c r="C52" s="101"/>
      <c r="D52" s="87"/>
      <c r="E52" s="125"/>
      <c r="F52" s="87"/>
      <c r="G52" s="87"/>
      <c r="H52" s="87"/>
      <c r="I52" s="87"/>
      <c r="J52" s="87"/>
    </row>
    <row r="53" spans="2:10">
      <c r="B53" s="87"/>
      <c r="C53" s="101"/>
      <c r="D53" s="87"/>
      <c r="E53" s="125"/>
      <c r="F53" s="87"/>
      <c r="G53" s="87"/>
      <c r="H53" s="87"/>
      <c r="I53" s="87"/>
      <c r="J53" s="87"/>
    </row>
    <row r="54" spans="2:10">
      <c r="B54" s="87"/>
      <c r="C54" s="101"/>
      <c r="D54" s="87"/>
      <c r="E54" s="125"/>
      <c r="F54" s="87"/>
      <c r="G54" s="87"/>
      <c r="H54" s="87"/>
      <c r="I54" s="87"/>
      <c r="J54" s="87"/>
    </row>
    <row r="55" spans="2:10">
      <c r="B55" s="87"/>
      <c r="C55" s="101"/>
      <c r="D55" s="87"/>
      <c r="E55" s="125"/>
      <c r="F55" s="87"/>
      <c r="G55" s="87"/>
      <c r="H55" s="87"/>
      <c r="I55" s="87"/>
      <c r="J55" s="87"/>
    </row>
    <row r="56" spans="2:10">
      <c r="B56" s="87"/>
      <c r="C56" s="101"/>
      <c r="D56" s="87"/>
      <c r="E56" s="125"/>
      <c r="F56" s="87"/>
      <c r="G56" s="87"/>
      <c r="H56" s="87"/>
      <c r="I56" s="87"/>
      <c r="J56" s="87"/>
    </row>
    <row r="57" spans="2:10">
      <c r="B57" s="87"/>
      <c r="C57" s="101"/>
      <c r="D57" s="87"/>
      <c r="E57" s="125"/>
      <c r="F57" s="87"/>
      <c r="G57" s="87"/>
      <c r="H57" s="87"/>
      <c r="I57" s="87"/>
      <c r="J57" s="87"/>
    </row>
    <row r="58" spans="2:10">
      <c r="B58" s="87"/>
      <c r="C58" s="101"/>
      <c r="D58" s="87"/>
      <c r="E58" s="125"/>
      <c r="F58" s="87"/>
      <c r="G58" s="87"/>
      <c r="H58" s="87"/>
      <c r="I58" s="87"/>
      <c r="J58" s="87"/>
    </row>
    <row r="59" spans="2:10">
      <c r="B59" s="87"/>
      <c r="C59" s="101"/>
      <c r="D59" s="87"/>
      <c r="E59" s="125"/>
      <c r="F59" s="87"/>
      <c r="G59" s="87"/>
      <c r="H59" s="87"/>
      <c r="I59" s="87"/>
      <c r="J59" s="87"/>
    </row>
    <row r="60" spans="2:10">
      <c r="B60" s="87"/>
      <c r="C60" s="101"/>
      <c r="D60" s="87"/>
      <c r="E60" s="125"/>
      <c r="F60" s="87"/>
      <c r="G60" s="87"/>
      <c r="H60" s="87"/>
      <c r="I60" s="87"/>
      <c r="J60" s="87"/>
    </row>
    <row r="61" spans="2:10">
      <c r="B61" s="87"/>
      <c r="C61" s="101"/>
      <c r="D61" s="87"/>
      <c r="E61" s="125"/>
      <c r="F61" s="87"/>
      <c r="G61" s="87"/>
      <c r="H61" s="87"/>
      <c r="I61" s="87"/>
      <c r="J61" s="87"/>
    </row>
    <row r="62" spans="2:10">
      <c r="B62" s="87"/>
      <c r="C62" s="101"/>
      <c r="D62" s="87"/>
      <c r="E62" s="125"/>
      <c r="F62" s="87"/>
      <c r="G62" s="87"/>
      <c r="H62" s="87"/>
      <c r="I62" s="87"/>
      <c r="J62" s="87"/>
    </row>
    <row r="63" spans="2:10">
      <c r="B63" s="87"/>
      <c r="C63" s="101"/>
      <c r="D63" s="87"/>
      <c r="E63" s="125"/>
      <c r="F63" s="87"/>
      <c r="G63" s="87"/>
      <c r="H63" s="87"/>
      <c r="I63" s="87"/>
      <c r="J63" s="87"/>
    </row>
    <row r="64" spans="2:10">
      <c r="B64" s="87"/>
      <c r="C64" s="101"/>
      <c r="D64" s="87"/>
      <c r="E64" s="125"/>
      <c r="F64" s="87"/>
      <c r="G64" s="87"/>
      <c r="H64" s="87"/>
      <c r="I64" s="87"/>
      <c r="J64" s="87"/>
    </row>
    <row r="65" spans="2:10">
      <c r="B65" s="87"/>
      <c r="C65" s="101"/>
      <c r="D65" s="87"/>
      <c r="E65" s="125"/>
      <c r="F65" s="87"/>
      <c r="G65" s="87"/>
      <c r="H65" s="87"/>
      <c r="I65" s="87"/>
      <c r="J65" s="87"/>
    </row>
    <row r="66" spans="2:10">
      <c r="B66" s="87"/>
      <c r="C66" s="101"/>
      <c r="D66" s="87"/>
      <c r="E66" s="125"/>
      <c r="F66" s="87"/>
      <c r="G66" s="87"/>
      <c r="H66" s="87"/>
      <c r="I66" s="87"/>
      <c r="J66" s="87"/>
    </row>
    <row r="67" spans="2:10">
      <c r="B67" s="87"/>
      <c r="C67" s="101"/>
      <c r="D67" s="87"/>
      <c r="E67" s="125"/>
      <c r="F67" s="87"/>
      <c r="G67" s="87"/>
      <c r="H67" s="87"/>
      <c r="I67" s="87"/>
      <c r="J67" s="87"/>
    </row>
    <row r="68" spans="2:10">
      <c r="B68" s="87"/>
      <c r="C68" s="101"/>
      <c r="D68" s="87"/>
      <c r="E68" s="125"/>
      <c r="F68" s="87"/>
      <c r="G68" s="87"/>
      <c r="H68" s="87"/>
      <c r="I68" s="87"/>
      <c r="J68" s="87"/>
    </row>
    <row r="69" spans="2:10">
      <c r="B69" s="87"/>
      <c r="C69" s="101"/>
      <c r="D69" s="87"/>
      <c r="E69" s="125"/>
      <c r="F69" s="87"/>
      <c r="G69" s="87"/>
      <c r="H69" s="87"/>
      <c r="I69" s="87"/>
      <c r="J69" s="87"/>
    </row>
    <row r="70" spans="2:10">
      <c r="B70" s="87"/>
      <c r="C70" s="101"/>
      <c r="D70" s="87"/>
      <c r="E70" s="125"/>
      <c r="F70" s="87"/>
      <c r="G70" s="87"/>
      <c r="H70" s="87"/>
      <c r="I70" s="87"/>
      <c r="J70" s="87"/>
    </row>
    <row r="71" spans="2:10">
      <c r="B71" s="87"/>
      <c r="C71" s="101"/>
      <c r="D71" s="87"/>
      <c r="E71" s="125"/>
      <c r="F71" s="87"/>
      <c r="G71" s="87"/>
      <c r="H71" s="87"/>
      <c r="I71" s="87"/>
      <c r="J71" s="87"/>
    </row>
    <row r="72" spans="2:10">
      <c r="B72" s="87"/>
      <c r="C72" s="101"/>
      <c r="D72" s="87"/>
      <c r="E72" s="125"/>
      <c r="F72" s="87"/>
      <c r="G72" s="87"/>
      <c r="H72" s="87"/>
      <c r="I72" s="87"/>
      <c r="J72" s="87"/>
    </row>
    <row r="73" spans="2:10">
      <c r="B73" s="87"/>
      <c r="C73" s="101"/>
      <c r="D73" s="87"/>
      <c r="E73" s="125"/>
      <c r="F73" s="87"/>
      <c r="G73" s="87"/>
      <c r="H73" s="87"/>
      <c r="I73" s="87"/>
      <c r="J73" s="87"/>
    </row>
    <row r="74" spans="2:10">
      <c r="B74" s="87"/>
      <c r="C74" s="101"/>
      <c r="D74" s="87"/>
      <c r="E74" s="125"/>
      <c r="F74" s="87"/>
      <c r="G74" s="87"/>
      <c r="H74" s="87"/>
      <c r="I74" s="87"/>
      <c r="J74" s="87"/>
    </row>
    <row r="75" spans="2:10">
      <c r="B75" s="87"/>
      <c r="C75" s="101"/>
      <c r="D75" s="87"/>
      <c r="E75" s="125"/>
      <c r="F75" s="87"/>
      <c r="G75" s="87"/>
      <c r="H75" s="87"/>
      <c r="I75" s="87"/>
      <c r="J75" s="87"/>
    </row>
    <row r="76" spans="2:10">
      <c r="B76" s="87"/>
      <c r="C76" s="101"/>
      <c r="D76" s="87"/>
      <c r="E76" s="125"/>
      <c r="F76" s="87"/>
      <c r="G76" s="87"/>
      <c r="H76" s="87"/>
      <c r="I76" s="87"/>
      <c r="J76" s="87"/>
    </row>
    <row r="77" spans="2:10">
      <c r="B77" s="87"/>
      <c r="C77" s="101"/>
      <c r="D77" s="87"/>
      <c r="E77" s="125"/>
      <c r="F77" s="87"/>
      <c r="G77" s="87"/>
      <c r="H77" s="87"/>
      <c r="I77" s="87"/>
      <c r="J77" s="87"/>
    </row>
    <row r="78" spans="2:10">
      <c r="B78" s="87"/>
      <c r="C78" s="101"/>
      <c r="D78" s="87"/>
      <c r="E78" s="125"/>
      <c r="F78" s="87"/>
      <c r="G78" s="87"/>
      <c r="H78" s="87"/>
      <c r="I78" s="87"/>
      <c r="J78" s="87"/>
    </row>
    <row r="79" spans="2:10">
      <c r="B79" s="87"/>
      <c r="C79" s="101"/>
      <c r="D79" s="87"/>
      <c r="E79" s="125"/>
      <c r="F79" s="87"/>
      <c r="G79" s="87"/>
      <c r="H79" s="87"/>
      <c r="I79" s="87"/>
      <c r="J79" s="87"/>
    </row>
    <row r="80" spans="2:10">
      <c r="B80" s="87"/>
      <c r="C80" s="101"/>
      <c r="D80" s="87"/>
      <c r="E80" s="125"/>
      <c r="F80" s="87"/>
      <c r="G80" s="87"/>
      <c r="H80" s="87"/>
      <c r="I80" s="87"/>
      <c r="J80" s="87"/>
    </row>
    <row r="81" spans="2:10">
      <c r="B81" s="87"/>
      <c r="C81" s="101"/>
      <c r="D81" s="87"/>
      <c r="E81" s="125"/>
      <c r="F81" s="87"/>
      <c r="G81" s="87"/>
      <c r="H81" s="87"/>
      <c r="I81" s="87"/>
      <c r="J81" s="87"/>
    </row>
    <row r="82" spans="2:10">
      <c r="B82" s="87"/>
      <c r="C82" s="101"/>
      <c r="D82" s="87"/>
      <c r="E82" s="125"/>
      <c r="F82" s="87"/>
      <c r="G82" s="87"/>
      <c r="H82" s="87"/>
      <c r="I82" s="87"/>
      <c r="J82" s="87"/>
    </row>
    <row r="83" spans="2:10">
      <c r="B83" s="87"/>
      <c r="C83" s="101"/>
      <c r="D83" s="87"/>
      <c r="E83" s="125"/>
      <c r="F83" s="87"/>
      <c r="G83" s="87"/>
      <c r="H83" s="87"/>
      <c r="I83" s="87"/>
      <c r="J83" s="87"/>
    </row>
    <row r="84" spans="2:10">
      <c r="B84" s="87"/>
      <c r="C84" s="101"/>
      <c r="D84" s="87"/>
      <c r="E84" s="125"/>
      <c r="F84" s="87"/>
      <c r="G84" s="87"/>
      <c r="H84" s="87"/>
      <c r="I84" s="87"/>
      <c r="J84" s="87"/>
    </row>
    <row r="85" spans="2:10">
      <c r="B85" s="87"/>
      <c r="C85" s="101"/>
      <c r="D85" s="87"/>
      <c r="E85" s="125"/>
      <c r="F85" s="87"/>
      <c r="G85" s="87"/>
      <c r="H85" s="87"/>
      <c r="I85" s="87"/>
      <c r="J85" s="87"/>
    </row>
    <row r="86" spans="2:10">
      <c r="B86" s="87"/>
      <c r="C86" s="101"/>
      <c r="D86" s="87"/>
      <c r="E86" s="125"/>
      <c r="F86" s="87"/>
      <c r="G86" s="87"/>
      <c r="H86" s="87"/>
      <c r="I86" s="87"/>
      <c r="J86" s="87"/>
    </row>
    <row r="87" spans="2:10">
      <c r="B87" s="87"/>
      <c r="C87" s="101"/>
      <c r="D87" s="87"/>
      <c r="E87" s="125"/>
      <c r="F87" s="87"/>
      <c r="G87" s="87"/>
      <c r="H87" s="87"/>
      <c r="I87" s="87"/>
      <c r="J87" s="87"/>
    </row>
    <row r="88" spans="2:10">
      <c r="B88" s="87"/>
      <c r="C88" s="101"/>
      <c r="D88" s="87"/>
      <c r="E88" s="125"/>
      <c r="F88" s="87"/>
      <c r="G88" s="87"/>
      <c r="H88" s="87"/>
      <c r="I88" s="87"/>
      <c r="J88" s="87"/>
    </row>
    <row r="89" spans="2:10">
      <c r="B89" s="87"/>
      <c r="C89" s="101"/>
      <c r="D89" s="87"/>
      <c r="E89" s="125"/>
      <c r="F89" s="87"/>
      <c r="G89" s="87"/>
      <c r="H89" s="87"/>
      <c r="I89" s="87"/>
      <c r="J89" s="87"/>
    </row>
    <row r="90" spans="2:10">
      <c r="B90" s="87"/>
      <c r="C90" s="101"/>
      <c r="D90" s="87"/>
      <c r="E90" s="125"/>
      <c r="F90" s="87"/>
      <c r="G90" s="87"/>
      <c r="H90" s="87"/>
      <c r="I90" s="87"/>
      <c r="J90" s="87"/>
    </row>
    <row r="91" spans="2:10">
      <c r="B91" s="87"/>
      <c r="C91" s="101"/>
      <c r="D91" s="87"/>
      <c r="E91" s="125"/>
      <c r="F91" s="87"/>
      <c r="G91" s="87"/>
      <c r="H91" s="87"/>
      <c r="I91" s="87"/>
      <c r="J91" s="87"/>
    </row>
    <row r="92" spans="2:10">
      <c r="B92" s="87"/>
      <c r="C92" s="101"/>
      <c r="D92" s="87"/>
      <c r="E92" s="125"/>
      <c r="F92" s="87"/>
      <c r="G92" s="87"/>
      <c r="H92" s="87"/>
      <c r="I92" s="87"/>
      <c r="J92" s="87"/>
    </row>
    <row r="93" spans="2:10">
      <c r="B93" s="87"/>
      <c r="C93" s="101"/>
      <c r="D93" s="87"/>
      <c r="E93" s="125"/>
      <c r="F93" s="87"/>
      <c r="G93" s="87"/>
      <c r="H93" s="87"/>
      <c r="I93" s="87"/>
      <c r="J93" s="87"/>
    </row>
    <row r="94" spans="2:10">
      <c r="B94" s="87"/>
      <c r="C94" s="101"/>
      <c r="D94" s="87"/>
      <c r="E94" s="125"/>
      <c r="F94" s="87"/>
      <c r="G94" s="87"/>
      <c r="H94" s="87"/>
      <c r="I94" s="87"/>
      <c r="J94" s="87"/>
    </row>
    <row r="95" spans="2:10">
      <c r="B95" s="87"/>
      <c r="C95" s="101"/>
      <c r="D95" s="87"/>
      <c r="E95" s="125"/>
      <c r="F95" s="87"/>
      <c r="G95" s="87"/>
      <c r="H95" s="87"/>
      <c r="I95" s="87"/>
      <c r="J95" s="87"/>
    </row>
    <row r="96" spans="2:10">
      <c r="B96" s="87"/>
      <c r="C96" s="101"/>
      <c r="D96" s="87"/>
      <c r="E96" s="125"/>
      <c r="F96" s="87"/>
      <c r="G96" s="87"/>
      <c r="H96" s="87"/>
      <c r="I96" s="87"/>
      <c r="J96" s="87"/>
    </row>
    <row r="97" spans="2:10">
      <c r="B97" s="87"/>
      <c r="C97" s="101"/>
      <c r="D97" s="87"/>
      <c r="E97" s="125"/>
      <c r="F97" s="87"/>
      <c r="G97" s="87"/>
      <c r="H97" s="87"/>
      <c r="I97" s="87"/>
      <c r="J97" s="87"/>
    </row>
    <row r="98" spans="2:10">
      <c r="B98" s="87"/>
      <c r="C98" s="101"/>
      <c r="D98" s="87"/>
      <c r="E98" s="125"/>
      <c r="F98" s="87"/>
      <c r="G98" s="87"/>
      <c r="H98" s="87"/>
      <c r="I98" s="87"/>
      <c r="J98" s="87"/>
    </row>
    <row r="99" spans="2:10">
      <c r="B99" s="87"/>
      <c r="C99" s="101"/>
      <c r="D99" s="87"/>
      <c r="E99" s="125"/>
      <c r="F99" s="87"/>
      <c r="G99" s="87"/>
      <c r="H99" s="87"/>
      <c r="I99" s="87"/>
      <c r="J99" s="87"/>
    </row>
    <row r="100" spans="2:10">
      <c r="B100" s="87"/>
      <c r="C100" s="101"/>
      <c r="D100" s="87"/>
      <c r="E100" s="125"/>
      <c r="F100" s="87"/>
      <c r="G100" s="87"/>
      <c r="H100" s="87"/>
      <c r="I100" s="87"/>
      <c r="J100" s="87"/>
    </row>
    <row r="101" spans="2:10">
      <c r="B101" s="87"/>
      <c r="C101" s="87"/>
      <c r="D101" s="87"/>
      <c r="E101" s="87"/>
      <c r="F101" s="87"/>
      <c r="G101" s="87"/>
      <c r="H101" s="87"/>
      <c r="I101" s="87"/>
      <c r="J101" s="87"/>
    </row>
    <row r="102" spans="2:10">
      <c r="B102" s="87"/>
      <c r="C102" s="87"/>
      <c r="D102" s="87"/>
      <c r="E102" s="87"/>
      <c r="F102" s="87"/>
      <c r="G102" s="87"/>
      <c r="H102" s="87"/>
      <c r="I102" s="87"/>
      <c r="J102" s="87"/>
    </row>
    <row r="103" spans="2:10">
      <c r="B103" s="87"/>
      <c r="C103" s="87"/>
      <c r="D103" s="87"/>
      <c r="E103" s="87"/>
      <c r="F103" s="87"/>
      <c r="G103" s="87"/>
      <c r="H103" s="87"/>
      <c r="I103" s="87"/>
      <c r="J103" s="87"/>
    </row>
    <row r="104" spans="2:10">
      <c r="B104" s="87"/>
      <c r="C104" s="87"/>
      <c r="D104" s="87"/>
      <c r="E104" s="87"/>
      <c r="F104" s="87"/>
      <c r="G104" s="87"/>
      <c r="H104" s="87"/>
      <c r="I104" s="87"/>
      <c r="J104" s="87"/>
    </row>
    <row r="105" spans="2:10">
      <c r="B105" s="87"/>
      <c r="C105" s="87"/>
      <c r="D105" s="87"/>
      <c r="E105" s="87"/>
      <c r="F105" s="87"/>
      <c r="G105" s="87"/>
      <c r="H105" s="87"/>
      <c r="I105" s="87"/>
      <c r="J105" s="87"/>
    </row>
    <row r="106" spans="2:10">
      <c r="B106" s="87"/>
      <c r="C106" s="87"/>
      <c r="D106" s="87"/>
      <c r="E106" s="87"/>
      <c r="F106" s="87"/>
      <c r="G106" s="87"/>
      <c r="H106" s="87"/>
      <c r="I106" s="87"/>
      <c r="J106" s="87"/>
    </row>
    <row r="107" spans="2:10">
      <c r="B107" s="87"/>
      <c r="C107" s="87"/>
      <c r="D107" s="87"/>
      <c r="E107" s="87"/>
      <c r="F107" s="87"/>
      <c r="G107" s="87"/>
      <c r="H107" s="87"/>
      <c r="I107" s="87"/>
      <c r="J107" s="87"/>
    </row>
    <row r="108" spans="2:10">
      <c r="B108" s="87"/>
      <c r="C108" s="87"/>
      <c r="D108" s="87"/>
      <c r="E108" s="87"/>
      <c r="F108" s="87"/>
      <c r="G108" s="87"/>
      <c r="H108" s="87"/>
      <c r="I108" s="87"/>
      <c r="J108" s="87"/>
    </row>
    <row r="109" spans="2:10">
      <c r="B109" s="87"/>
      <c r="C109" s="87"/>
      <c r="D109" s="87"/>
      <c r="E109" s="87"/>
      <c r="F109" s="87"/>
      <c r="G109" s="87"/>
      <c r="H109" s="87"/>
      <c r="I109" s="87"/>
      <c r="J109" s="87"/>
    </row>
    <row r="110" spans="2:10">
      <c r="B110" s="87"/>
      <c r="C110" s="87"/>
      <c r="D110" s="87"/>
      <c r="E110" s="87"/>
      <c r="F110" s="87"/>
      <c r="G110" s="87"/>
      <c r="H110" s="87"/>
      <c r="I110" s="87"/>
      <c r="J110" s="87"/>
    </row>
    <row r="111" spans="2:10">
      <c r="B111" s="87"/>
      <c r="C111" s="87"/>
      <c r="D111" s="87"/>
      <c r="E111" s="87"/>
      <c r="F111" s="87"/>
      <c r="G111" s="87"/>
      <c r="H111" s="87"/>
      <c r="I111" s="87"/>
      <c r="J111" s="87"/>
    </row>
    <row r="112" spans="2:10">
      <c r="B112" s="87"/>
      <c r="C112" s="87"/>
      <c r="D112" s="87"/>
      <c r="E112" s="87"/>
      <c r="F112" s="87"/>
      <c r="G112" s="87"/>
      <c r="H112" s="87"/>
      <c r="I112" s="87"/>
      <c r="J112" s="87"/>
    </row>
    <row r="113" spans="2:10">
      <c r="B113" s="87"/>
      <c r="C113" s="87"/>
      <c r="D113" s="87"/>
      <c r="E113" s="87"/>
      <c r="F113" s="87"/>
      <c r="G113" s="87"/>
      <c r="H113" s="87"/>
      <c r="I113" s="87"/>
      <c r="J113" s="87"/>
    </row>
    <row r="114" spans="2:10">
      <c r="B114" s="87"/>
      <c r="C114" s="87"/>
      <c r="D114" s="87"/>
      <c r="E114" s="87"/>
      <c r="F114" s="87"/>
      <c r="G114" s="87"/>
      <c r="H114" s="87"/>
      <c r="I114" s="87"/>
      <c r="J114" s="87"/>
    </row>
    <row r="115" spans="2:10">
      <c r="B115" s="87"/>
      <c r="C115" s="87"/>
      <c r="D115" s="87"/>
      <c r="E115" s="87"/>
      <c r="F115" s="87"/>
      <c r="G115" s="87"/>
      <c r="H115" s="87"/>
      <c r="I115" s="87"/>
      <c r="J115" s="87"/>
    </row>
    <row r="116" spans="2:10">
      <c r="B116" s="87"/>
      <c r="C116" s="87"/>
      <c r="D116" s="87"/>
      <c r="E116" s="87"/>
      <c r="F116" s="87"/>
      <c r="G116" s="87"/>
      <c r="H116" s="87"/>
      <c r="I116" s="87"/>
      <c r="J116" s="87"/>
    </row>
    <row r="117" spans="2:10">
      <c r="B117" s="87"/>
      <c r="C117" s="87"/>
      <c r="D117" s="87"/>
      <c r="E117" s="87"/>
      <c r="F117" s="87"/>
      <c r="G117" s="87"/>
      <c r="H117" s="87"/>
      <c r="I117" s="87"/>
      <c r="J117" s="87"/>
    </row>
    <row r="118" spans="2:10">
      <c r="B118" s="87"/>
      <c r="C118" s="87"/>
      <c r="D118" s="87"/>
      <c r="E118" s="87"/>
      <c r="F118" s="87"/>
      <c r="G118" s="87"/>
      <c r="H118" s="87"/>
      <c r="I118" s="87"/>
      <c r="J118" s="87"/>
    </row>
    <row r="119" spans="2:10">
      <c r="B119" s="87"/>
      <c r="C119" s="87"/>
      <c r="D119" s="87"/>
      <c r="E119" s="87"/>
      <c r="F119" s="87"/>
      <c r="G119" s="87"/>
      <c r="H119" s="87"/>
      <c r="I119" s="87"/>
      <c r="J119" s="87"/>
    </row>
    <row r="120" spans="2:10">
      <c r="B120" s="87"/>
      <c r="C120" s="87"/>
      <c r="D120" s="87"/>
      <c r="E120" s="87"/>
      <c r="F120" s="87"/>
      <c r="G120" s="87"/>
      <c r="H120" s="87"/>
      <c r="I120" s="87"/>
      <c r="J120" s="87"/>
    </row>
    <row r="121" spans="2:10">
      <c r="B121" s="87"/>
      <c r="C121" s="87"/>
      <c r="D121" s="87"/>
      <c r="E121" s="87"/>
      <c r="F121" s="87"/>
      <c r="G121" s="87"/>
      <c r="H121" s="87"/>
      <c r="I121" s="87"/>
      <c r="J121" s="87"/>
    </row>
    <row r="122" spans="2:10">
      <c r="B122" s="87"/>
      <c r="C122" s="87"/>
      <c r="D122" s="87"/>
      <c r="E122" s="87"/>
      <c r="F122" s="87"/>
      <c r="G122" s="87"/>
      <c r="H122" s="87"/>
      <c r="I122" s="87"/>
      <c r="J122" s="87"/>
    </row>
    <row r="123" spans="2:10">
      <c r="B123" s="93"/>
      <c r="C123" s="93"/>
      <c r="D123" s="94"/>
      <c r="E123" s="94"/>
      <c r="F123" s="113"/>
      <c r="G123" s="113"/>
      <c r="H123" s="113"/>
      <c r="I123" s="113"/>
      <c r="J123" s="94"/>
    </row>
    <row r="124" spans="2:10">
      <c r="B124" s="93"/>
      <c r="C124" s="93"/>
      <c r="D124" s="94"/>
      <c r="E124" s="94"/>
      <c r="F124" s="113"/>
      <c r="G124" s="113"/>
      <c r="H124" s="113"/>
      <c r="I124" s="113"/>
      <c r="J124" s="94"/>
    </row>
    <row r="125" spans="2:10">
      <c r="B125" s="93"/>
      <c r="C125" s="93"/>
      <c r="D125" s="94"/>
      <c r="E125" s="94"/>
      <c r="F125" s="113"/>
      <c r="G125" s="113"/>
      <c r="H125" s="113"/>
      <c r="I125" s="113"/>
      <c r="J125" s="94"/>
    </row>
    <row r="126" spans="2:10">
      <c r="B126" s="93"/>
      <c r="C126" s="93"/>
      <c r="D126" s="94"/>
      <c r="E126" s="94"/>
      <c r="F126" s="113"/>
      <c r="G126" s="113"/>
      <c r="H126" s="113"/>
      <c r="I126" s="113"/>
      <c r="J126" s="94"/>
    </row>
    <row r="127" spans="2:10">
      <c r="B127" s="93"/>
      <c r="C127" s="93"/>
      <c r="D127" s="94"/>
      <c r="E127" s="94"/>
      <c r="F127" s="113"/>
      <c r="G127" s="113"/>
      <c r="H127" s="113"/>
      <c r="I127" s="113"/>
      <c r="J127" s="94"/>
    </row>
    <row r="128" spans="2:10">
      <c r="B128" s="93"/>
      <c r="C128" s="93"/>
      <c r="D128" s="94"/>
      <c r="E128" s="94"/>
      <c r="F128" s="113"/>
      <c r="G128" s="113"/>
      <c r="H128" s="113"/>
      <c r="I128" s="113"/>
      <c r="J128" s="94"/>
    </row>
    <row r="129" spans="2:10">
      <c r="B129" s="93"/>
      <c r="C129" s="93"/>
      <c r="D129" s="94"/>
      <c r="E129" s="94"/>
      <c r="F129" s="113"/>
      <c r="G129" s="113"/>
      <c r="H129" s="113"/>
      <c r="I129" s="113"/>
      <c r="J129" s="94"/>
    </row>
    <row r="130" spans="2:10">
      <c r="B130" s="93"/>
      <c r="C130" s="93"/>
      <c r="D130" s="94"/>
      <c r="E130" s="94"/>
      <c r="F130" s="113"/>
      <c r="G130" s="113"/>
      <c r="H130" s="113"/>
      <c r="I130" s="113"/>
      <c r="J130" s="94"/>
    </row>
    <row r="131" spans="2:10">
      <c r="B131" s="93"/>
      <c r="C131" s="93"/>
      <c r="D131" s="94"/>
      <c r="E131" s="94"/>
      <c r="F131" s="113"/>
      <c r="G131" s="113"/>
      <c r="H131" s="113"/>
      <c r="I131" s="113"/>
      <c r="J131" s="94"/>
    </row>
    <row r="132" spans="2:10">
      <c r="B132" s="93"/>
      <c r="C132" s="93"/>
      <c r="D132" s="94"/>
      <c r="E132" s="94"/>
      <c r="F132" s="113"/>
      <c r="G132" s="113"/>
      <c r="H132" s="113"/>
      <c r="I132" s="113"/>
      <c r="J132" s="94"/>
    </row>
    <row r="133" spans="2:10">
      <c r="B133" s="93"/>
      <c r="C133" s="93"/>
      <c r="D133" s="94"/>
      <c r="E133" s="94"/>
      <c r="F133" s="113"/>
      <c r="G133" s="113"/>
      <c r="H133" s="113"/>
      <c r="I133" s="113"/>
      <c r="J133" s="94"/>
    </row>
    <row r="134" spans="2:10">
      <c r="B134" s="93"/>
      <c r="C134" s="93"/>
      <c r="D134" s="94"/>
      <c r="E134" s="94"/>
      <c r="F134" s="113"/>
      <c r="G134" s="113"/>
      <c r="H134" s="113"/>
      <c r="I134" s="113"/>
      <c r="J134" s="94"/>
    </row>
    <row r="135" spans="2:10">
      <c r="B135" s="93"/>
      <c r="C135" s="93"/>
      <c r="D135" s="94"/>
      <c r="E135" s="94"/>
      <c r="F135" s="113"/>
      <c r="G135" s="113"/>
      <c r="H135" s="113"/>
      <c r="I135" s="113"/>
      <c r="J135" s="94"/>
    </row>
    <row r="136" spans="2:10">
      <c r="B136" s="93"/>
      <c r="C136" s="93"/>
      <c r="D136" s="94"/>
      <c r="E136" s="94"/>
      <c r="F136" s="113"/>
      <c r="G136" s="113"/>
      <c r="H136" s="113"/>
      <c r="I136" s="113"/>
      <c r="J136" s="94"/>
    </row>
    <row r="137" spans="2:10">
      <c r="B137" s="93"/>
      <c r="C137" s="93"/>
      <c r="D137" s="94"/>
      <c r="E137" s="94"/>
      <c r="F137" s="113"/>
      <c r="G137" s="113"/>
      <c r="H137" s="113"/>
      <c r="I137" s="113"/>
      <c r="J137" s="94"/>
    </row>
    <row r="138" spans="2:10">
      <c r="B138" s="93"/>
      <c r="C138" s="93"/>
      <c r="D138" s="94"/>
      <c r="E138" s="94"/>
      <c r="F138" s="113"/>
      <c r="G138" s="113"/>
      <c r="H138" s="113"/>
      <c r="I138" s="113"/>
      <c r="J138" s="94"/>
    </row>
    <row r="139" spans="2:10">
      <c r="B139" s="93"/>
      <c r="C139" s="93"/>
      <c r="D139" s="94"/>
      <c r="E139" s="94"/>
      <c r="F139" s="113"/>
      <c r="G139" s="113"/>
      <c r="H139" s="113"/>
      <c r="I139" s="113"/>
      <c r="J139" s="94"/>
    </row>
    <row r="140" spans="2:10">
      <c r="B140" s="93"/>
      <c r="C140" s="93"/>
      <c r="D140" s="94"/>
      <c r="E140" s="94"/>
      <c r="F140" s="113"/>
      <c r="G140" s="113"/>
      <c r="H140" s="113"/>
      <c r="I140" s="113"/>
      <c r="J140" s="94"/>
    </row>
    <row r="141" spans="2:10">
      <c r="B141" s="93"/>
      <c r="C141" s="93"/>
      <c r="D141" s="94"/>
      <c r="E141" s="94"/>
      <c r="F141" s="113"/>
      <c r="G141" s="113"/>
      <c r="H141" s="113"/>
      <c r="I141" s="113"/>
      <c r="J141" s="94"/>
    </row>
    <row r="142" spans="2:10">
      <c r="B142" s="93"/>
      <c r="C142" s="93"/>
      <c r="D142" s="94"/>
      <c r="E142" s="94"/>
      <c r="F142" s="113"/>
      <c r="G142" s="113"/>
      <c r="H142" s="113"/>
      <c r="I142" s="113"/>
      <c r="J142" s="94"/>
    </row>
    <row r="143" spans="2:10">
      <c r="B143" s="93"/>
      <c r="C143" s="93"/>
      <c r="D143" s="94"/>
      <c r="E143" s="94"/>
      <c r="F143" s="113"/>
      <c r="G143" s="113"/>
      <c r="H143" s="113"/>
      <c r="I143" s="113"/>
      <c r="J143" s="94"/>
    </row>
    <row r="144" spans="2:10">
      <c r="B144" s="93"/>
      <c r="C144" s="93"/>
      <c r="D144" s="94"/>
      <c r="E144" s="94"/>
      <c r="F144" s="113"/>
      <c r="G144" s="113"/>
      <c r="H144" s="113"/>
      <c r="I144" s="113"/>
      <c r="J144" s="94"/>
    </row>
    <row r="145" spans="2:10">
      <c r="B145" s="93"/>
      <c r="C145" s="93"/>
      <c r="D145" s="94"/>
      <c r="E145" s="94"/>
      <c r="F145" s="113"/>
      <c r="G145" s="113"/>
      <c r="H145" s="113"/>
      <c r="I145" s="113"/>
      <c r="J145" s="94"/>
    </row>
    <row r="146" spans="2:10">
      <c r="B146" s="93"/>
      <c r="C146" s="93"/>
      <c r="D146" s="94"/>
      <c r="E146" s="94"/>
      <c r="F146" s="113"/>
      <c r="G146" s="113"/>
      <c r="H146" s="113"/>
      <c r="I146" s="113"/>
      <c r="J146" s="94"/>
    </row>
    <row r="147" spans="2:10">
      <c r="B147" s="93"/>
      <c r="C147" s="93"/>
      <c r="D147" s="94"/>
      <c r="E147" s="94"/>
      <c r="F147" s="113"/>
      <c r="G147" s="113"/>
      <c r="H147" s="113"/>
      <c r="I147" s="113"/>
      <c r="J147" s="94"/>
    </row>
    <row r="148" spans="2:10">
      <c r="B148" s="93"/>
      <c r="C148" s="93"/>
      <c r="D148" s="94"/>
      <c r="E148" s="94"/>
      <c r="F148" s="113"/>
      <c r="G148" s="113"/>
      <c r="H148" s="113"/>
      <c r="I148" s="113"/>
      <c r="J148" s="94"/>
    </row>
    <row r="149" spans="2:10">
      <c r="B149" s="93"/>
      <c r="C149" s="93"/>
      <c r="D149" s="94"/>
      <c r="E149" s="94"/>
      <c r="F149" s="113"/>
      <c r="G149" s="113"/>
      <c r="H149" s="113"/>
      <c r="I149" s="113"/>
      <c r="J149" s="94"/>
    </row>
    <row r="150" spans="2:10">
      <c r="B150" s="93"/>
      <c r="C150" s="93"/>
      <c r="D150" s="94"/>
      <c r="E150" s="94"/>
      <c r="F150" s="113"/>
      <c r="G150" s="113"/>
      <c r="H150" s="113"/>
      <c r="I150" s="113"/>
      <c r="J150" s="94"/>
    </row>
    <row r="151" spans="2:10">
      <c r="B151" s="93"/>
      <c r="C151" s="93"/>
      <c r="D151" s="94"/>
      <c r="E151" s="94"/>
      <c r="F151" s="113"/>
      <c r="G151" s="113"/>
      <c r="H151" s="113"/>
      <c r="I151" s="113"/>
      <c r="J151" s="94"/>
    </row>
    <row r="152" spans="2:10">
      <c r="B152" s="93"/>
      <c r="C152" s="93"/>
      <c r="D152" s="94"/>
      <c r="E152" s="94"/>
      <c r="F152" s="113"/>
      <c r="G152" s="113"/>
      <c r="H152" s="113"/>
      <c r="I152" s="113"/>
      <c r="J152" s="94"/>
    </row>
    <row r="153" spans="2:10">
      <c r="B153" s="93"/>
      <c r="C153" s="93"/>
      <c r="D153" s="94"/>
      <c r="E153" s="94"/>
      <c r="F153" s="113"/>
      <c r="G153" s="113"/>
      <c r="H153" s="113"/>
      <c r="I153" s="113"/>
      <c r="J153" s="94"/>
    </row>
    <row r="154" spans="2:10">
      <c r="B154" s="93"/>
      <c r="C154" s="93"/>
      <c r="D154" s="94"/>
      <c r="E154" s="94"/>
      <c r="F154" s="113"/>
      <c r="G154" s="113"/>
      <c r="H154" s="113"/>
      <c r="I154" s="113"/>
      <c r="J154" s="94"/>
    </row>
    <row r="155" spans="2:10">
      <c r="B155" s="93"/>
      <c r="C155" s="93"/>
      <c r="D155" s="94"/>
      <c r="E155" s="94"/>
      <c r="F155" s="113"/>
      <c r="G155" s="113"/>
      <c r="H155" s="113"/>
      <c r="I155" s="113"/>
      <c r="J155" s="94"/>
    </row>
    <row r="156" spans="2:10">
      <c r="B156" s="93"/>
      <c r="C156" s="93"/>
      <c r="D156" s="94"/>
      <c r="E156" s="94"/>
      <c r="F156" s="113"/>
      <c r="G156" s="113"/>
      <c r="H156" s="113"/>
      <c r="I156" s="113"/>
      <c r="J156" s="94"/>
    </row>
    <row r="157" spans="2:10">
      <c r="B157" s="93"/>
      <c r="C157" s="93"/>
      <c r="D157" s="94"/>
      <c r="E157" s="94"/>
      <c r="F157" s="113"/>
      <c r="G157" s="113"/>
      <c r="H157" s="113"/>
      <c r="I157" s="113"/>
      <c r="J157" s="94"/>
    </row>
    <row r="158" spans="2:10">
      <c r="B158" s="93"/>
      <c r="C158" s="93"/>
      <c r="D158" s="94"/>
      <c r="E158" s="94"/>
      <c r="F158" s="113"/>
      <c r="G158" s="113"/>
      <c r="H158" s="113"/>
      <c r="I158" s="113"/>
      <c r="J158" s="94"/>
    </row>
    <row r="159" spans="2:10">
      <c r="B159" s="93"/>
      <c r="C159" s="93"/>
      <c r="D159" s="94"/>
      <c r="E159" s="94"/>
      <c r="F159" s="113"/>
      <c r="G159" s="113"/>
      <c r="H159" s="113"/>
      <c r="I159" s="113"/>
      <c r="J159" s="94"/>
    </row>
    <row r="160" spans="2:10">
      <c r="B160" s="93"/>
      <c r="C160" s="93"/>
      <c r="D160" s="94"/>
      <c r="E160" s="94"/>
      <c r="F160" s="113"/>
      <c r="G160" s="113"/>
      <c r="H160" s="113"/>
      <c r="I160" s="113"/>
      <c r="J160" s="94"/>
    </row>
    <row r="161" spans="2:10">
      <c r="B161" s="93"/>
      <c r="C161" s="93"/>
      <c r="D161" s="94"/>
      <c r="E161" s="94"/>
      <c r="F161" s="113"/>
      <c r="G161" s="113"/>
      <c r="H161" s="113"/>
      <c r="I161" s="113"/>
      <c r="J161" s="94"/>
    </row>
    <row r="162" spans="2:10">
      <c r="B162" s="93"/>
      <c r="C162" s="93"/>
      <c r="D162" s="94"/>
      <c r="E162" s="94"/>
      <c r="F162" s="113"/>
      <c r="G162" s="113"/>
      <c r="H162" s="113"/>
      <c r="I162" s="113"/>
      <c r="J162" s="94"/>
    </row>
    <row r="163" spans="2:10">
      <c r="B163" s="93"/>
      <c r="C163" s="93"/>
      <c r="D163" s="94"/>
      <c r="E163" s="94"/>
      <c r="F163" s="113"/>
      <c r="G163" s="113"/>
      <c r="H163" s="113"/>
      <c r="I163" s="113"/>
      <c r="J163" s="94"/>
    </row>
    <row r="164" spans="2:10">
      <c r="B164" s="93"/>
      <c r="C164" s="93"/>
      <c r="D164" s="94"/>
      <c r="E164" s="94"/>
      <c r="F164" s="113"/>
      <c r="G164" s="113"/>
      <c r="H164" s="113"/>
      <c r="I164" s="113"/>
      <c r="J164" s="94"/>
    </row>
    <row r="165" spans="2:10">
      <c r="B165" s="93"/>
      <c r="C165" s="93"/>
      <c r="D165" s="94"/>
      <c r="E165" s="94"/>
      <c r="F165" s="113"/>
      <c r="G165" s="113"/>
      <c r="H165" s="113"/>
      <c r="I165" s="113"/>
      <c r="J165" s="94"/>
    </row>
    <row r="166" spans="2:10">
      <c r="B166" s="93"/>
      <c r="C166" s="93"/>
      <c r="D166" s="94"/>
      <c r="E166" s="94"/>
      <c r="F166" s="113"/>
      <c r="G166" s="113"/>
      <c r="H166" s="113"/>
      <c r="I166" s="113"/>
      <c r="J166" s="94"/>
    </row>
    <row r="167" spans="2:10">
      <c r="B167" s="93"/>
      <c r="C167" s="93"/>
      <c r="D167" s="94"/>
      <c r="E167" s="94"/>
      <c r="F167" s="113"/>
      <c r="G167" s="113"/>
      <c r="H167" s="113"/>
      <c r="I167" s="113"/>
      <c r="J167" s="94"/>
    </row>
    <row r="168" spans="2:10">
      <c r="B168" s="93"/>
      <c r="C168" s="93"/>
      <c r="D168" s="94"/>
      <c r="E168" s="94"/>
      <c r="F168" s="113"/>
      <c r="G168" s="113"/>
      <c r="H168" s="113"/>
      <c r="I168" s="113"/>
      <c r="J168" s="94"/>
    </row>
    <row r="169" spans="2:10">
      <c r="B169" s="93"/>
      <c r="C169" s="93"/>
      <c r="D169" s="94"/>
      <c r="E169" s="94"/>
      <c r="F169" s="113"/>
      <c r="G169" s="113"/>
      <c r="H169" s="113"/>
      <c r="I169" s="113"/>
      <c r="J169" s="94"/>
    </row>
    <row r="170" spans="2:10">
      <c r="B170" s="93"/>
      <c r="C170" s="93"/>
      <c r="D170" s="94"/>
      <c r="E170" s="94"/>
      <c r="F170" s="113"/>
      <c r="G170" s="113"/>
      <c r="H170" s="113"/>
      <c r="I170" s="113"/>
      <c r="J170" s="94"/>
    </row>
    <row r="171" spans="2:10">
      <c r="B171" s="93"/>
      <c r="C171" s="93"/>
      <c r="D171" s="94"/>
      <c r="E171" s="94"/>
      <c r="F171" s="113"/>
      <c r="G171" s="113"/>
      <c r="H171" s="113"/>
      <c r="I171" s="113"/>
      <c r="J171" s="94"/>
    </row>
    <row r="172" spans="2:10">
      <c r="B172" s="93"/>
      <c r="C172" s="93"/>
      <c r="D172" s="94"/>
      <c r="E172" s="94"/>
      <c r="F172" s="113"/>
      <c r="G172" s="113"/>
      <c r="H172" s="113"/>
      <c r="I172" s="113"/>
      <c r="J172" s="94"/>
    </row>
    <row r="173" spans="2:10">
      <c r="B173" s="93"/>
      <c r="C173" s="93"/>
      <c r="D173" s="94"/>
      <c r="E173" s="94"/>
      <c r="F173" s="113"/>
      <c r="G173" s="113"/>
      <c r="H173" s="113"/>
      <c r="I173" s="113"/>
      <c r="J173" s="94"/>
    </row>
    <row r="174" spans="2:10">
      <c r="B174" s="93"/>
      <c r="C174" s="93"/>
      <c r="D174" s="94"/>
      <c r="E174" s="94"/>
      <c r="F174" s="113"/>
      <c r="G174" s="113"/>
      <c r="H174" s="113"/>
      <c r="I174" s="113"/>
      <c r="J174" s="94"/>
    </row>
    <row r="175" spans="2:10">
      <c r="B175" s="93"/>
      <c r="C175" s="93"/>
      <c r="D175" s="94"/>
      <c r="E175" s="94"/>
      <c r="F175" s="113"/>
      <c r="G175" s="113"/>
      <c r="H175" s="113"/>
      <c r="I175" s="113"/>
      <c r="J175" s="94"/>
    </row>
    <row r="176" spans="2:10">
      <c r="B176" s="93"/>
      <c r="C176" s="93"/>
      <c r="D176" s="94"/>
      <c r="E176" s="94"/>
      <c r="F176" s="113"/>
      <c r="G176" s="113"/>
      <c r="H176" s="113"/>
      <c r="I176" s="113"/>
      <c r="J176" s="94"/>
    </row>
    <row r="177" spans="2:10">
      <c r="B177" s="93"/>
      <c r="C177" s="93"/>
      <c r="D177" s="94"/>
      <c r="E177" s="94"/>
      <c r="F177" s="113"/>
      <c r="G177" s="113"/>
      <c r="H177" s="113"/>
      <c r="I177" s="113"/>
      <c r="J177" s="94"/>
    </row>
    <row r="178" spans="2:10">
      <c r="B178" s="93"/>
      <c r="C178" s="93"/>
      <c r="D178" s="94"/>
      <c r="E178" s="94"/>
      <c r="F178" s="113"/>
      <c r="G178" s="113"/>
      <c r="H178" s="113"/>
      <c r="I178" s="113"/>
      <c r="J178" s="94"/>
    </row>
    <row r="179" spans="2:10">
      <c r="B179" s="93"/>
      <c r="C179" s="93"/>
      <c r="D179" s="94"/>
      <c r="E179" s="94"/>
      <c r="F179" s="113"/>
      <c r="G179" s="113"/>
      <c r="H179" s="113"/>
      <c r="I179" s="113"/>
      <c r="J179" s="94"/>
    </row>
    <row r="180" spans="2:10">
      <c r="B180" s="93"/>
      <c r="C180" s="93"/>
      <c r="D180" s="94"/>
      <c r="E180" s="94"/>
      <c r="F180" s="113"/>
      <c r="G180" s="113"/>
      <c r="H180" s="113"/>
      <c r="I180" s="113"/>
      <c r="J180" s="94"/>
    </row>
    <row r="181" spans="2:10">
      <c r="B181" s="93"/>
      <c r="C181" s="93"/>
      <c r="D181" s="94"/>
      <c r="E181" s="94"/>
      <c r="F181" s="113"/>
      <c r="G181" s="113"/>
      <c r="H181" s="113"/>
      <c r="I181" s="113"/>
      <c r="J181" s="94"/>
    </row>
    <row r="182" spans="2:10">
      <c r="B182" s="93"/>
      <c r="C182" s="93"/>
      <c r="D182" s="94"/>
      <c r="E182" s="94"/>
      <c r="F182" s="113"/>
      <c r="G182" s="113"/>
      <c r="H182" s="113"/>
      <c r="I182" s="113"/>
      <c r="J182" s="94"/>
    </row>
    <row r="183" spans="2:10">
      <c r="B183" s="93"/>
      <c r="C183" s="93"/>
      <c r="D183" s="94"/>
      <c r="E183" s="94"/>
      <c r="F183" s="113"/>
      <c r="G183" s="113"/>
      <c r="H183" s="113"/>
      <c r="I183" s="113"/>
      <c r="J183" s="94"/>
    </row>
    <row r="184" spans="2:10">
      <c r="B184" s="93"/>
      <c r="C184" s="93"/>
      <c r="D184" s="94"/>
      <c r="E184" s="94"/>
      <c r="F184" s="113"/>
      <c r="G184" s="113"/>
      <c r="H184" s="113"/>
      <c r="I184" s="113"/>
      <c r="J184" s="94"/>
    </row>
    <row r="185" spans="2:10">
      <c r="B185" s="93"/>
      <c r="C185" s="93"/>
      <c r="D185" s="94"/>
      <c r="E185" s="94"/>
      <c r="F185" s="113"/>
      <c r="G185" s="113"/>
      <c r="H185" s="113"/>
      <c r="I185" s="113"/>
      <c r="J185" s="94"/>
    </row>
    <row r="186" spans="2:10">
      <c r="B186" s="93"/>
      <c r="C186" s="93"/>
      <c r="D186" s="94"/>
      <c r="E186" s="94"/>
      <c r="F186" s="113"/>
      <c r="G186" s="113"/>
      <c r="H186" s="113"/>
      <c r="I186" s="113"/>
      <c r="J186" s="94"/>
    </row>
    <row r="187" spans="2:10">
      <c r="B187" s="93"/>
      <c r="C187" s="93"/>
      <c r="D187" s="94"/>
      <c r="E187" s="94"/>
      <c r="F187" s="113"/>
      <c r="G187" s="113"/>
      <c r="H187" s="113"/>
      <c r="I187" s="113"/>
      <c r="J187" s="94"/>
    </row>
    <row r="188" spans="2:10">
      <c r="B188" s="93"/>
      <c r="C188" s="93"/>
      <c r="D188" s="94"/>
      <c r="E188" s="94"/>
      <c r="F188" s="113"/>
      <c r="G188" s="113"/>
      <c r="H188" s="113"/>
      <c r="I188" s="113"/>
      <c r="J188" s="94"/>
    </row>
    <row r="189" spans="2:10">
      <c r="B189" s="93"/>
      <c r="C189" s="93"/>
      <c r="D189" s="94"/>
      <c r="E189" s="94"/>
      <c r="F189" s="113"/>
      <c r="G189" s="113"/>
      <c r="H189" s="113"/>
      <c r="I189" s="113"/>
      <c r="J189" s="94"/>
    </row>
    <row r="190" spans="2:10">
      <c r="B190" s="93"/>
      <c r="C190" s="93"/>
      <c r="D190" s="94"/>
      <c r="E190" s="94"/>
      <c r="F190" s="113"/>
      <c r="G190" s="113"/>
      <c r="H190" s="113"/>
      <c r="I190" s="113"/>
      <c r="J190" s="94"/>
    </row>
    <row r="191" spans="2:10">
      <c r="B191" s="93"/>
      <c r="C191" s="93"/>
      <c r="D191" s="94"/>
      <c r="E191" s="94"/>
      <c r="F191" s="113"/>
      <c r="G191" s="113"/>
      <c r="H191" s="113"/>
      <c r="I191" s="113"/>
      <c r="J191" s="94"/>
    </row>
    <row r="192" spans="2:10">
      <c r="B192" s="93"/>
      <c r="C192" s="93"/>
      <c r="D192" s="94"/>
      <c r="E192" s="94"/>
      <c r="F192" s="113"/>
      <c r="G192" s="113"/>
      <c r="H192" s="113"/>
      <c r="I192" s="113"/>
      <c r="J192" s="94"/>
    </row>
    <row r="193" spans="2:10">
      <c r="B193" s="93"/>
      <c r="C193" s="93"/>
      <c r="D193" s="94"/>
      <c r="E193" s="94"/>
      <c r="F193" s="113"/>
      <c r="G193" s="113"/>
      <c r="H193" s="113"/>
      <c r="I193" s="113"/>
      <c r="J193" s="94"/>
    </row>
    <row r="194" spans="2:10">
      <c r="B194" s="93"/>
      <c r="C194" s="93"/>
      <c r="D194" s="94"/>
      <c r="E194" s="94"/>
      <c r="F194" s="113"/>
      <c r="G194" s="113"/>
      <c r="H194" s="113"/>
      <c r="I194" s="113"/>
      <c r="J194" s="94"/>
    </row>
    <row r="195" spans="2:10">
      <c r="B195" s="93"/>
      <c r="C195" s="93"/>
      <c r="D195" s="94"/>
      <c r="E195" s="94"/>
      <c r="F195" s="113"/>
      <c r="G195" s="113"/>
      <c r="H195" s="113"/>
      <c r="I195" s="113"/>
      <c r="J195" s="94"/>
    </row>
    <row r="196" spans="2:10">
      <c r="B196" s="93"/>
      <c r="C196" s="93"/>
      <c r="D196" s="94"/>
      <c r="E196" s="94"/>
      <c r="F196" s="113"/>
      <c r="G196" s="113"/>
      <c r="H196" s="113"/>
      <c r="I196" s="113"/>
      <c r="J196" s="94"/>
    </row>
    <row r="197" spans="2:10">
      <c r="B197" s="93"/>
      <c r="C197" s="93"/>
      <c r="D197" s="94"/>
      <c r="E197" s="94"/>
      <c r="F197" s="113"/>
      <c r="G197" s="113"/>
      <c r="H197" s="113"/>
      <c r="I197" s="113"/>
      <c r="J197" s="94"/>
    </row>
    <row r="198" spans="2:10">
      <c r="B198" s="93"/>
      <c r="C198" s="93"/>
      <c r="D198" s="94"/>
      <c r="E198" s="94"/>
      <c r="F198" s="113"/>
      <c r="G198" s="113"/>
      <c r="H198" s="113"/>
      <c r="I198" s="113"/>
      <c r="J198" s="94"/>
    </row>
    <row r="199" spans="2:10">
      <c r="B199" s="93"/>
      <c r="C199" s="93"/>
      <c r="D199" s="94"/>
      <c r="E199" s="94"/>
      <c r="F199" s="113"/>
      <c r="G199" s="113"/>
      <c r="H199" s="113"/>
      <c r="I199" s="113"/>
      <c r="J199" s="94"/>
    </row>
    <row r="200" spans="2:10">
      <c r="B200" s="93"/>
      <c r="C200" s="93"/>
      <c r="D200" s="94"/>
      <c r="E200" s="94"/>
      <c r="F200" s="113"/>
      <c r="G200" s="113"/>
      <c r="H200" s="113"/>
      <c r="I200" s="113"/>
      <c r="J200" s="94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4" type="noConversion"/>
  <dataValidations count="1">
    <dataValidation allowBlank="1" showInputMessage="1" showErrorMessage="1" sqref="D1:J9 C5:C9 A1:A1048576 B1:B9 B123:J1048576 B26:B27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9.285156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145</v>
      </c>
      <c r="C1" s="46" t="s" vm="1">
        <v>229</v>
      </c>
    </row>
    <row r="2" spans="2:11">
      <c r="B2" s="46" t="s">
        <v>144</v>
      </c>
      <c r="C2" s="46" t="s">
        <v>230</v>
      </c>
    </row>
    <row r="3" spans="2:11">
      <c r="B3" s="46" t="s">
        <v>146</v>
      </c>
      <c r="C3" s="46" t="s">
        <v>231</v>
      </c>
    </row>
    <row r="4" spans="2:11">
      <c r="B4" s="46" t="s">
        <v>147</v>
      </c>
      <c r="C4" s="46">
        <v>9453</v>
      </c>
    </row>
    <row r="6" spans="2:11" ht="26.25" customHeight="1">
      <c r="B6" s="143" t="s">
        <v>178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11" s="3" customFormat="1" ht="63">
      <c r="B7" s="47" t="s">
        <v>116</v>
      </c>
      <c r="C7" s="49" t="s">
        <v>117</v>
      </c>
      <c r="D7" s="49" t="s">
        <v>14</v>
      </c>
      <c r="E7" s="49" t="s">
        <v>15</v>
      </c>
      <c r="F7" s="49" t="s">
        <v>59</v>
      </c>
      <c r="G7" s="49" t="s">
        <v>103</v>
      </c>
      <c r="H7" s="49" t="s">
        <v>56</v>
      </c>
      <c r="I7" s="49" t="s">
        <v>111</v>
      </c>
      <c r="J7" s="49" t="s">
        <v>148</v>
      </c>
      <c r="K7" s="64" t="s">
        <v>149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208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6" t="s">
        <v>3311</v>
      </c>
      <c r="C10" s="87"/>
      <c r="D10" s="87"/>
      <c r="E10" s="87"/>
      <c r="F10" s="87"/>
      <c r="G10" s="87"/>
      <c r="H10" s="87"/>
      <c r="I10" s="107">
        <v>0</v>
      </c>
      <c r="J10" s="108">
        <v>0</v>
      </c>
      <c r="K10" s="108">
        <v>0</v>
      </c>
    </row>
    <row r="11" spans="2:11" ht="21" customHeight="1">
      <c r="B11" s="123"/>
      <c r="C11" s="87"/>
      <c r="D11" s="87"/>
      <c r="E11" s="87"/>
      <c r="F11" s="87"/>
      <c r="G11" s="87"/>
      <c r="H11" s="87"/>
      <c r="I11" s="87"/>
      <c r="J11" s="87"/>
      <c r="K11" s="87"/>
    </row>
    <row r="12" spans="2:11">
      <c r="B12" s="123"/>
      <c r="C12" s="87"/>
      <c r="D12" s="87"/>
      <c r="E12" s="87"/>
      <c r="F12" s="87"/>
      <c r="G12" s="87"/>
      <c r="H12" s="87"/>
      <c r="I12" s="87"/>
      <c r="J12" s="87"/>
      <c r="K12" s="87"/>
    </row>
    <row r="13" spans="2:11"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2:11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1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1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93"/>
      <c r="C110" s="93"/>
      <c r="D110" s="113"/>
      <c r="E110" s="113"/>
      <c r="F110" s="113"/>
      <c r="G110" s="113"/>
      <c r="H110" s="113"/>
      <c r="I110" s="94"/>
      <c r="J110" s="94"/>
      <c r="K110" s="94"/>
    </row>
    <row r="111" spans="2:11">
      <c r="B111" s="93"/>
      <c r="C111" s="93"/>
      <c r="D111" s="113"/>
      <c r="E111" s="113"/>
      <c r="F111" s="113"/>
      <c r="G111" s="113"/>
      <c r="H111" s="113"/>
      <c r="I111" s="94"/>
      <c r="J111" s="94"/>
      <c r="K111" s="94"/>
    </row>
    <row r="112" spans="2:11">
      <c r="B112" s="93"/>
      <c r="C112" s="93"/>
      <c r="D112" s="113"/>
      <c r="E112" s="113"/>
      <c r="F112" s="113"/>
      <c r="G112" s="113"/>
      <c r="H112" s="113"/>
      <c r="I112" s="94"/>
      <c r="J112" s="94"/>
      <c r="K112" s="94"/>
    </row>
    <row r="113" spans="2:11">
      <c r="B113" s="93"/>
      <c r="C113" s="93"/>
      <c r="D113" s="113"/>
      <c r="E113" s="113"/>
      <c r="F113" s="113"/>
      <c r="G113" s="113"/>
      <c r="H113" s="113"/>
      <c r="I113" s="94"/>
      <c r="J113" s="94"/>
      <c r="K113" s="94"/>
    </row>
    <row r="114" spans="2:11">
      <c r="B114" s="93"/>
      <c r="C114" s="93"/>
      <c r="D114" s="113"/>
      <c r="E114" s="113"/>
      <c r="F114" s="113"/>
      <c r="G114" s="113"/>
      <c r="H114" s="113"/>
      <c r="I114" s="94"/>
      <c r="J114" s="94"/>
      <c r="K114" s="94"/>
    </row>
    <row r="115" spans="2:11">
      <c r="B115" s="93"/>
      <c r="C115" s="93"/>
      <c r="D115" s="113"/>
      <c r="E115" s="113"/>
      <c r="F115" s="113"/>
      <c r="G115" s="113"/>
      <c r="H115" s="113"/>
      <c r="I115" s="94"/>
      <c r="J115" s="94"/>
      <c r="K115" s="94"/>
    </row>
    <row r="116" spans="2:11">
      <c r="B116" s="93"/>
      <c r="C116" s="93"/>
      <c r="D116" s="113"/>
      <c r="E116" s="113"/>
      <c r="F116" s="113"/>
      <c r="G116" s="113"/>
      <c r="H116" s="113"/>
      <c r="I116" s="94"/>
      <c r="J116" s="94"/>
      <c r="K116" s="94"/>
    </row>
    <row r="117" spans="2:11">
      <c r="B117" s="93"/>
      <c r="C117" s="93"/>
      <c r="D117" s="113"/>
      <c r="E117" s="113"/>
      <c r="F117" s="113"/>
      <c r="G117" s="113"/>
      <c r="H117" s="113"/>
      <c r="I117" s="94"/>
      <c r="J117" s="94"/>
      <c r="K117" s="94"/>
    </row>
    <row r="118" spans="2:11">
      <c r="B118" s="93"/>
      <c r="C118" s="93"/>
      <c r="D118" s="113"/>
      <c r="E118" s="113"/>
      <c r="F118" s="113"/>
      <c r="G118" s="113"/>
      <c r="H118" s="113"/>
      <c r="I118" s="94"/>
      <c r="J118" s="94"/>
      <c r="K118" s="94"/>
    </row>
    <row r="119" spans="2:11">
      <c r="B119" s="93"/>
      <c r="C119" s="93"/>
      <c r="D119" s="113"/>
      <c r="E119" s="113"/>
      <c r="F119" s="113"/>
      <c r="G119" s="113"/>
      <c r="H119" s="113"/>
      <c r="I119" s="94"/>
      <c r="J119" s="94"/>
      <c r="K119" s="94"/>
    </row>
    <row r="120" spans="2:11">
      <c r="B120" s="93"/>
      <c r="C120" s="93"/>
      <c r="D120" s="113"/>
      <c r="E120" s="113"/>
      <c r="F120" s="113"/>
      <c r="G120" s="113"/>
      <c r="H120" s="113"/>
      <c r="I120" s="94"/>
      <c r="J120" s="94"/>
      <c r="K120" s="94"/>
    </row>
    <row r="121" spans="2:11">
      <c r="B121" s="93"/>
      <c r="C121" s="93"/>
      <c r="D121" s="113"/>
      <c r="E121" s="113"/>
      <c r="F121" s="113"/>
      <c r="G121" s="113"/>
      <c r="H121" s="113"/>
      <c r="I121" s="94"/>
      <c r="J121" s="94"/>
      <c r="K121" s="94"/>
    </row>
    <row r="122" spans="2:11">
      <c r="B122" s="93"/>
      <c r="C122" s="93"/>
      <c r="D122" s="113"/>
      <c r="E122" s="113"/>
      <c r="F122" s="113"/>
      <c r="G122" s="113"/>
      <c r="H122" s="113"/>
      <c r="I122" s="94"/>
      <c r="J122" s="94"/>
      <c r="K122" s="94"/>
    </row>
    <row r="123" spans="2:11">
      <c r="B123" s="93"/>
      <c r="C123" s="93"/>
      <c r="D123" s="113"/>
      <c r="E123" s="113"/>
      <c r="F123" s="113"/>
      <c r="G123" s="113"/>
      <c r="H123" s="113"/>
      <c r="I123" s="94"/>
      <c r="J123" s="94"/>
      <c r="K123" s="94"/>
    </row>
    <row r="124" spans="2:11">
      <c r="B124" s="93"/>
      <c r="C124" s="93"/>
      <c r="D124" s="113"/>
      <c r="E124" s="113"/>
      <c r="F124" s="113"/>
      <c r="G124" s="113"/>
      <c r="H124" s="113"/>
      <c r="I124" s="94"/>
      <c r="J124" s="94"/>
      <c r="K124" s="94"/>
    </row>
    <row r="125" spans="2:11">
      <c r="B125" s="93"/>
      <c r="C125" s="93"/>
      <c r="D125" s="113"/>
      <c r="E125" s="113"/>
      <c r="F125" s="113"/>
      <c r="G125" s="113"/>
      <c r="H125" s="113"/>
      <c r="I125" s="94"/>
      <c r="J125" s="94"/>
      <c r="K125" s="94"/>
    </row>
    <row r="126" spans="2:11">
      <c r="B126" s="93"/>
      <c r="C126" s="93"/>
      <c r="D126" s="113"/>
      <c r="E126" s="113"/>
      <c r="F126" s="113"/>
      <c r="G126" s="113"/>
      <c r="H126" s="113"/>
      <c r="I126" s="94"/>
      <c r="J126" s="94"/>
      <c r="K126" s="94"/>
    </row>
    <row r="127" spans="2:11">
      <c r="B127" s="93"/>
      <c r="C127" s="93"/>
      <c r="D127" s="113"/>
      <c r="E127" s="113"/>
      <c r="F127" s="113"/>
      <c r="G127" s="113"/>
      <c r="H127" s="113"/>
      <c r="I127" s="94"/>
      <c r="J127" s="94"/>
      <c r="K127" s="94"/>
    </row>
    <row r="128" spans="2:11">
      <c r="B128" s="93"/>
      <c r="C128" s="93"/>
      <c r="D128" s="113"/>
      <c r="E128" s="113"/>
      <c r="F128" s="113"/>
      <c r="G128" s="113"/>
      <c r="H128" s="113"/>
      <c r="I128" s="94"/>
      <c r="J128" s="94"/>
      <c r="K128" s="94"/>
    </row>
    <row r="129" spans="2:11">
      <c r="B129" s="93"/>
      <c r="C129" s="93"/>
      <c r="D129" s="113"/>
      <c r="E129" s="113"/>
      <c r="F129" s="113"/>
      <c r="G129" s="113"/>
      <c r="H129" s="113"/>
      <c r="I129" s="94"/>
      <c r="J129" s="94"/>
      <c r="K129" s="94"/>
    </row>
    <row r="130" spans="2:11">
      <c r="B130" s="93"/>
      <c r="C130" s="93"/>
      <c r="D130" s="113"/>
      <c r="E130" s="113"/>
      <c r="F130" s="113"/>
      <c r="G130" s="113"/>
      <c r="H130" s="113"/>
      <c r="I130" s="94"/>
      <c r="J130" s="94"/>
      <c r="K130" s="94"/>
    </row>
    <row r="131" spans="2:11">
      <c r="B131" s="93"/>
      <c r="C131" s="93"/>
      <c r="D131" s="113"/>
      <c r="E131" s="113"/>
      <c r="F131" s="113"/>
      <c r="G131" s="113"/>
      <c r="H131" s="113"/>
      <c r="I131" s="94"/>
      <c r="J131" s="94"/>
      <c r="K131" s="94"/>
    </row>
    <row r="132" spans="2:11">
      <c r="B132" s="93"/>
      <c r="C132" s="93"/>
      <c r="D132" s="113"/>
      <c r="E132" s="113"/>
      <c r="F132" s="113"/>
      <c r="G132" s="113"/>
      <c r="H132" s="113"/>
      <c r="I132" s="94"/>
      <c r="J132" s="94"/>
      <c r="K132" s="94"/>
    </row>
    <row r="133" spans="2:11">
      <c r="B133" s="93"/>
      <c r="C133" s="93"/>
      <c r="D133" s="113"/>
      <c r="E133" s="113"/>
      <c r="F133" s="113"/>
      <c r="G133" s="113"/>
      <c r="H133" s="113"/>
      <c r="I133" s="94"/>
      <c r="J133" s="94"/>
      <c r="K133" s="94"/>
    </row>
    <row r="134" spans="2:11">
      <c r="B134" s="93"/>
      <c r="C134" s="93"/>
      <c r="D134" s="113"/>
      <c r="E134" s="113"/>
      <c r="F134" s="113"/>
      <c r="G134" s="113"/>
      <c r="H134" s="113"/>
      <c r="I134" s="94"/>
      <c r="J134" s="94"/>
      <c r="K134" s="94"/>
    </row>
    <row r="135" spans="2:11">
      <c r="B135" s="93"/>
      <c r="C135" s="93"/>
      <c r="D135" s="113"/>
      <c r="E135" s="113"/>
      <c r="F135" s="113"/>
      <c r="G135" s="113"/>
      <c r="H135" s="113"/>
      <c r="I135" s="94"/>
      <c r="J135" s="94"/>
      <c r="K135" s="94"/>
    </row>
    <row r="136" spans="2:11">
      <c r="B136" s="93"/>
      <c r="C136" s="93"/>
      <c r="D136" s="113"/>
      <c r="E136" s="113"/>
      <c r="F136" s="113"/>
      <c r="G136" s="113"/>
      <c r="H136" s="113"/>
      <c r="I136" s="94"/>
      <c r="J136" s="94"/>
      <c r="K136" s="94"/>
    </row>
    <row r="137" spans="2:11">
      <c r="B137" s="93"/>
      <c r="C137" s="93"/>
      <c r="D137" s="113"/>
      <c r="E137" s="113"/>
      <c r="F137" s="113"/>
      <c r="G137" s="113"/>
      <c r="H137" s="113"/>
      <c r="I137" s="94"/>
      <c r="J137" s="94"/>
      <c r="K137" s="94"/>
    </row>
    <row r="138" spans="2:11">
      <c r="B138" s="93"/>
      <c r="C138" s="93"/>
      <c r="D138" s="113"/>
      <c r="E138" s="113"/>
      <c r="F138" s="113"/>
      <c r="G138" s="113"/>
      <c r="H138" s="113"/>
      <c r="I138" s="94"/>
      <c r="J138" s="94"/>
      <c r="K138" s="94"/>
    </row>
    <row r="139" spans="2:11">
      <c r="B139" s="93"/>
      <c r="C139" s="93"/>
      <c r="D139" s="113"/>
      <c r="E139" s="113"/>
      <c r="F139" s="113"/>
      <c r="G139" s="113"/>
      <c r="H139" s="113"/>
      <c r="I139" s="94"/>
      <c r="J139" s="94"/>
      <c r="K139" s="94"/>
    </row>
    <row r="140" spans="2:11">
      <c r="B140" s="93"/>
      <c r="C140" s="93"/>
      <c r="D140" s="113"/>
      <c r="E140" s="113"/>
      <c r="F140" s="113"/>
      <c r="G140" s="113"/>
      <c r="H140" s="113"/>
      <c r="I140" s="94"/>
      <c r="J140" s="94"/>
      <c r="K140" s="94"/>
    </row>
    <row r="141" spans="2:11">
      <c r="B141" s="93"/>
      <c r="C141" s="93"/>
      <c r="D141" s="113"/>
      <c r="E141" s="113"/>
      <c r="F141" s="113"/>
      <c r="G141" s="113"/>
      <c r="H141" s="113"/>
      <c r="I141" s="94"/>
      <c r="J141" s="94"/>
      <c r="K141" s="94"/>
    </row>
    <row r="142" spans="2:11">
      <c r="B142" s="93"/>
      <c r="C142" s="93"/>
      <c r="D142" s="113"/>
      <c r="E142" s="113"/>
      <c r="F142" s="113"/>
      <c r="G142" s="113"/>
      <c r="H142" s="113"/>
      <c r="I142" s="94"/>
      <c r="J142" s="94"/>
      <c r="K142" s="94"/>
    </row>
    <row r="143" spans="2:11">
      <c r="B143" s="93"/>
      <c r="C143" s="93"/>
      <c r="D143" s="113"/>
      <c r="E143" s="113"/>
      <c r="F143" s="113"/>
      <c r="G143" s="113"/>
      <c r="H143" s="113"/>
      <c r="I143" s="94"/>
      <c r="J143" s="94"/>
      <c r="K143" s="94"/>
    </row>
    <row r="144" spans="2:11">
      <c r="B144" s="93"/>
      <c r="C144" s="93"/>
      <c r="D144" s="113"/>
      <c r="E144" s="113"/>
      <c r="F144" s="113"/>
      <c r="G144" s="113"/>
      <c r="H144" s="113"/>
      <c r="I144" s="94"/>
      <c r="J144" s="94"/>
      <c r="K144" s="94"/>
    </row>
    <row r="145" spans="2:11">
      <c r="B145" s="93"/>
      <c r="C145" s="93"/>
      <c r="D145" s="113"/>
      <c r="E145" s="113"/>
      <c r="F145" s="113"/>
      <c r="G145" s="113"/>
      <c r="H145" s="113"/>
      <c r="I145" s="94"/>
      <c r="J145" s="94"/>
      <c r="K145" s="94"/>
    </row>
    <row r="146" spans="2:11">
      <c r="B146" s="93"/>
      <c r="C146" s="93"/>
      <c r="D146" s="113"/>
      <c r="E146" s="113"/>
      <c r="F146" s="113"/>
      <c r="G146" s="113"/>
      <c r="H146" s="113"/>
      <c r="I146" s="94"/>
      <c r="J146" s="94"/>
      <c r="K146" s="94"/>
    </row>
    <row r="147" spans="2:11">
      <c r="B147" s="93"/>
      <c r="C147" s="93"/>
      <c r="D147" s="113"/>
      <c r="E147" s="113"/>
      <c r="F147" s="113"/>
      <c r="G147" s="113"/>
      <c r="H147" s="113"/>
      <c r="I147" s="94"/>
      <c r="J147" s="94"/>
      <c r="K147" s="94"/>
    </row>
    <row r="148" spans="2:11">
      <c r="B148" s="93"/>
      <c r="C148" s="93"/>
      <c r="D148" s="113"/>
      <c r="E148" s="113"/>
      <c r="F148" s="113"/>
      <c r="G148" s="113"/>
      <c r="H148" s="113"/>
      <c r="I148" s="94"/>
      <c r="J148" s="94"/>
      <c r="K148" s="94"/>
    </row>
    <row r="149" spans="2:11">
      <c r="B149" s="93"/>
      <c r="C149" s="93"/>
      <c r="D149" s="113"/>
      <c r="E149" s="113"/>
      <c r="F149" s="113"/>
      <c r="G149" s="113"/>
      <c r="H149" s="113"/>
      <c r="I149" s="94"/>
      <c r="J149" s="94"/>
      <c r="K149" s="94"/>
    </row>
    <row r="150" spans="2:11">
      <c r="B150" s="93"/>
      <c r="C150" s="93"/>
      <c r="D150" s="113"/>
      <c r="E150" s="113"/>
      <c r="F150" s="113"/>
      <c r="G150" s="113"/>
      <c r="H150" s="113"/>
      <c r="I150" s="94"/>
      <c r="J150" s="94"/>
      <c r="K150" s="94"/>
    </row>
    <row r="151" spans="2:11">
      <c r="B151" s="93"/>
      <c r="C151" s="93"/>
      <c r="D151" s="113"/>
      <c r="E151" s="113"/>
      <c r="F151" s="113"/>
      <c r="G151" s="113"/>
      <c r="H151" s="113"/>
      <c r="I151" s="94"/>
      <c r="J151" s="94"/>
      <c r="K151" s="94"/>
    </row>
    <row r="152" spans="2:11">
      <c r="B152" s="93"/>
      <c r="C152" s="93"/>
      <c r="D152" s="113"/>
      <c r="E152" s="113"/>
      <c r="F152" s="113"/>
      <c r="G152" s="113"/>
      <c r="H152" s="113"/>
      <c r="I152" s="94"/>
      <c r="J152" s="94"/>
      <c r="K152" s="94"/>
    </row>
    <row r="153" spans="2:11">
      <c r="B153" s="93"/>
      <c r="C153" s="93"/>
      <c r="D153" s="113"/>
      <c r="E153" s="113"/>
      <c r="F153" s="113"/>
      <c r="G153" s="113"/>
      <c r="H153" s="113"/>
      <c r="I153" s="94"/>
      <c r="J153" s="94"/>
      <c r="K153" s="94"/>
    </row>
    <row r="154" spans="2:11">
      <c r="B154" s="93"/>
      <c r="C154" s="93"/>
      <c r="D154" s="113"/>
      <c r="E154" s="113"/>
      <c r="F154" s="113"/>
      <c r="G154" s="113"/>
      <c r="H154" s="113"/>
      <c r="I154" s="94"/>
      <c r="J154" s="94"/>
      <c r="K154" s="94"/>
    </row>
    <row r="155" spans="2:11">
      <c r="B155" s="93"/>
      <c r="C155" s="93"/>
      <c r="D155" s="113"/>
      <c r="E155" s="113"/>
      <c r="F155" s="113"/>
      <c r="G155" s="113"/>
      <c r="H155" s="113"/>
      <c r="I155" s="94"/>
      <c r="J155" s="94"/>
      <c r="K155" s="94"/>
    </row>
    <row r="156" spans="2:11">
      <c r="B156" s="93"/>
      <c r="C156" s="93"/>
      <c r="D156" s="113"/>
      <c r="E156" s="113"/>
      <c r="F156" s="113"/>
      <c r="G156" s="113"/>
      <c r="H156" s="113"/>
      <c r="I156" s="94"/>
      <c r="J156" s="94"/>
      <c r="K156" s="94"/>
    </row>
    <row r="157" spans="2:11">
      <c r="B157" s="93"/>
      <c r="C157" s="93"/>
      <c r="D157" s="113"/>
      <c r="E157" s="113"/>
      <c r="F157" s="113"/>
      <c r="G157" s="113"/>
      <c r="H157" s="113"/>
      <c r="I157" s="94"/>
      <c r="J157" s="94"/>
      <c r="K157" s="94"/>
    </row>
    <row r="158" spans="2:11">
      <c r="B158" s="93"/>
      <c r="C158" s="93"/>
      <c r="D158" s="113"/>
      <c r="E158" s="113"/>
      <c r="F158" s="113"/>
      <c r="G158" s="113"/>
      <c r="H158" s="113"/>
      <c r="I158" s="94"/>
      <c r="J158" s="94"/>
      <c r="K158" s="94"/>
    </row>
    <row r="159" spans="2:11">
      <c r="B159" s="93"/>
      <c r="C159" s="93"/>
      <c r="D159" s="113"/>
      <c r="E159" s="113"/>
      <c r="F159" s="113"/>
      <c r="G159" s="113"/>
      <c r="H159" s="113"/>
      <c r="I159" s="94"/>
      <c r="J159" s="94"/>
      <c r="K159" s="94"/>
    </row>
    <row r="160" spans="2:11">
      <c r="B160" s="93"/>
      <c r="C160" s="93"/>
      <c r="D160" s="113"/>
      <c r="E160" s="113"/>
      <c r="F160" s="113"/>
      <c r="G160" s="113"/>
      <c r="H160" s="113"/>
      <c r="I160" s="94"/>
      <c r="J160" s="94"/>
      <c r="K160" s="94"/>
    </row>
    <row r="161" spans="2:11">
      <c r="B161" s="93"/>
      <c r="C161" s="93"/>
      <c r="D161" s="113"/>
      <c r="E161" s="113"/>
      <c r="F161" s="113"/>
      <c r="G161" s="113"/>
      <c r="H161" s="113"/>
      <c r="I161" s="94"/>
      <c r="J161" s="94"/>
      <c r="K161" s="94"/>
    </row>
    <row r="162" spans="2:11">
      <c r="B162" s="93"/>
      <c r="C162" s="93"/>
      <c r="D162" s="113"/>
      <c r="E162" s="113"/>
      <c r="F162" s="113"/>
      <c r="G162" s="113"/>
      <c r="H162" s="113"/>
      <c r="I162" s="94"/>
      <c r="J162" s="94"/>
      <c r="K162" s="94"/>
    </row>
    <row r="163" spans="2:11">
      <c r="B163" s="93"/>
      <c r="C163" s="93"/>
      <c r="D163" s="113"/>
      <c r="E163" s="113"/>
      <c r="F163" s="113"/>
      <c r="G163" s="113"/>
      <c r="H163" s="113"/>
      <c r="I163" s="94"/>
      <c r="J163" s="94"/>
      <c r="K163" s="94"/>
    </row>
    <row r="164" spans="2:11">
      <c r="B164" s="93"/>
      <c r="C164" s="93"/>
      <c r="D164" s="113"/>
      <c r="E164" s="113"/>
      <c r="F164" s="113"/>
      <c r="G164" s="113"/>
      <c r="H164" s="113"/>
      <c r="I164" s="94"/>
      <c r="J164" s="94"/>
      <c r="K164" s="94"/>
    </row>
    <row r="165" spans="2:11">
      <c r="B165" s="93"/>
      <c r="C165" s="93"/>
      <c r="D165" s="113"/>
      <c r="E165" s="113"/>
      <c r="F165" s="113"/>
      <c r="G165" s="113"/>
      <c r="H165" s="113"/>
      <c r="I165" s="94"/>
      <c r="J165" s="94"/>
      <c r="K165" s="94"/>
    </row>
    <row r="166" spans="2:11">
      <c r="B166" s="93"/>
      <c r="C166" s="93"/>
      <c r="D166" s="113"/>
      <c r="E166" s="113"/>
      <c r="F166" s="113"/>
      <c r="G166" s="113"/>
      <c r="H166" s="113"/>
      <c r="I166" s="94"/>
      <c r="J166" s="94"/>
      <c r="K166" s="94"/>
    </row>
    <row r="167" spans="2:11">
      <c r="B167" s="93"/>
      <c r="C167" s="93"/>
      <c r="D167" s="113"/>
      <c r="E167" s="113"/>
      <c r="F167" s="113"/>
      <c r="G167" s="113"/>
      <c r="H167" s="113"/>
      <c r="I167" s="94"/>
      <c r="J167" s="94"/>
      <c r="K167" s="94"/>
    </row>
    <row r="168" spans="2:11">
      <c r="B168" s="93"/>
      <c r="C168" s="93"/>
      <c r="D168" s="113"/>
      <c r="E168" s="113"/>
      <c r="F168" s="113"/>
      <c r="G168" s="113"/>
      <c r="H168" s="113"/>
      <c r="I168" s="94"/>
      <c r="J168" s="94"/>
      <c r="K168" s="94"/>
    </row>
    <row r="169" spans="2:11">
      <c r="B169" s="93"/>
      <c r="C169" s="93"/>
      <c r="D169" s="113"/>
      <c r="E169" s="113"/>
      <c r="F169" s="113"/>
      <c r="G169" s="113"/>
      <c r="H169" s="113"/>
      <c r="I169" s="94"/>
      <c r="J169" s="94"/>
      <c r="K169" s="94"/>
    </row>
    <row r="170" spans="2:11">
      <c r="B170" s="93"/>
      <c r="C170" s="93"/>
      <c r="D170" s="113"/>
      <c r="E170" s="113"/>
      <c r="F170" s="113"/>
      <c r="G170" s="113"/>
      <c r="H170" s="113"/>
      <c r="I170" s="94"/>
      <c r="J170" s="94"/>
      <c r="K170" s="94"/>
    </row>
    <row r="171" spans="2:11">
      <c r="B171" s="93"/>
      <c r="C171" s="93"/>
      <c r="D171" s="113"/>
      <c r="E171" s="113"/>
      <c r="F171" s="113"/>
      <c r="G171" s="113"/>
      <c r="H171" s="113"/>
      <c r="I171" s="94"/>
      <c r="J171" s="94"/>
      <c r="K171" s="94"/>
    </row>
    <row r="172" spans="2:11">
      <c r="B172" s="93"/>
      <c r="C172" s="93"/>
      <c r="D172" s="113"/>
      <c r="E172" s="113"/>
      <c r="F172" s="113"/>
      <c r="G172" s="113"/>
      <c r="H172" s="113"/>
      <c r="I172" s="94"/>
      <c r="J172" s="94"/>
      <c r="K172" s="94"/>
    </row>
    <row r="173" spans="2:11">
      <c r="B173" s="93"/>
      <c r="C173" s="93"/>
      <c r="D173" s="113"/>
      <c r="E173" s="113"/>
      <c r="F173" s="113"/>
      <c r="G173" s="113"/>
      <c r="H173" s="113"/>
      <c r="I173" s="94"/>
      <c r="J173" s="94"/>
      <c r="K173" s="94"/>
    </row>
    <row r="174" spans="2:11">
      <c r="B174" s="93"/>
      <c r="C174" s="93"/>
      <c r="D174" s="113"/>
      <c r="E174" s="113"/>
      <c r="F174" s="113"/>
      <c r="G174" s="113"/>
      <c r="H174" s="113"/>
      <c r="I174" s="94"/>
      <c r="J174" s="94"/>
      <c r="K174" s="94"/>
    </row>
    <row r="175" spans="2:11">
      <c r="B175" s="93"/>
      <c r="C175" s="93"/>
      <c r="D175" s="113"/>
      <c r="E175" s="113"/>
      <c r="F175" s="113"/>
      <c r="G175" s="113"/>
      <c r="H175" s="113"/>
      <c r="I175" s="94"/>
      <c r="J175" s="94"/>
      <c r="K175" s="94"/>
    </row>
    <row r="176" spans="2:11">
      <c r="B176" s="93"/>
      <c r="C176" s="93"/>
      <c r="D176" s="113"/>
      <c r="E176" s="113"/>
      <c r="F176" s="113"/>
      <c r="G176" s="113"/>
      <c r="H176" s="113"/>
      <c r="I176" s="94"/>
      <c r="J176" s="94"/>
      <c r="K176" s="94"/>
    </row>
    <row r="177" spans="2:11">
      <c r="B177" s="93"/>
      <c r="C177" s="93"/>
      <c r="D177" s="113"/>
      <c r="E177" s="113"/>
      <c r="F177" s="113"/>
      <c r="G177" s="113"/>
      <c r="H177" s="113"/>
      <c r="I177" s="94"/>
      <c r="J177" s="94"/>
      <c r="K177" s="94"/>
    </row>
    <row r="178" spans="2:11">
      <c r="B178" s="93"/>
      <c r="C178" s="93"/>
      <c r="D178" s="113"/>
      <c r="E178" s="113"/>
      <c r="F178" s="113"/>
      <c r="G178" s="113"/>
      <c r="H178" s="113"/>
      <c r="I178" s="94"/>
      <c r="J178" s="94"/>
      <c r="K178" s="94"/>
    </row>
    <row r="179" spans="2:11">
      <c r="B179" s="93"/>
      <c r="C179" s="93"/>
      <c r="D179" s="113"/>
      <c r="E179" s="113"/>
      <c r="F179" s="113"/>
      <c r="G179" s="113"/>
      <c r="H179" s="113"/>
      <c r="I179" s="94"/>
      <c r="J179" s="94"/>
      <c r="K179" s="94"/>
    </row>
    <row r="180" spans="2:11">
      <c r="B180" s="93"/>
      <c r="C180" s="93"/>
      <c r="D180" s="113"/>
      <c r="E180" s="113"/>
      <c r="F180" s="113"/>
      <c r="G180" s="113"/>
      <c r="H180" s="113"/>
      <c r="I180" s="94"/>
      <c r="J180" s="94"/>
      <c r="K180" s="94"/>
    </row>
    <row r="181" spans="2:11">
      <c r="B181" s="93"/>
      <c r="C181" s="93"/>
      <c r="D181" s="113"/>
      <c r="E181" s="113"/>
      <c r="F181" s="113"/>
      <c r="G181" s="113"/>
      <c r="H181" s="113"/>
      <c r="I181" s="94"/>
      <c r="J181" s="94"/>
      <c r="K181" s="94"/>
    </row>
    <row r="182" spans="2:11">
      <c r="B182" s="93"/>
      <c r="C182" s="93"/>
      <c r="D182" s="113"/>
      <c r="E182" s="113"/>
      <c r="F182" s="113"/>
      <c r="G182" s="113"/>
      <c r="H182" s="113"/>
      <c r="I182" s="94"/>
      <c r="J182" s="94"/>
      <c r="K182" s="94"/>
    </row>
    <row r="183" spans="2:11">
      <c r="B183" s="93"/>
      <c r="C183" s="93"/>
      <c r="D183" s="113"/>
      <c r="E183" s="113"/>
      <c r="F183" s="113"/>
      <c r="G183" s="113"/>
      <c r="H183" s="113"/>
      <c r="I183" s="94"/>
      <c r="J183" s="94"/>
      <c r="K183" s="94"/>
    </row>
    <row r="184" spans="2:11">
      <c r="B184" s="93"/>
      <c r="C184" s="93"/>
      <c r="D184" s="113"/>
      <c r="E184" s="113"/>
      <c r="F184" s="113"/>
      <c r="G184" s="113"/>
      <c r="H184" s="113"/>
      <c r="I184" s="94"/>
      <c r="J184" s="94"/>
      <c r="K184" s="94"/>
    </row>
    <row r="185" spans="2:11">
      <c r="B185" s="93"/>
      <c r="C185" s="93"/>
      <c r="D185" s="113"/>
      <c r="E185" s="113"/>
      <c r="F185" s="113"/>
      <c r="G185" s="113"/>
      <c r="H185" s="113"/>
      <c r="I185" s="94"/>
      <c r="J185" s="94"/>
      <c r="K185" s="94"/>
    </row>
    <row r="186" spans="2:11">
      <c r="B186" s="93"/>
      <c r="C186" s="93"/>
      <c r="D186" s="113"/>
      <c r="E186" s="113"/>
      <c r="F186" s="113"/>
      <c r="G186" s="113"/>
      <c r="H186" s="113"/>
      <c r="I186" s="94"/>
      <c r="J186" s="94"/>
      <c r="K186" s="94"/>
    </row>
    <row r="187" spans="2:11">
      <c r="B187" s="93"/>
      <c r="C187" s="93"/>
      <c r="D187" s="113"/>
      <c r="E187" s="113"/>
      <c r="F187" s="113"/>
      <c r="G187" s="113"/>
      <c r="H187" s="113"/>
      <c r="I187" s="94"/>
      <c r="J187" s="94"/>
      <c r="K187" s="94"/>
    </row>
    <row r="188" spans="2:11">
      <c r="B188" s="93"/>
      <c r="C188" s="93"/>
      <c r="D188" s="113"/>
      <c r="E188" s="113"/>
      <c r="F188" s="113"/>
      <c r="G188" s="113"/>
      <c r="H188" s="113"/>
      <c r="I188" s="94"/>
      <c r="J188" s="94"/>
      <c r="K188" s="94"/>
    </row>
    <row r="189" spans="2:11">
      <c r="B189" s="93"/>
      <c r="C189" s="93"/>
      <c r="D189" s="113"/>
      <c r="E189" s="113"/>
      <c r="F189" s="113"/>
      <c r="G189" s="113"/>
      <c r="H189" s="113"/>
      <c r="I189" s="94"/>
      <c r="J189" s="94"/>
      <c r="K189" s="94"/>
    </row>
    <row r="190" spans="2:11">
      <c r="B190" s="93"/>
      <c r="C190" s="93"/>
      <c r="D190" s="113"/>
      <c r="E190" s="113"/>
      <c r="F190" s="113"/>
      <c r="G190" s="113"/>
      <c r="H190" s="113"/>
      <c r="I190" s="94"/>
      <c r="J190" s="94"/>
      <c r="K190" s="94"/>
    </row>
    <row r="191" spans="2:11">
      <c r="B191" s="93"/>
      <c r="C191" s="93"/>
      <c r="D191" s="113"/>
      <c r="E191" s="113"/>
      <c r="F191" s="113"/>
      <c r="G191" s="113"/>
      <c r="H191" s="113"/>
      <c r="I191" s="94"/>
      <c r="J191" s="94"/>
      <c r="K191" s="94"/>
    </row>
    <row r="192" spans="2:11">
      <c r="B192" s="93"/>
      <c r="C192" s="93"/>
      <c r="D192" s="113"/>
      <c r="E192" s="113"/>
      <c r="F192" s="113"/>
      <c r="G192" s="113"/>
      <c r="H192" s="113"/>
      <c r="I192" s="94"/>
      <c r="J192" s="94"/>
      <c r="K192" s="94"/>
    </row>
    <row r="193" spans="2:11">
      <c r="B193" s="93"/>
      <c r="C193" s="93"/>
      <c r="D193" s="113"/>
      <c r="E193" s="113"/>
      <c r="F193" s="113"/>
      <c r="G193" s="113"/>
      <c r="H193" s="113"/>
      <c r="I193" s="94"/>
      <c r="J193" s="94"/>
      <c r="K193" s="94"/>
    </row>
    <row r="194" spans="2:11">
      <c r="B194" s="93"/>
      <c r="C194" s="93"/>
      <c r="D194" s="113"/>
      <c r="E194" s="113"/>
      <c r="F194" s="113"/>
      <c r="G194" s="113"/>
      <c r="H194" s="113"/>
      <c r="I194" s="94"/>
      <c r="J194" s="94"/>
      <c r="K194" s="94"/>
    </row>
    <row r="195" spans="2:11">
      <c r="B195" s="93"/>
      <c r="C195" s="93"/>
      <c r="D195" s="113"/>
      <c r="E195" s="113"/>
      <c r="F195" s="113"/>
      <c r="G195" s="113"/>
      <c r="H195" s="113"/>
      <c r="I195" s="94"/>
      <c r="J195" s="94"/>
      <c r="K195" s="94"/>
    </row>
    <row r="196" spans="2:11">
      <c r="B196" s="93"/>
      <c r="C196" s="93"/>
      <c r="D196" s="113"/>
      <c r="E196" s="113"/>
      <c r="F196" s="113"/>
      <c r="G196" s="113"/>
      <c r="H196" s="113"/>
      <c r="I196" s="94"/>
      <c r="J196" s="94"/>
      <c r="K196" s="94"/>
    </row>
    <row r="197" spans="2:11">
      <c r="B197" s="93"/>
      <c r="C197" s="93"/>
      <c r="D197" s="113"/>
      <c r="E197" s="113"/>
      <c r="F197" s="113"/>
      <c r="G197" s="113"/>
      <c r="H197" s="113"/>
      <c r="I197" s="94"/>
      <c r="J197" s="94"/>
      <c r="K197" s="94"/>
    </row>
    <row r="198" spans="2:11">
      <c r="B198" s="93"/>
      <c r="C198" s="93"/>
      <c r="D198" s="113"/>
      <c r="E198" s="113"/>
      <c r="F198" s="113"/>
      <c r="G198" s="113"/>
      <c r="H198" s="113"/>
      <c r="I198" s="94"/>
      <c r="J198" s="94"/>
      <c r="K198" s="94"/>
    </row>
    <row r="199" spans="2:11">
      <c r="B199" s="93"/>
      <c r="C199" s="93"/>
      <c r="D199" s="113"/>
      <c r="E199" s="113"/>
      <c r="F199" s="113"/>
      <c r="G199" s="113"/>
      <c r="H199" s="113"/>
      <c r="I199" s="94"/>
      <c r="J199" s="94"/>
      <c r="K199" s="94"/>
    </row>
    <row r="200" spans="2:11">
      <c r="B200" s="93"/>
      <c r="C200" s="93"/>
      <c r="D200" s="113"/>
      <c r="E200" s="113"/>
      <c r="F200" s="113"/>
      <c r="G200" s="113"/>
      <c r="H200" s="113"/>
      <c r="I200" s="94"/>
      <c r="J200" s="94"/>
      <c r="K200" s="94"/>
    </row>
    <row r="201" spans="2:11">
      <c r="B201" s="93"/>
      <c r="C201" s="93"/>
      <c r="D201" s="113"/>
      <c r="E201" s="113"/>
      <c r="F201" s="113"/>
      <c r="G201" s="113"/>
      <c r="H201" s="113"/>
      <c r="I201" s="94"/>
      <c r="J201" s="94"/>
      <c r="K201" s="94"/>
    </row>
    <row r="202" spans="2:11">
      <c r="B202" s="93"/>
      <c r="C202" s="93"/>
      <c r="D202" s="113"/>
      <c r="E202" s="113"/>
      <c r="F202" s="113"/>
      <c r="G202" s="113"/>
      <c r="H202" s="113"/>
      <c r="I202" s="94"/>
      <c r="J202" s="94"/>
      <c r="K202" s="94"/>
    </row>
    <row r="203" spans="2:11">
      <c r="B203" s="93"/>
      <c r="C203" s="93"/>
      <c r="D203" s="113"/>
      <c r="E203" s="113"/>
      <c r="F203" s="113"/>
      <c r="G203" s="113"/>
      <c r="H203" s="113"/>
      <c r="I203" s="94"/>
      <c r="J203" s="94"/>
      <c r="K203" s="94"/>
    </row>
    <row r="204" spans="2:11">
      <c r="B204" s="93"/>
      <c r="C204" s="93"/>
      <c r="D204" s="113"/>
      <c r="E204" s="113"/>
      <c r="F204" s="113"/>
      <c r="G204" s="113"/>
      <c r="H204" s="113"/>
      <c r="I204" s="94"/>
      <c r="J204" s="94"/>
      <c r="K204" s="94"/>
    </row>
    <row r="205" spans="2:11">
      <c r="B205" s="93"/>
      <c r="C205" s="93"/>
      <c r="D205" s="113"/>
      <c r="E205" s="113"/>
      <c r="F205" s="113"/>
      <c r="G205" s="113"/>
      <c r="H205" s="113"/>
      <c r="I205" s="94"/>
      <c r="J205" s="94"/>
      <c r="K205" s="94"/>
    </row>
    <row r="206" spans="2:11">
      <c r="B206" s="93"/>
      <c r="C206" s="93"/>
      <c r="D206" s="113"/>
      <c r="E206" s="113"/>
      <c r="F206" s="113"/>
      <c r="G206" s="113"/>
      <c r="H206" s="113"/>
      <c r="I206" s="94"/>
      <c r="J206" s="94"/>
      <c r="K206" s="94"/>
    </row>
    <row r="207" spans="2:11">
      <c r="B207" s="93"/>
      <c r="C207" s="93"/>
      <c r="D207" s="113"/>
      <c r="E207" s="113"/>
      <c r="F207" s="113"/>
      <c r="G207" s="113"/>
      <c r="H207" s="113"/>
      <c r="I207" s="94"/>
      <c r="J207" s="94"/>
      <c r="K207" s="94"/>
    </row>
    <row r="208" spans="2:11">
      <c r="B208" s="93"/>
      <c r="C208" s="93"/>
      <c r="D208" s="113"/>
      <c r="E208" s="113"/>
      <c r="F208" s="113"/>
      <c r="G208" s="113"/>
      <c r="H208" s="113"/>
      <c r="I208" s="94"/>
      <c r="J208" s="94"/>
      <c r="K208" s="94"/>
    </row>
    <row r="209" spans="2:11">
      <c r="B209" s="93"/>
      <c r="C209" s="93"/>
      <c r="D209" s="113"/>
      <c r="E209" s="113"/>
      <c r="F209" s="113"/>
      <c r="G209" s="113"/>
      <c r="H209" s="113"/>
      <c r="I209" s="94"/>
      <c r="J209" s="94"/>
      <c r="K209" s="94"/>
    </row>
    <row r="210" spans="2:11">
      <c r="B210" s="93"/>
      <c r="C210" s="93"/>
      <c r="D210" s="113"/>
      <c r="E210" s="113"/>
      <c r="F210" s="113"/>
      <c r="G210" s="113"/>
      <c r="H210" s="113"/>
      <c r="I210" s="94"/>
      <c r="J210" s="94"/>
      <c r="K210" s="94"/>
    </row>
    <row r="211" spans="2:11">
      <c r="B211" s="93"/>
      <c r="C211" s="93"/>
      <c r="D211" s="113"/>
      <c r="E211" s="113"/>
      <c r="F211" s="113"/>
      <c r="G211" s="113"/>
      <c r="H211" s="113"/>
      <c r="I211" s="94"/>
      <c r="J211" s="94"/>
      <c r="K211" s="94"/>
    </row>
    <row r="212" spans="2:11">
      <c r="B212" s="93"/>
      <c r="C212" s="93"/>
      <c r="D212" s="113"/>
      <c r="E212" s="113"/>
      <c r="F212" s="113"/>
      <c r="G212" s="113"/>
      <c r="H212" s="113"/>
      <c r="I212" s="94"/>
      <c r="J212" s="94"/>
      <c r="K212" s="94"/>
    </row>
    <row r="213" spans="2:11">
      <c r="B213" s="93"/>
      <c r="C213" s="93"/>
      <c r="D213" s="113"/>
      <c r="E213" s="113"/>
      <c r="F213" s="113"/>
      <c r="G213" s="113"/>
      <c r="H213" s="113"/>
      <c r="I213" s="94"/>
      <c r="J213" s="94"/>
      <c r="K213" s="94"/>
    </row>
    <row r="214" spans="2:11">
      <c r="B214" s="93"/>
      <c r="C214" s="93"/>
      <c r="D214" s="113"/>
      <c r="E214" s="113"/>
      <c r="F214" s="113"/>
      <c r="G214" s="113"/>
      <c r="H214" s="113"/>
      <c r="I214" s="94"/>
      <c r="J214" s="94"/>
      <c r="K214" s="94"/>
    </row>
    <row r="215" spans="2:11">
      <c r="B215" s="93"/>
      <c r="C215" s="93"/>
      <c r="D215" s="113"/>
      <c r="E215" s="113"/>
      <c r="F215" s="113"/>
      <c r="G215" s="113"/>
      <c r="H215" s="113"/>
      <c r="I215" s="94"/>
      <c r="J215" s="94"/>
      <c r="K215" s="94"/>
    </row>
    <row r="216" spans="2:11">
      <c r="B216" s="93"/>
      <c r="C216" s="93"/>
      <c r="D216" s="113"/>
      <c r="E216" s="113"/>
      <c r="F216" s="113"/>
      <c r="G216" s="113"/>
      <c r="H216" s="113"/>
      <c r="I216" s="94"/>
      <c r="J216" s="94"/>
      <c r="K216" s="94"/>
    </row>
    <row r="217" spans="2:11">
      <c r="B217" s="93"/>
      <c r="C217" s="93"/>
      <c r="D217" s="113"/>
      <c r="E217" s="113"/>
      <c r="F217" s="113"/>
      <c r="G217" s="113"/>
      <c r="H217" s="113"/>
      <c r="I217" s="94"/>
      <c r="J217" s="94"/>
      <c r="K217" s="94"/>
    </row>
    <row r="218" spans="2:11">
      <c r="B218" s="93"/>
      <c r="C218" s="93"/>
      <c r="D218" s="113"/>
      <c r="E218" s="113"/>
      <c r="F218" s="113"/>
      <c r="G218" s="113"/>
      <c r="H218" s="113"/>
      <c r="I218" s="94"/>
      <c r="J218" s="94"/>
      <c r="K218" s="94"/>
    </row>
    <row r="219" spans="2:11">
      <c r="B219" s="93"/>
      <c r="C219" s="93"/>
      <c r="D219" s="113"/>
      <c r="E219" s="113"/>
      <c r="F219" s="113"/>
      <c r="G219" s="113"/>
      <c r="H219" s="113"/>
      <c r="I219" s="94"/>
      <c r="J219" s="94"/>
      <c r="K219" s="94"/>
    </row>
    <row r="220" spans="2:11">
      <c r="B220" s="93"/>
      <c r="C220" s="93"/>
      <c r="D220" s="113"/>
      <c r="E220" s="113"/>
      <c r="F220" s="113"/>
      <c r="G220" s="113"/>
      <c r="H220" s="113"/>
      <c r="I220" s="94"/>
      <c r="J220" s="94"/>
      <c r="K220" s="94"/>
    </row>
    <row r="221" spans="2:11">
      <c r="B221" s="93"/>
      <c r="C221" s="93"/>
      <c r="D221" s="113"/>
      <c r="E221" s="113"/>
      <c r="F221" s="113"/>
      <c r="G221" s="113"/>
      <c r="H221" s="113"/>
      <c r="I221" s="94"/>
      <c r="J221" s="94"/>
      <c r="K221" s="94"/>
    </row>
    <row r="222" spans="2:11">
      <c r="B222" s="93"/>
      <c r="C222" s="93"/>
      <c r="D222" s="113"/>
      <c r="E222" s="113"/>
      <c r="F222" s="113"/>
      <c r="G222" s="113"/>
      <c r="H222" s="113"/>
      <c r="I222" s="94"/>
      <c r="J222" s="94"/>
      <c r="K222" s="94"/>
    </row>
    <row r="223" spans="2:11">
      <c r="B223" s="93"/>
      <c r="C223" s="93"/>
      <c r="D223" s="113"/>
      <c r="E223" s="113"/>
      <c r="F223" s="113"/>
      <c r="G223" s="113"/>
      <c r="H223" s="113"/>
      <c r="I223" s="94"/>
      <c r="J223" s="94"/>
      <c r="K223" s="94"/>
    </row>
    <row r="224" spans="2:11">
      <c r="B224" s="93"/>
      <c r="C224" s="93"/>
      <c r="D224" s="113"/>
      <c r="E224" s="113"/>
      <c r="F224" s="113"/>
      <c r="G224" s="113"/>
      <c r="H224" s="113"/>
      <c r="I224" s="94"/>
      <c r="J224" s="94"/>
      <c r="K224" s="94"/>
    </row>
    <row r="225" spans="2:11">
      <c r="B225" s="93"/>
      <c r="C225" s="93"/>
      <c r="D225" s="113"/>
      <c r="E225" s="113"/>
      <c r="F225" s="113"/>
      <c r="G225" s="113"/>
      <c r="H225" s="113"/>
      <c r="I225" s="94"/>
      <c r="J225" s="94"/>
      <c r="K225" s="94"/>
    </row>
    <row r="226" spans="2:11">
      <c r="B226" s="93"/>
      <c r="C226" s="93"/>
      <c r="D226" s="113"/>
      <c r="E226" s="113"/>
      <c r="F226" s="113"/>
      <c r="G226" s="113"/>
      <c r="H226" s="113"/>
      <c r="I226" s="94"/>
      <c r="J226" s="94"/>
      <c r="K226" s="94"/>
    </row>
    <row r="227" spans="2:11">
      <c r="B227" s="93"/>
      <c r="C227" s="93"/>
      <c r="D227" s="113"/>
      <c r="E227" s="113"/>
      <c r="F227" s="113"/>
      <c r="G227" s="113"/>
      <c r="H227" s="113"/>
      <c r="I227" s="94"/>
      <c r="J227" s="94"/>
      <c r="K227" s="94"/>
    </row>
    <row r="228" spans="2:11">
      <c r="B228" s="93"/>
      <c r="C228" s="93"/>
      <c r="D228" s="113"/>
      <c r="E228" s="113"/>
      <c r="F228" s="113"/>
      <c r="G228" s="113"/>
      <c r="H228" s="113"/>
      <c r="I228" s="94"/>
      <c r="J228" s="94"/>
      <c r="K228" s="94"/>
    </row>
    <row r="229" spans="2:11">
      <c r="B229" s="93"/>
      <c r="C229" s="93"/>
      <c r="D229" s="113"/>
      <c r="E229" s="113"/>
      <c r="F229" s="113"/>
      <c r="G229" s="113"/>
      <c r="H229" s="113"/>
      <c r="I229" s="94"/>
      <c r="J229" s="94"/>
      <c r="K229" s="94"/>
    </row>
    <row r="230" spans="2:11">
      <c r="B230" s="93"/>
      <c r="C230" s="93"/>
      <c r="D230" s="113"/>
      <c r="E230" s="113"/>
      <c r="F230" s="113"/>
      <c r="G230" s="113"/>
      <c r="H230" s="113"/>
      <c r="I230" s="94"/>
      <c r="J230" s="94"/>
      <c r="K230" s="94"/>
    </row>
    <row r="231" spans="2:11">
      <c r="B231" s="93"/>
      <c r="C231" s="93"/>
      <c r="D231" s="113"/>
      <c r="E231" s="113"/>
      <c r="F231" s="113"/>
      <c r="G231" s="113"/>
      <c r="H231" s="113"/>
      <c r="I231" s="94"/>
      <c r="J231" s="94"/>
      <c r="K231" s="94"/>
    </row>
    <row r="232" spans="2:11">
      <c r="B232" s="93"/>
      <c r="C232" s="93"/>
      <c r="D232" s="113"/>
      <c r="E232" s="113"/>
      <c r="F232" s="113"/>
      <c r="G232" s="113"/>
      <c r="H232" s="113"/>
      <c r="I232" s="94"/>
      <c r="J232" s="94"/>
      <c r="K232" s="94"/>
    </row>
    <row r="233" spans="2:11">
      <c r="B233" s="93"/>
      <c r="C233" s="93"/>
      <c r="D233" s="113"/>
      <c r="E233" s="113"/>
      <c r="F233" s="113"/>
      <c r="G233" s="113"/>
      <c r="H233" s="113"/>
      <c r="I233" s="94"/>
      <c r="J233" s="94"/>
      <c r="K233" s="94"/>
    </row>
    <row r="234" spans="2:11">
      <c r="B234" s="93"/>
      <c r="C234" s="93"/>
      <c r="D234" s="113"/>
      <c r="E234" s="113"/>
      <c r="F234" s="113"/>
      <c r="G234" s="113"/>
      <c r="H234" s="113"/>
      <c r="I234" s="94"/>
      <c r="J234" s="94"/>
      <c r="K234" s="94"/>
    </row>
    <row r="235" spans="2:11">
      <c r="B235" s="93"/>
      <c r="C235" s="93"/>
      <c r="D235" s="113"/>
      <c r="E235" s="113"/>
      <c r="F235" s="113"/>
      <c r="G235" s="113"/>
      <c r="H235" s="113"/>
      <c r="I235" s="94"/>
      <c r="J235" s="94"/>
      <c r="K235" s="94"/>
    </row>
    <row r="236" spans="2:11">
      <c r="B236" s="93"/>
      <c r="C236" s="93"/>
      <c r="D236" s="113"/>
      <c r="E236" s="113"/>
      <c r="F236" s="113"/>
      <c r="G236" s="113"/>
      <c r="H236" s="113"/>
      <c r="I236" s="94"/>
      <c r="J236" s="94"/>
      <c r="K236" s="94"/>
    </row>
    <row r="237" spans="2:11">
      <c r="B237" s="93"/>
      <c r="C237" s="93"/>
      <c r="D237" s="113"/>
      <c r="E237" s="113"/>
      <c r="F237" s="113"/>
      <c r="G237" s="113"/>
      <c r="H237" s="113"/>
      <c r="I237" s="94"/>
      <c r="J237" s="94"/>
      <c r="K237" s="94"/>
    </row>
    <row r="238" spans="2:11">
      <c r="B238" s="93"/>
      <c r="C238" s="93"/>
      <c r="D238" s="113"/>
      <c r="E238" s="113"/>
      <c r="F238" s="113"/>
      <c r="G238" s="113"/>
      <c r="H238" s="113"/>
      <c r="I238" s="94"/>
      <c r="J238" s="94"/>
      <c r="K238" s="94"/>
    </row>
    <row r="239" spans="2:11">
      <c r="B239" s="93"/>
      <c r="C239" s="93"/>
      <c r="D239" s="113"/>
      <c r="E239" s="113"/>
      <c r="F239" s="113"/>
      <c r="G239" s="113"/>
      <c r="H239" s="113"/>
      <c r="I239" s="94"/>
      <c r="J239" s="94"/>
      <c r="K239" s="94"/>
    </row>
    <row r="240" spans="2:11">
      <c r="B240" s="93"/>
      <c r="C240" s="93"/>
      <c r="D240" s="113"/>
      <c r="E240" s="113"/>
      <c r="F240" s="113"/>
      <c r="G240" s="113"/>
      <c r="H240" s="113"/>
      <c r="I240" s="94"/>
      <c r="J240" s="94"/>
      <c r="K240" s="94"/>
    </row>
    <row r="241" spans="2:11">
      <c r="B241" s="93"/>
      <c r="C241" s="93"/>
      <c r="D241" s="113"/>
      <c r="E241" s="113"/>
      <c r="F241" s="113"/>
      <c r="G241" s="113"/>
      <c r="H241" s="113"/>
      <c r="I241" s="94"/>
      <c r="J241" s="94"/>
      <c r="K241" s="94"/>
    </row>
    <row r="242" spans="2:11">
      <c r="B242" s="93"/>
      <c r="C242" s="93"/>
      <c r="D242" s="113"/>
      <c r="E242" s="113"/>
      <c r="F242" s="113"/>
      <c r="G242" s="113"/>
      <c r="H242" s="113"/>
      <c r="I242" s="94"/>
      <c r="J242" s="94"/>
      <c r="K242" s="94"/>
    </row>
    <row r="243" spans="2:11">
      <c r="B243" s="93"/>
      <c r="C243" s="93"/>
      <c r="D243" s="113"/>
      <c r="E243" s="113"/>
      <c r="F243" s="113"/>
      <c r="G243" s="113"/>
      <c r="H243" s="113"/>
      <c r="I243" s="94"/>
      <c r="J243" s="94"/>
      <c r="K243" s="94"/>
    </row>
    <row r="244" spans="2:11">
      <c r="B244" s="93"/>
      <c r="C244" s="93"/>
      <c r="D244" s="113"/>
      <c r="E244" s="113"/>
      <c r="F244" s="113"/>
      <c r="G244" s="113"/>
      <c r="H244" s="113"/>
      <c r="I244" s="94"/>
      <c r="J244" s="94"/>
      <c r="K244" s="94"/>
    </row>
    <row r="245" spans="2:11">
      <c r="B245" s="93"/>
      <c r="C245" s="93"/>
      <c r="D245" s="113"/>
      <c r="E245" s="113"/>
      <c r="F245" s="113"/>
      <c r="G245" s="113"/>
      <c r="H245" s="113"/>
      <c r="I245" s="94"/>
      <c r="J245" s="94"/>
      <c r="K245" s="94"/>
    </row>
    <row r="246" spans="2:11">
      <c r="B246" s="93"/>
      <c r="C246" s="93"/>
      <c r="D246" s="113"/>
      <c r="E246" s="113"/>
      <c r="F246" s="113"/>
      <c r="G246" s="113"/>
      <c r="H246" s="113"/>
      <c r="I246" s="94"/>
      <c r="J246" s="94"/>
      <c r="K246" s="94"/>
    </row>
    <row r="247" spans="2:11">
      <c r="B247" s="93"/>
      <c r="C247" s="93"/>
      <c r="D247" s="113"/>
      <c r="E247" s="113"/>
      <c r="F247" s="113"/>
      <c r="G247" s="113"/>
      <c r="H247" s="113"/>
      <c r="I247" s="94"/>
      <c r="J247" s="94"/>
      <c r="K247" s="94"/>
    </row>
    <row r="248" spans="2:11">
      <c r="B248" s="93"/>
      <c r="C248" s="93"/>
      <c r="D248" s="113"/>
      <c r="E248" s="113"/>
      <c r="F248" s="113"/>
      <c r="G248" s="113"/>
      <c r="H248" s="113"/>
      <c r="I248" s="94"/>
      <c r="J248" s="94"/>
      <c r="K248" s="94"/>
    </row>
    <row r="249" spans="2:11">
      <c r="B249" s="93"/>
      <c r="C249" s="93"/>
      <c r="D249" s="113"/>
      <c r="E249" s="113"/>
      <c r="F249" s="113"/>
      <c r="G249" s="113"/>
      <c r="H249" s="113"/>
      <c r="I249" s="94"/>
      <c r="J249" s="94"/>
      <c r="K249" s="94"/>
    </row>
    <row r="250" spans="2:11">
      <c r="B250" s="93"/>
      <c r="C250" s="93"/>
      <c r="D250" s="113"/>
      <c r="E250" s="113"/>
      <c r="F250" s="113"/>
      <c r="G250" s="113"/>
      <c r="H250" s="113"/>
      <c r="I250" s="94"/>
      <c r="J250" s="94"/>
      <c r="K250" s="94"/>
    </row>
    <row r="251" spans="2:11">
      <c r="B251" s="93"/>
      <c r="C251" s="93"/>
      <c r="D251" s="113"/>
      <c r="E251" s="113"/>
      <c r="F251" s="113"/>
      <c r="G251" s="113"/>
      <c r="H251" s="113"/>
      <c r="I251" s="94"/>
      <c r="J251" s="94"/>
      <c r="K251" s="94"/>
    </row>
    <row r="252" spans="2:11">
      <c r="B252" s="93"/>
      <c r="C252" s="93"/>
      <c r="D252" s="113"/>
      <c r="E252" s="113"/>
      <c r="F252" s="113"/>
      <c r="G252" s="113"/>
      <c r="H252" s="113"/>
      <c r="I252" s="94"/>
      <c r="J252" s="94"/>
      <c r="K252" s="94"/>
    </row>
    <row r="253" spans="2:11">
      <c r="B253" s="93"/>
      <c r="C253" s="93"/>
      <c r="D253" s="113"/>
      <c r="E253" s="113"/>
      <c r="F253" s="113"/>
      <c r="G253" s="113"/>
      <c r="H253" s="113"/>
      <c r="I253" s="94"/>
      <c r="J253" s="94"/>
      <c r="K253" s="94"/>
    </row>
    <row r="254" spans="2:11">
      <c r="B254" s="93"/>
      <c r="C254" s="93"/>
      <c r="D254" s="113"/>
      <c r="E254" s="113"/>
      <c r="F254" s="113"/>
      <c r="G254" s="113"/>
      <c r="H254" s="113"/>
      <c r="I254" s="94"/>
      <c r="J254" s="94"/>
      <c r="K254" s="94"/>
    </row>
    <row r="255" spans="2:11">
      <c r="B255" s="93"/>
      <c r="C255" s="93"/>
      <c r="D255" s="113"/>
      <c r="E255" s="113"/>
      <c r="F255" s="113"/>
      <c r="G255" s="113"/>
      <c r="H255" s="113"/>
      <c r="I255" s="94"/>
      <c r="J255" s="94"/>
      <c r="K255" s="94"/>
    </row>
    <row r="256" spans="2:11">
      <c r="B256" s="93"/>
      <c r="C256" s="93"/>
      <c r="D256" s="113"/>
      <c r="E256" s="113"/>
      <c r="F256" s="113"/>
      <c r="G256" s="113"/>
      <c r="H256" s="113"/>
      <c r="I256" s="94"/>
      <c r="J256" s="94"/>
      <c r="K256" s="94"/>
    </row>
    <row r="257" spans="2:11">
      <c r="B257" s="93"/>
      <c r="C257" s="93"/>
      <c r="D257" s="113"/>
      <c r="E257" s="113"/>
      <c r="F257" s="113"/>
      <c r="G257" s="113"/>
      <c r="H257" s="113"/>
      <c r="I257" s="94"/>
      <c r="J257" s="94"/>
      <c r="K257" s="94"/>
    </row>
    <row r="258" spans="2:11">
      <c r="B258" s="93"/>
      <c r="C258" s="93"/>
      <c r="D258" s="113"/>
      <c r="E258" s="113"/>
      <c r="F258" s="113"/>
      <c r="G258" s="113"/>
      <c r="H258" s="113"/>
      <c r="I258" s="94"/>
      <c r="J258" s="94"/>
      <c r="K258" s="94"/>
    </row>
    <row r="259" spans="2:11">
      <c r="B259" s="93"/>
      <c r="C259" s="93"/>
      <c r="D259" s="113"/>
      <c r="E259" s="113"/>
      <c r="F259" s="113"/>
      <c r="G259" s="113"/>
      <c r="H259" s="113"/>
      <c r="I259" s="94"/>
      <c r="J259" s="94"/>
      <c r="K259" s="94"/>
    </row>
    <row r="260" spans="2:11">
      <c r="B260" s="93"/>
      <c r="C260" s="93"/>
      <c r="D260" s="113"/>
      <c r="E260" s="113"/>
      <c r="F260" s="113"/>
      <c r="G260" s="113"/>
      <c r="H260" s="113"/>
      <c r="I260" s="94"/>
      <c r="J260" s="94"/>
      <c r="K260" s="94"/>
    </row>
    <row r="261" spans="2:11">
      <c r="B261" s="93"/>
      <c r="C261" s="93"/>
      <c r="D261" s="113"/>
      <c r="E261" s="113"/>
      <c r="F261" s="113"/>
      <c r="G261" s="113"/>
      <c r="H261" s="113"/>
      <c r="I261" s="94"/>
      <c r="J261" s="94"/>
      <c r="K261" s="94"/>
    </row>
    <row r="262" spans="2:11">
      <c r="B262" s="93"/>
      <c r="C262" s="93"/>
      <c r="D262" s="113"/>
      <c r="E262" s="113"/>
      <c r="F262" s="113"/>
      <c r="G262" s="113"/>
      <c r="H262" s="113"/>
      <c r="I262" s="94"/>
      <c r="J262" s="94"/>
      <c r="K262" s="94"/>
    </row>
    <row r="263" spans="2:11">
      <c r="B263" s="93"/>
      <c r="C263" s="93"/>
      <c r="D263" s="113"/>
      <c r="E263" s="113"/>
      <c r="F263" s="113"/>
      <c r="G263" s="113"/>
      <c r="H263" s="113"/>
      <c r="I263" s="94"/>
      <c r="J263" s="94"/>
      <c r="K263" s="94"/>
    </row>
    <row r="264" spans="2:11">
      <c r="B264" s="93"/>
      <c r="C264" s="93"/>
      <c r="D264" s="113"/>
      <c r="E264" s="113"/>
      <c r="F264" s="113"/>
      <c r="G264" s="113"/>
      <c r="H264" s="113"/>
      <c r="I264" s="94"/>
      <c r="J264" s="94"/>
      <c r="K264" s="94"/>
    </row>
    <row r="265" spans="2:11">
      <c r="B265" s="93"/>
      <c r="C265" s="93"/>
      <c r="D265" s="113"/>
      <c r="E265" s="113"/>
      <c r="F265" s="113"/>
      <c r="G265" s="113"/>
      <c r="H265" s="113"/>
      <c r="I265" s="94"/>
      <c r="J265" s="94"/>
      <c r="K265" s="94"/>
    </row>
    <row r="266" spans="2:11">
      <c r="B266" s="93"/>
      <c r="C266" s="93"/>
      <c r="D266" s="113"/>
      <c r="E266" s="113"/>
      <c r="F266" s="113"/>
      <c r="G266" s="113"/>
      <c r="H266" s="113"/>
      <c r="I266" s="94"/>
      <c r="J266" s="94"/>
      <c r="K266" s="94"/>
    </row>
    <row r="267" spans="2:11">
      <c r="B267" s="93"/>
      <c r="C267" s="93"/>
      <c r="D267" s="113"/>
      <c r="E267" s="113"/>
      <c r="F267" s="113"/>
      <c r="G267" s="113"/>
      <c r="H267" s="113"/>
      <c r="I267" s="94"/>
      <c r="J267" s="94"/>
      <c r="K267" s="94"/>
    </row>
    <row r="268" spans="2:11">
      <c r="B268" s="93"/>
      <c r="C268" s="93"/>
      <c r="D268" s="113"/>
      <c r="E268" s="113"/>
      <c r="F268" s="113"/>
      <c r="G268" s="113"/>
      <c r="H268" s="113"/>
      <c r="I268" s="94"/>
      <c r="J268" s="94"/>
      <c r="K268" s="94"/>
    </row>
    <row r="269" spans="2:11">
      <c r="B269" s="93"/>
      <c r="C269" s="93"/>
      <c r="D269" s="113"/>
      <c r="E269" s="113"/>
      <c r="F269" s="113"/>
      <c r="G269" s="113"/>
      <c r="H269" s="113"/>
      <c r="I269" s="94"/>
      <c r="J269" s="94"/>
      <c r="K269" s="94"/>
    </row>
    <row r="270" spans="2:11">
      <c r="B270" s="93"/>
      <c r="C270" s="93"/>
      <c r="D270" s="113"/>
      <c r="E270" s="113"/>
      <c r="F270" s="113"/>
      <c r="G270" s="113"/>
      <c r="H270" s="113"/>
      <c r="I270" s="94"/>
      <c r="J270" s="94"/>
      <c r="K270" s="94"/>
    </row>
    <row r="271" spans="2:11">
      <c r="B271" s="93"/>
      <c r="C271" s="93"/>
      <c r="D271" s="113"/>
      <c r="E271" s="113"/>
      <c r="F271" s="113"/>
      <c r="G271" s="113"/>
      <c r="H271" s="113"/>
      <c r="I271" s="94"/>
      <c r="J271" s="94"/>
      <c r="K271" s="94"/>
    </row>
    <row r="272" spans="2:11">
      <c r="B272" s="93"/>
      <c r="C272" s="93"/>
      <c r="D272" s="113"/>
      <c r="E272" s="113"/>
      <c r="F272" s="113"/>
      <c r="G272" s="113"/>
      <c r="H272" s="113"/>
      <c r="I272" s="94"/>
      <c r="J272" s="94"/>
      <c r="K272" s="94"/>
    </row>
    <row r="273" spans="2:11">
      <c r="B273" s="93"/>
      <c r="C273" s="93"/>
      <c r="D273" s="113"/>
      <c r="E273" s="113"/>
      <c r="F273" s="113"/>
      <c r="G273" s="113"/>
      <c r="H273" s="113"/>
      <c r="I273" s="94"/>
      <c r="J273" s="94"/>
      <c r="K273" s="94"/>
    </row>
    <row r="274" spans="2:11">
      <c r="B274" s="93"/>
      <c r="C274" s="93"/>
      <c r="D274" s="113"/>
      <c r="E274" s="113"/>
      <c r="F274" s="113"/>
      <c r="G274" s="113"/>
      <c r="H274" s="113"/>
      <c r="I274" s="94"/>
      <c r="J274" s="94"/>
      <c r="K274" s="94"/>
    </row>
    <row r="275" spans="2:11">
      <c r="B275" s="93"/>
      <c r="C275" s="93"/>
      <c r="D275" s="113"/>
      <c r="E275" s="113"/>
      <c r="F275" s="113"/>
      <c r="G275" s="113"/>
      <c r="H275" s="113"/>
      <c r="I275" s="94"/>
      <c r="J275" s="94"/>
      <c r="K275" s="94"/>
    </row>
    <row r="276" spans="2:11">
      <c r="B276" s="93"/>
      <c r="C276" s="93"/>
      <c r="D276" s="113"/>
      <c r="E276" s="113"/>
      <c r="F276" s="113"/>
      <c r="G276" s="113"/>
      <c r="H276" s="113"/>
      <c r="I276" s="94"/>
      <c r="J276" s="94"/>
      <c r="K276" s="94"/>
    </row>
    <row r="277" spans="2:11">
      <c r="B277" s="93"/>
      <c r="C277" s="93"/>
      <c r="D277" s="113"/>
      <c r="E277" s="113"/>
      <c r="F277" s="113"/>
      <c r="G277" s="113"/>
      <c r="H277" s="113"/>
      <c r="I277" s="94"/>
      <c r="J277" s="94"/>
      <c r="K277" s="94"/>
    </row>
    <row r="278" spans="2:11">
      <c r="B278" s="93"/>
      <c r="C278" s="93"/>
      <c r="D278" s="113"/>
      <c r="E278" s="113"/>
      <c r="F278" s="113"/>
      <c r="G278" s="113"/>
      <c r="H278" s="113"/>
      <c r="I278" s="94"/>
      <c r="J278" s="94"/>
      <c r="K278" s="94"/>
    </row>
    <row r="279" spans="2:11">
      <c r="B279" s="93"/>
      <c r="C279" s="93"/>
      <c r="D279" s="113"/>
      <c r="E279" s="113"/>
      <c r="F279" s="113"/>
      <c r="G279" s="113"/>
      <c r="H279" s="113"/>
      <c r="I279" s="94"/>
      <c r="J279" s="94"/>
      <c r="K279" s="94"/>
    </row>
    <row r="280" spans="2:11">
      <c r="B280" s="93"/>
      <c r="C280" s="93"/>
      <c r="D280" s="113"/>
      <c r="E280" s="113"/>
      <c r="F280" s="113"/>
      <c r="G280" s="113"/>
      <c r="H280" s="113"/>
      <c r="I280" s="94"/>
      <c r="J280" s="94"/>
      <c r="K280" s="94"/>
    </row>
    <row r="281" spans="2:11">
      <c r="B281" s="93"/>
      <c r="C281" s="93"/>
      <c r="D281" s="113"/>
      <c r="E281" s="113"/>
      <c r="F281" s="113"/>
      <c r="G281" s="113"/>
      <c r="H281" s="113"/>
      <c r="I281" s="94"/>
      <c r="J281" s="94"/>
      <c r="K281" s="94"/>
    </row>
    <row r="282" spans="2:11">
      <c r="B282" s="93"/>
      <c r="C282" s="93"/>
      <c r="D282" s="113"/>
      <c r="E282" s="113"/>
      <c r="F282" s="113"/>
      <c r="G282" s="113"/>
      <c r="H282" s="113"/>
      <c r="I282" s="94"/>
      <c r="J282" s="94"/>
      <c r="K282" s="94"/>
    </row>
    <row r="283" spans="2:11">
      <c r="B283" s="93"/>
      <c r="C283" s="93"/>
      <c r="D283" s="113"/>
      <c r="E283" s="113"/>
      <c r="F283" s="113"/>
      <c r="G283" s="113"/>
      <c r="H283" s="113"/>
      <c r="I283" s="94"/>
      <c r="J283" s="94"/>
      <c r="K283" s="94"/>
    </row>
    <row r="284" spans="2:11">
      <c r="B284" s="93"/>
      <c r="C284" s="93"/>
      <c r="D284" s="113"/>
      <c r="E284" s="113"/>
      <c r="F284" s="113"/>
      <c r="G284" s="113"/>
      <c r="H284" s="113"/>
      <c r="I284" s="94"/>
      <c r="J284" s="94"/>
      <c r="K284" s="94"/>
    </row>
    <row r="285" spans="2:11">
      <c r="B285" s="93"/>
      <c r="C285" s="93"/>
      <c r="D285" s="113"/>
      <c r="E285" s="113"/>
      <c r="F285" s="113"/>
      <c r="G285" s="113"/>
      <c r="H285" s="113"/>
      <c r="I285" s="94"/>
      <c r="J285" s="94"/>
      <c r="K285" s="94"/>
    </row>
    <row r="286" spans="2:11">
      <c r="B286" s="93"/>
      <c r="C286" s="93"/>
      <c r="D286" s="113"/>
      <c r="E286" s="113"/>
      <c r="F286" s="113"/>
      <c r="G286" s="113"/>
      <c r="H286" s="113"/>
      <c r="I286" s="94"/>
      <c r="J286" s="94"/>
      <c r="K286" s="94"/>
    </row>
    <row r="287" spans="2:11">
      <c r="B287" s="93"/>
      <c r="C287" s="93"/>
      <c r="D287" s="113"/>
      <c r="E287" s="113"/>
      <c r="F287" s="113"/>
      <c r="G287" s="113"/>
      <c r="H287" s="113"/>
      <c r="I287" s="94"/>
      <c r="J287" s="94"/>
      <c r="K287" s="94"/>
    </row>
    <row r="288" spans="2:11">
      <c r="B288" s="93"/>
      <c r="C288" s="93"/>
      <c r="D288" s="113"/>
      <c r="E288" s="113"/>
      <c r="F288" s="113"/>
      <c r="G288" s="113"/>
      <c r="H288" s="113"/>
      <c r="I288" s="94"/>
      <c r="J288" s="94"/>
      <c r="K288" s="94"/>
    </row>
    <row r="289" spans="2:11">
      <c r="B289" s="93"/>
      <c r="C289" s="93"/>
      <c r="D289" s="113"/>
      <c r="E289" s="113"/>
      <c r="F289" s="113"/>
      <c r="G289" s="113"/>
      <c r="H289" s="113"/>
      <c r="I289" s="94"/>
      <c r="J289" s="94"/>
      <c r="K289" s="94"/>
    </row>
    <row r="290" spans="2:11">
      <c r="B290" s="93"/>
      <c r="C290" s="93"/>
      <c r="D290" s="113"/>
      <c r="E290" s="113"/>
      <c r="F290" s="113"/>
      <c r="G290" s="113"/>
      <c r="H290" s="113"/>
      <c r="I290" s="94"/>
      <c r="J290" s="94"/>
      <c r="K290" s="94"/>
    </row>
    <row r="291" spans="2:11">
      <c r="B291" s="93"/>
      <c r="C291" s="93"/>
      <c r="D291" s="113"/>
      <c r="E291" s="113"/>
      <c r="F291" s="113"/>
      <c r="G291" s="113"/>
      <c r="H291" s="113"/>
      <c r="I291" s="94"/>
      <c r="J291" s="94"/>
      <c r="K291" s="94"/>
    </row>
    <row r="292" spans="2:11">
      <c r="B292" s="93"/>
      <c r="C292" s="93"/>
      <c r="D292" s="113"/>
      <c r="E292" s="113"/>
      <c r="F292" s="113"/>
      <c r="G292" s="113"/>
      <c r="H292" s="113"/>
      <c r="I292" s="94"/>
      <c r="J292" s="94"/>
      <c r="K292" s="94"/>
    </row>
    <row r="293" spans="2:11">
      <c r="B293" s="93"/>
      <c r="C293" s="93"/>
      <c r="D293" s="113"/>
      <c r="E293" s="113"/>
      <c r="F293" s="113"/>
      <c r="G293" s="113"/>
      <c r="H293" s="113"/>
      <c r="I293" s="94"/>
      <c r="J293" s="94"/>
      <c r="K293" s="94"/>
    </row>
    <row r="294" spans="2:11">
      <c r="B294" s="93"/>
      <c r="C294" s="93"/>
      <c r="D294" s="113"/>
      <c r="E294" s="113"/>
      <c r="F294" s="113"/>
      <c r="G294" s="113"/>
      <c r="H294" s="113"/>
      <c r="I294" s="94"/>
      <c r="J294" s="94"/>
      <c r="K294" s="94"/>
    </row>
    <row r="295" spans="2:11">
      <c r="B295" s="93"/>
      <c r="C295" s="93"/>
      <c r="D295" s="113"/>
      <c r="E295" s="113"/>
      <c r="F295" s="113"/>
      <c r="G295" s="113"/>
      <c r="H295" s="113"/>
      <c r="I295" s="94"/>
      <c r="J295" s="94"/>
      <c r="K295" s="94"/>
    </row>
    <row r="296" spans="2:11">
      <c r="B296" s="93"/>
      <c r="C296" s="93"/>
      <c r="D296" s="113"/>
      <c r="E296" s="113"/>
      <c r="F296" s="113"/>
      <c r="G296" s="113"/>
      <c r="H296" s="113"/>
      <c r="I296" s="94"/>
      <c r="J296" s="94"/>
      <c r="K296" s="94"/>
    </row>
    <row r="297" spans="2:11">
      <c r="B297" s="93"/>
      <c r="C297" s="93"/>
      <c r="D297" s="113"/>
      <c r="E297" s="113"/>
      <c r="F297" s="113"/>
      <c r="G297" s="113"/>
      <c r="H297" s="113"/>
      <c r="I297" s="94"/>
      <c r="J297" s="94"/>
      <c r="K297" s="94"/>
    </row>
    <row r="298" spans="2:11">
      <c r="B298" s="93"/>
      <c r="C298" s="93"/>
      <c r="D298" s="113"/>
      <c r="E298" s="113"/>
      <c r="F298" s="113"/>
      <c r="G298" s="113"/>
      <c r="H298" s="113"/>
      <c r="I298" s="94"/>
      <c r="J298" s="94"/>
      <c r="K298" s="94"/>
    </row>
    <row r="299" spans="2:11">
      <c r="B299" s="93"/>
      <c r="C299" s="93"/>
      <c r="D299" s="113"/>
      <c r="E299" s="113"/>
      <c r="F299" s="113"/>
      <c r="G299" s="113"/>
      <c r="H299" s="113"/>
      <c r="I299" s="94"/>
      <c r="J299" s="94"/>
      <c r="K299" s="94"/>
    </row>
    <row r="300" spans="2:11">
      <c r="B300" s="93"/>
      <c r="C300" s="93"/>
      <c r="D300" s="113"/>
      <c r="E300" s="113"/>
      <c r="F300" s="113"/>
      <c r="G300" s="113"/>
      <c r="H300" s="113"/>
      <c r="I300" s="94"/>
      <c r="J300" s="94"/>
      <c r="K300" s="94"/>
    </row>
    <row r="301" spans="2:11">
      <c r="B301" s="93"/>
      <c r="C301" s="93"/>
      <c r="D301" s="113"/>
      <c r="E301" s="113"/>
      <c r="F301" s="113"/>
      <c r="G301" s="113"/>
      <c r="H301" s="113"/>
      <c r="I301" s="94"/>
      <c r="J301" s="94"/>
      <c r="K301" s="94"/>
    </row>
    <row r="302" spans="2:11">
      <c r="B302" s="93"/>
      <c r="C302" s="93"/>
      <c r="D302" s="113"/>
      <c r="E302" s="113"/>
      <c r="F302" s="113"/>
      <c r="G302" s="113"/>
      <c r="H302" s="113"/>
      <c r="I302" s="94"/>
      <c r="J302" s="94"/>
      <c r="K302" s="94"/>
    </row>
    <row r="303" spans="2:11">
      <c r="B303" s="93"/>
      <c r="C303" s="93"/>
      <c r="D303" s="113"/>
      <c r="E303" s="113"/>
      <c r="F303" s="113"/>
      <c r="G303" s="113"/>
      <c r="H303" s="113"/>
      <c r="I303" s="94"/>
      <c r="J303" s="94"/>
      <c r="K303" s="94"/>
    </row>
    <row r="304" spans="2:11">
      <c r="B304" s="93"/>
      <c r="C304" s="93"/>
      <c r="D304" s="113"/>
      <c r="E304" s="113"/>
      <c r="F304" s="113"/>
      <c r="G304" s="113"/>
      <c r="H304" s="113"/>
      <c r="I304" s="94"/>
      <c r="J304" s="94"/>
      <c r="K304" s="94"/>
    </row>
    <row r="305" spans="2:11">
      <c r="B305" s="93"/>
      <c r="C305" s="93"/>
      <c r="D305" s="113"/>
      <c r="E305" s="113"/>
      <c r="F305" s="113"/>
      <c r="G305" s="113"/>
      <c r="H305" s="113"/>
      <c r="I305" s="94"/>
      <c r="J305" s="94"/>
      <c r="K305" s="94"/>
    </row>
    <row r="306" spans="2:11">
      <c r="B306" s="93"/>
      <c r="C306" s="93"/>
      <c r="D306" s="113"/>
      <c r="E306" s="113"/>
      <c r="F306" s="113"/>
      <c r="G306" s="113"/>
      <c r="H306" s="113"/>
      <c r="I306" s="94"/>
      <c r="J306" s="94"/>
      <c r="K306" s="94"/>
    </row>
    <row r="307" spans="2:11">
      <c r="B307" s="93"/>
      <c r="C307" s="93"/>
      <c r="D307" s="113"/>
      <c r="E307" s="113"/>
      <c r="F307" s="113"/>
      <c r="G307" s="113"/>
      <c r="H307" s="113"/>
      <c r="I307" s="94"/>
      <c r="J307" s="94"/>
      <c r="K307" s="94"/>
    </row>
    <row r="308" spans="2:11">
      <c r="B308" s="93"/>
      <c r="C308" s="93"/>
      <c r="D308" s="113"/>
      <c r="E308" s="113"/>
      <c r="F308" s="113"/>
      <c r="G308" s="113"/>
      <c r="H308" s="113"/>
      <c r="I308" s="94"/>
      <c r="J308" s="94"/>
      <c r="K308" s="94"/>
    </row>
    <row r="309" spans="2:11">
      <c r="B309" s="93"/>
      <c r="C309" s="93"/>
      <c r="D309" s="113"/>
      <c r="E309" s="113"/>
      <c r="F309" s="113"/>
      <c r="G309" s="113"/>
      <c r="H309" s="113"/>
      <c r="I309" s="94"/>
      <c r="J309" s="94"/>
      <c r="K309" s="94"/>
    </row>
    <row r="310" spans="2:11">
      <c r="B310" s="93"/>
      <c r="C310" s="93"/>
      <c r="D310" s="113"/>
      <c r="E310" s="113"/>
      <c r="F310" s="113"/>
      <c r="G310" s="113"/>
      <c r="H310" s="113"/>
      <c r="I310" s="94"/>
      <c r="J310" s="94"/>
      <c r="K310" s="94"/>
    </row>
    <row r="311" spans="2:11">
      <c r="B311" s="93"/>
      <c r="C311" s="93"/>
      <c r="D311" s="113"/>
      <c r="E311" s="113"/>
      <c r="F311" s="113"/>
      <c r="G311" s="113"/>
      <c r="H311" s="113"/>
      <c r="I311" s="94"/>
      <c r="J311" s="94"/>
      <c r="K311" s="94"/>
    </row>
    <row r="312" spans="2:11">
      <c r="B312" s="93"/>
      <c r="C312" s="93"/>
      <c r="D312" s="113"/>
      <c r="E312" s="113"/>
      <c r="F312" s="113"/>
      <c r="G312" s="113"/>
      <c r="H312" s="113"/>
      <c r="I312" s="94"/>
      <c r="J312" s="94"/>
      <c r="K312" s="94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O612"/>
  <sheetViews>
    <sheetView rightToLeft="1" workbookViewId="0"/>
  </sheetViews>
  <sheetFormatPr defaultColWidth="9.140625" defaultRowHeight="18"/>
  <cols>
    <col min="1" max="1" width="6.28515625" style="1" customWidth="1"/>
    <col min="2" max="2" width="33.28515625" style="2" bestFit="1" customWidth="1"/>
    <col min="3" max="3" width="36.7109375" style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9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145</v>
      </c>
      <c r="C1" s="46" t="s" vm="1">
        <v>229</v>
      </c>
    </row>
    <row r="2" spans="2:15">
      <c r="B2" s="46" t="s">
        <v>144</v>
      </c>
      <c r="C2" s="46" t="s">
        <v>230</v>
      </c>
    </row>
    <row r="3" spans="2:15">
      <c r="B3" s="46" t="s">
        <v>146</v>
      </c>
      <c r="C3" s="46" t="s">
        <v>231</v>
      </c>
    </row>
    <row r="4" spans="2:15">
      <c r="B4" s="46" t="s">
        <v>147</v>
      </c>
      <c r="C4" s="46">
        <v>9453</v>
      </c>
    </row>
    <row r="6" spans="2:15" ht="26.25" customHeight="1">
      <c r="B6" s="143" t="s">
        <v>179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15" s="3" customFormat="1" ht="63">
      <c r="B7" s="47" t="s">
        <v>116</v>
      </c>
      <c r="C7" s="49" t="s">
        <v>47</v>
      </c>
      <c r="D7" s="49" t="s">
        <v>14</v>
      </c>
      <c r="E7" s="49" t="s">
        <v>15</v>
      </c>
      <c r="F7" s="49" t="s">
        <v>59</v>
      </c>
      <c r="G7" s="49" t="s">
        <v>103</v>
      </c>
      <c r="H7" s="49" t="s">
        <v>56</v>
      </c>
      <c r="I7" s="49" t="s">
        <v>111</v>
      </c>
      <c r="J7" s="49" t="s">
        <v>148</v>
      </c>
      <c r="K7" s="51" t="s">
        <v>149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208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6" t="s">
        <v>3312</v>
      </c>
      <c r="C10" s="87"/>
      <c r="D10" s="87"/>
      <c r="E10" s="87"/>
      <c r="F10" s="87"/>
      <c r="G10" s="87"/>
      <c r="H10" s="87"/>
      <c r="I10" s="107">
        <f>I11</f>
        <v>-64.423516871999993</v>
      </c>
      <c r="J10" s="108">
        <f>IFERROR(I10/$I$10,0)</f>
        <v>1</v>
      </c>
      <c r="K10" s="108">
        <f>I10/'סכום נכסי הקרן'!$C$42</f>
        <v>-1.2038504982984491E-4</v>
      </c>
      <c r="O10" s="1"/>
    </row>
    <row r="11" spans="2:15" s="4" customFormat="1" ht="18" customHeight="1">
      <c r="B11" s="127" t="s">
        <v>198</v>
      </c>
      <c r="C11" s="127"/>
      <c r="D11" s="127"/>
      <c r="E11" s="127"/>
      <c r="F11" s="127"/>
      <c r="G11" s="127"/>
      <c r="H11" s="128"/>
      <c r="I11" s="129">
        <f>SUM(I12:I13)</f>
        <v>-64.423516871999993</v>
      </c>
      <c r="J11" s="108">
        <f t="shared" ref="J11:J13" si="0">IFERROR(I11/$I$10,0)</f>
        <v>1</v>
      </c>
      <c r="K11" s="108">
        <f>I11/'סכום נכסי הקרן'!$C$42</f>
        <v>-1.2038504982984491E-4</v>
      </c>
      <c r="O11" s="1"/>
    </row>
    <row r="12" spans="2:15" ht="21" customHeight="1">
      <c r="B12" s="130" t="s">
        <v>680</v>
      </c>
      <c r="C12" s="130" t="s">
        <v>681</v>
      </c>
      <c r="D12" s="130" t="s">
        <v>683</v>
      </c>
      <c r="E12" s="130"/>
      <c r="F12" s="131">
        <v>0</v>
      </c>
      <c r="G12" s="130" t="s">
        <v>132</v>
      </c>
      <c r="H12" s="131">
        <v>0</v>
      </c>
      <c r="I12" s="90">
        <v>-46.993327782999998</v>
      </c>
      <c r="J12" s="108">
        <f t="shared" si="0"/>
        <v>0.72944368865128539</v>
      </c>
      <c r="K12" s="108">
        <f>I12/'סכום נכסי הקרן'!$C$42</f>
        <v>-8.7814114806350878E-5</v>
      </c>
    </row>
    <row r="13" spans="2:15">
      <c r="B13" s="86" t="s">
        <v>1580</v>
      </c>
      <c r="C13" s="87" t="s">
        <v>1581</v>
      </c>
      <c r="D13" s="130" t="s">
        <v>683</v>
      </c>
      <c r="E13" s="130"/>
      <c r="F13" s="131">
        <v>0</v>
      </c>
      <c r="G13" s="130" t="s">
        <v>132</v>
      </c>
      <c r="H13" s="131">
        <v>0</v>
      </c>
      <c r="I13" s="90">
        <v>-17.430189088999999</v>
      </c>
      <c r="J13" s="108">
        <f t="shared" si="0"/>
        <v>0.27055631134871461</v>
      </c>
      <c r="K13" s="108">
        <f>I13/'סכום נכסי הקרן'!$C$42</f>
        <v>-3.2570935023494044E-5</v>
      </c>
    </row>
    <row r="14" spans="2:15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93"/>
      <c r="C109" s="94"/>
      <c r="D109" s="113"/>
      <c r="E109" s="113"/>
      <c r="F109" s="113"/>
      <c r="G109" s="113"/>
      <c r="H109" s="113"/>
      <c r="I109" s="94"/>
      <c r="J109" s="94"/>
      <c r="K109" s="94"/>
    </row>
    <row r="110" spans="2:11">
      <c r="B110" s="93"/>
      <c r="C110" s="94"/>
      <c r="D110" s="113"/>
      <c r="E110" s="113"/>
      <c r="F110" s="113"/>
      <c r="G110" s="113"/>
      <c r="H110" s="113"/>
      <c r="I110" s="94"/>
      <c r="J110" s="94"/>
      <c r="K110" s="94"/>
    </row>
    <row r="111" spans="2:11">
      <c r="B111" s="93"/>
      <c r="C111" s="94"/>
      <c r="D111" s="113"/>
      <c r="E111" s="113"/>
      <c r="F111" s="113"/>
      <c r="G111" s="113"/>
      <c r="H111" s="113"/>
      <c r="I111" s="94"/>
      <c r="J111" s="94"/>
      <c r="K111" s="94"/>
    </row>
    <row r="112" spans="2:11">
      <c r="B112" s="93"/>
      <c r="C112" s="94"/>
      <c r="D112" s="113"/>
      <c r="E112" s="113"/>
      <c r="F112" s="113"/>
      <c r="G112" s="113"/>
      <c r="H112" s="113"/>
      <c r="I112" s="94"/>
      <c r="J112" s="94"/>
      <c r="K112" s="94"/>
    </row>
    <row r="113" spans="2:11">
      <c r="B113" s="93"/>
      <c r="C113" s="94"/>
      <c r="D113" s="113"/>
      <c r="E113" s="113"/>
      <c r="F113" s="113"/>
      <c r="G113" s="113"/>
      <c r="H113" s="113"/>
      <c r="I113" s="94"/>
      <c r="J113" s="94"/>
      <c r="K113" s="94"/>
    </row>
    <row r="114" spans="2:11">
      <c r="B114" s="93"/>
      <c r="C114" s="94"/>
      <c r="D114" s="113"/>
      <c r="E114" s="113"/>
      <c r="F114" s="113"/>
      <c r="G114" s="113"/>
      <c r="H114" s="113"/>
      <c r="I114" s="94"/>
      <c r="J114" s="94"/>
      <c r="K114" s="94"/>
    </row>
    <row r="115" spans="2:11">
      <c r="B115" s="93"/>
      <c r="C115" s="94"/>
      <c r="D115" s="113"/>
      <c r="E115" s="113"/>
      <c r="F115" s="113"/>
      <c r="G115" s="113"/>
      <c r="H115" s="113"/>
      <c r="I115" s="94"/>
      <c r="J115" s="94"/>
      <c r="K115" s="94"/>
    </row>
    <row r="116" spans="2:11">
      <c r="B116" s="93"/>
      <c r="C116" s="94"/>
      <c r="D116" s="113"/>
      <c r="E116" s="113"/>
      <c r="F116" s="113"/>
      <c r="G116" s="113"/>
      <c r="H116" s="113"/>
      <c r="I116" s="94"/>
      <c r="J116" s="94"/>
      <c r="K116" s="94"/>
    </row>
    <row r="117" spans="2:11">
      <c r="B117" s="93"/>
      <c r="C117" s="94"/>
      <c r="D117" s="113"/>
      <c r="E117" s="113"/>
      <c r="F117" s="113"/>
      <c r="G117" s="113"/>
      <c r="H117" s="113"/>
      <c r="I117" s="94"/>
      <c r="J117" s="94"/>
      <c r="K117" s="94"/>
    </row>
    <row r="118" spans="2:11">
      <c r="B118" s="93"/>
      <c r="C118" s="94"/>
      <c r="D118" s="113"/>
      <c r="E118" s="113"/>
      <c r="F118" s="113"/>
      <c r="G118" s="113"/>
      <c r="H118" s="113"/>
      <c r="I118" s="94"/>
      <c r="J118" s="94"/>
      <c r="K118" s="94"/>
    </row>
    <row r="119" spans="2:11">
      <c r="B119" s="93"/>
      <c r="C119" s="94"/>
      <c r="D119" s="113"/>
      <c r="E119" s="113"/>
      <c r="F119" s="113"/>
      <c r="G119" s="113"/>
      <c r="H119" s="113"/>
      <c r="I119" s="94"/>
      <c r="J119" s="94"/>
      <c r="K119" s="94"/>
    </row>
    <row r="120" spans="2:11">
      <c r="B120" s="93"/>
      <c r="C120" s="94"/>
      <c r="D120" s="113"/>
      <c r="E120" s="113"/>
      <c r="F120" s="113"/>
      <c r="G120" s="113"/>
      <c r="H120" s="113"/>
      <c r="I120" s="94"/>
      <c r="J120" s="94"/>
      <c r="K120" s="94"/>
    </row>
    <row r="121" spans="2:11">
      <c r="B121" s="93"/>
      <c r="C121" s="94"/>
      <c r="D121" s="113"/>
      <c r="E121" s="113"/>
      <c r="F121" s="113"/>
      <c r="G121" s="113"/>
      <c r="H121" s="113"/>
      <c r="I121" s="94"/>
      <c r="J121" s="94"/>
      <c r="K121" s="94"/>
    </row>
    <row r="122" spans="2:11">
      <c r="B122" s="93"/>
      <c r="C122" s="94"/>
      <c r="D122" s="113"/>
      <c r="E122" s="113"/>
      <c r="F122" s="113"/>
      <c r="G122" s="113"/>
      <c r="H122" s="113"/>
      <c r="I122" s="94"/>
      <c r="J122" s="94"/>
      <c r="K122" s="94"/>
    </row>
    <row r="123" spans="2:11">
      <c r="B123" s="93"/>
      <c r="C123" s="94"/>
      <c r="D123" s="113"/>
      <c r="E123" s="113"/>
      <c r="F123" s="113"/>
      <c r="G123" s="113"/>
      <c r="H123" s="113"/>
      <c r="I123" s="94"/>
      <c r="J123" s="94"/>
      <c r="K123" s="94"/>
    </row>
    <row r="124" spans="2:11">
      <c r="B124" s="93"/>
      <c r="C124" s="94"/>
      <c r="D124" s="113"/>
      <c r="E124" s="113"/>
      <c r="F124" s="113"/>
      <c r="G124" s="113"/>
      <c r="H124" s="113"/>
      <c r="I124" s="94"/>
      <c r="J124" s="94"/>
      <c r="K124" s="94"/>
    </row>
    <row r="125" spans="2:11">
      <c r="B125" s="93"/>
      <c r="C125" s="94"/>
      <c r="D125" s="113"/>
      <c r="E125" s="113"/>
      <c r="F125" s="113"/>
      <c r="G125" s="113"/>
      <c r="H125" s="113"/>
      <c r="I125" s="94"/>
      <c r="J125" s="94"/>
      <c r="K125" s="94"/>
    </row>
    <row r="126" spans="2:11">
      <c r="B126" s="93"/>
      <c r="C126" s="94"/>
      <c r="D126" s="113"/>
      <c r="E126" s="113"/>
      <c r="F126" s="113"/>
      <c r="G126" s="113"/>
      <c r="H126" s="113"/>
      <c r="I126" s="94"/>
      <c r="J126" s="94"/>
      <c r="K126" s="94"/>
    </row>
    <row r="127" spans="2:11">
      <c r="B127" s="93"/>
      <c r="C127" s="94"/>
      <c r="D127" s="113"/>
      <c r="E127" s="113"/>
      <c r="F127" s="113"/>
      <c r="G127" s="113"/>
      <c r="H127" s="113"/>
      <c r="I127" s="94"/>
      <c r="J127" s="94"/>
      <c r="K127" s="94"/>
    </row>
    <row r="128" spans="2:11">
      <c r="B128" s="93"/>
      <c r="C128" s="94"/>
      <c r="D128" s="113"/>
      <c r="E128" s="113"/>
      <c r="F128" s="113"/>
      <c r="G128" s="113"/>
      <c r="H128" s="113"/>
      <c r="I128" s="94"/>
      <c r="J128" s="94"/>
      <c r="K128" s="94"/>
    </row>
    <row r="129" spans="2:11">
      <c r="B129" s="93"/>
      <c r="C129" s="94"/>
      <c r="D129" s="113"/>
      <c r="E129" s="113"/>
      <c r="F129" s="113"/>
      <c r="G129" s="113"/>
      <c r="H129" s="113"/>
      <c r="I129" s="94"/>
      <c r="J129" s="94"/>
      <c r="K129" s="94"/>
    </row>
    <row r="130" spans="2:11">
      <c r="B130" s="93"/>
      <c r="C130" s="94"/>
      <c r="D130" s="113"/>
      <c r="E130" s="113"/>
      <c r="F130" s="113"/>
      <c r="G130" s="113"/>
      <c r="H130" s="113"/>
      <c r="I130" s="94"/>
      <c r="J130" s="94"/>
      <c r="K130" s="94"/>
    </row>
    <row r="131" spans="2:11">
      <c r="B131" s="93"/>
      <c r="C131" s="94"/>
      <c r="D131" s="113"/>
      <c r="E131" s="113"/>
      <c r="F131" s="113"/>
      <c r="G131" s="113"/>
      <c r="H131" s="113"/>
      <c r="I131" s="94"/>
      <c r="J131" s="94"/>
      <c r="K131" s="94"/>
    </row>
    <row r="132" spans="2:11">
      <c r="B132" s="93"/>
      <c r="C132" s="94"/>
      <c r="D132" s="113"/>
      <c r="E132" s="113"/>
      <c r="F132" s="113"/>
      <c r="G132" s="113"/>
      <c r="H132" s="113"/>
      <c r="I132" s="94"/>
      <c r="J132" s="94"/>
      <c r="K132" s="94"/>
    </row>
    <row r="133" spans="2:11">
      <c r="B133" s="93"/>
      <c r="C133" s="94"/>
      <c r="D133" s="113"/>
      <c r="E133" s="113"/>
      <c r="F133" s="113"/>
      <c r="G133" s="113"/>
      <c r="H133" s="113"/>
      <c r="I133" s="94"/>
      <c r="J133" s="94"/>
      <c r="K133" s="94"/>
    </row>
    <row r="134" spans="2:11">
      <c r="B134" s="93"/>
      <c r="C134" s="94"/>
      <c r="D134" s="113"/>
      <c r="E134" s="113"/>
      <c r="F134" s="113"/>
      <c r="G134" s="113"/>
      <c r="H134" s="113"/>
      <c r="I134" s="94"/>
      <c r="J134" s="94"/>
      <c r="K134" s="94"/>
    </row>
    <row r="135" spans="2:11">
      <c r="B135" s="93"/>
      <c r="C135" s="94"/>
      <c r="D135" s="113"/>
      <c r="E135" s="113"/>
      <c r="F135" s="113"/>
      <c r="G135" s="113"/>
      <c r="H135" s="113"/>
      <c r="I135" s="94"/>
      <c r="J135" s="94"/>
      <c r="K135" s="94"/>
    </row>
    <row r="136" spans="2:11">
      <c r="B136" s="93"/>
      <c r="C136" s="94"/>
      <c r="D136" s="113"/>
      <c r="E136" s="113"/>
      <c r="F136" s="113"/>
      <c r="G136" s="113"/>
      <c r="H136" s="113"/>
      <c r="I136" s="94"/>
      <c r="J136" s="94"/>
      <c r="K136" s="94"/>
    </row>
    <row r="137" spans="2:11">
      <c r="B137" s="93"/>
      <c r="C137" s="94"/>
      <c r="D137" s="113"/>
      <c r="E137" s="113"/>
      <c r="F137" s="113"/>
      <c r="G137" s="113"/>
      <c r="H137" s="113"/>
      <c r="I137" s="94"/>
      <c r="J137" s="94"/>
      <c r="K137" s="94"/>
    </row>
    <row r="138" spans="2:11">
      <c r="B138" s="93"/>
      <c r="C138" s="94"/>
      <c r="D138" s="113"/>
      <c r="E138" s="113"/>
      <c r="F138" s="113"/>
      <c r="G138" s="113"/>
      <c r="H138" s="113"/>
      <c r="I138" s="94"/>
      <c r="J138" s="94"/>
      <c r="K138" s="94"/>
    </row>
    <row r="139" spans="2:11">
      <c r="B139" s="93"/>
      <c r="C139" s="94"/>
      <c r="D139" s="113"/>
      <c r="E139" s="113"/>
      <c r="F139" s="113"/>
      <c r="G139" s="113"/>
      <c r="H139" s="113"/>
      <c r="I139" s="94"/>
      <c r="J139" s="94"/>
      <c r="K139" s="94"/>
    </row>
    <row r="140" spans="2:11">
      <c r="B140" s="93"/>
      <c r="C140" s="94"/>
      <c r="D140" s="113"/>
      <c r="E140" s="113"/>
      <c r="F140" s="113"/>
      <c r="G140" s="113"/>
      <c r="H140" s="113"/>
      <c r="I140" s="94"/>
      <c r="J140" s="94"/>
      <c r="K140" s="94"/>
    </row>
    <row r="141" spans="2:11">
      <c r="B141" s="93"/>
      <c r="C141" s="94"/>
      <c r="D141" s="113"/>
      <c r="E141" s="113"/>
      <c r="F141" s="113"/>
      <c r="G141" s="113"/>
      <c r="H141" s="113"/>
      <c r="I141" s="94"/>
      <c r="J141" s="94"/>
      <c r="K141" s="94"/>
    </row>
    <row r="142" spans="2:11">
      <c r="B142" s="93"/>
      <c r="C142" s="94"/>
      <c r="D142" s="113"/>
      <c r="E142" s="113"/>
      <c r="F142" s="113"/>
      <c r="G142" s="113"/>
      <c r="H142" s="113"/>
      <c r="I142" s="94"/>
      <c r="J142" s="94"/>
      <c r="K142" s="94"/>
    </row>
    <row r="143" spans="2:11">
      <c r="B143" s="93"/>
      <c r="C143" s="94"/>
      <c r="D143" s="113"/>
      <c r="E143" s="113"/>
      <c r="F143" s="113"/>
      <c r="G143" s="113"/>
      <c r="H143" s="113"/>
      <c r="I143" s="94"/>
      <c r="J143" s="94"/>
      <c r="K143" s="94"/>
    </row>
    <row r="144" spans="2:11">
      <c r="B144" s="93"/>
      <c r="C144" s="94"/>
      <c r="D144" s="113"/>
      <c r="E144" s="113"/>
      <c r="F144" s="113"/>
      <c r="G144" s="113"/>
      <c r="H144" s="113"/>
      <c r="I144" s="94"/>
      <c r="J144" s="94"/>
      <c r="K144" s="94"/>
    </row>
    <row r="145" spans="2:11">
      <c r="B145" s="93"/>
      <c r="C145" s="94"/>
      <c r="D145" s="113"/>
      <c r="E145" s="113"/>
      <c r="F145" s="113"/>
      <c r="G145" s="113"/>
      <c r="H145" s="113"/>
      <c r="I145" s="94"/>
      <c r="J145" s="94"/>
      <c r="K145" s="94"/>
    </row>
    <row r="146" spans="2:11">
      <c r="B146" s="93"/>
      <c r="C146" s="94"/>
      <c r="D146" s="113"/>
      <c r="E146" s="113"/>
      <c r="F146" s="113"/>
      <c r="G146" s="113"/>
      <c r="H146" s="113"/>
      <c r="I146" s="94"/>
      <c r="J146" s="94"/>
      <c r="K146" s="94"/>
    </row>
    <row r="147" spans="2:11">
      <c r="B147" s="93"/>
      <c r="C147" s="94"/>
      <c r="D147" s="113"/>
      <c r="E147" s="113"/>
      <c r="F147" s="113"/>
      <c r="G147" s="113"/>
      <c r="H147" s="113"/>
      <c r="I147" s="94"/>
      <c r="J147" s="94"/>
      <c r="K147" s="94"/>
    </row>
    <row r="148" spans="2:11">
      <c r="B148" s="93"/>
      <c r="C148" s="94"/>
      <c r="D148" s="113"/>
      <c r="E148" s="113"/>
      <c r="F148" s="113"/>
      <c r="G148" s="113"/>
      <c r="H148" s="113"/>
      <c r="I148" s="94"/>
      <c r="J148" s="94"/>
      <c r="K148" s="94"/>
    </row>
    <row r="149" spans="2:11">
      <c r="B149" s="93"/>
      <c r="C149" s="94"/>
      <c r="D149" s="113"/>
      <c r="E149" s="113"/>
      <c r="F149" s="113"/>
      <c r="G149" s="113"/>
      <c r="H149" s="113"/>
      <c r="I149" s="94"/>
      <c r="J149" s="94"/>
      <c r="K149" s="94"/>
    </row>
    <row r="150" spans="2:11">
      <c r="B150" s="93"/>
      <c r="C150" s="94"/>
      <c r="D150" s="113"/>
      <c r="E150" s="113"/>
      <c r="F150" s="113"/>
      <c r="G150" s="113"/>
      <c r="H150" s="113"/>
      <c r="I150" s="94"/>
      <c r="J150" s="94"/>
      <c r="K150" s="94"/>
    </row>
    <row r="151" spans="2:11">
      <c r="B151" s="93"/>
      <c r="C151" s="94"/>
      <c r="D151" s="113"/>
      <c r="E151" s="113"/>
      <c r="F151" s="113"/>
      <c r="G151" s="113"/>
      <c r="H151" s="113"/>
      <c r="I151" s="94"/>
      <c r="J151" s="94"/>
      <c r="K151" s="94"/>
    </row>
    <row r="152" spans="2:11">
      <c r="B152" s="93"/>
      <c r="C152" s="94"/>
      <c r="D152" s="113"/>
      <c r="E152" s="113"/>
      <c r="F152" s="113"/>
      <c r="G152" s="113"/>
      <c r="H152" s="113"/>
      <c r="I152" s="94"/>
      <c r="J152" s="94"/>
      <c r="K152" s="94"/>
    </row>
    <row r="153" spans="2:11">
      <c r="B153" s="93"/>
      <c r="C153" s="94"/>
      <c r="D153" s="113"/>
      <c r="E153" s="113"/>
      <c r="F153" s="113"/>
      <c r="G153" s="113"/>
      <c r="H153" s="113"/>
      <c r="I153" s="94"/>
      <c r="J153" s="94"/>
      <c r="K153" s="94"/>
    </row>
    <row r="154" spans="2:11">
      <c r="B154" s="93"/>
      <c r="C154" s="94"/>
      <c r="D154" s="113"/>
      <c r="E154" s="113"/>
      <c r="F154" s="113"/>
      <c r="G154" s="113"/>
      <c r="H154" s="113"/>
      <c r="I154" s="94"/>
      <c r="J154" s="94"/>
      <c r="K154" s="94"/>
    </row>
    <row r="155" spans="2:11">
      <c r="B155" s="93"/>
      <c r="C155" s="94"/>
      <c r="D155" s="113"/>
      <c r="E155" s="113"/>
      <c r="F155" s="113"/>
      <c r="G155" s="113"/>
      <c r="H155" s="113"/>
      <c r="I155" s="94"/>
      <c r="J155" s="94"/>
      <c r="K155" s="94"/>
    </row>
    <row r="156" spans="2:11">
      <c r="B156" s="93"/>
      <c r="C156" s="94"/>
      <c r="D156" s="113"/>
      <c r="E156" s="113"/>
      <c r="F156" s="113"/>
      <c r="G156" s="113"/>
      <c r="H156" s="113"/>
      <c r="I156" s="94"/>
      <c r="J156" s="94"/>
      <c r="K156" s="94"/>
    </row>
    <row r="157" spans="2:11">
      <c r="B157" s="93"/>
      <c r="C157" s="94"/>
      <c r="D157" s="113"/>
      <c r="E157" s="113"/>
      <c r="F157" s="113"/>
      <c r="G157" s="113"/>
      <c r="H157" s="113"/>
      <c r="I157" s="94"/>
      <c r="J157" s="94"/>
      <c r="K157" s="94"/>
    </row>
    <row r="158" spans="2:11">
      <c r="B158" s="93"/>
      <c r="C158" s="94"/>
      <c r="D158" s="113"/>
      <c r="E158" s="113"/>
      <c r="F158" s="113"/>
      <c r="G158" s="113"/>
      <c r="H158" s="113"/>
      <c r="I158" s="94"/>
      <c r="J158" s="94"/>
      <c r="K158" s="94"/>
    </row>
    <row r="159" spans="2:11">
      <c r="B159" s="93"/>
      <c r="C159" s="94"/>
      <c r="D159" s="113"/>
      <c r="E159" s="113"/>
      <c r="F159" s="113"/>
      <c r="G159" s="113"/>
      <c r="H159" s="113"/>
      <c r="I159" s="94"/>
      <c r="J159" s="94"/>
      <c r="K159" s="94"/>
    </row>
    <row r="160" spans="2:11">
      <c r="B160" s="93"/>
      <c r="C160" s="94"/>
      <c r="D160" s="113"/>
      <c r="E160" s="113"/>
      <c r="F160" s="113"/>
      <c r="G160" s="113"/>
      <c r="H160" s="113"/>
      <c r="I160" s="94"/>
      <c r="J160" s="94"/>
      <c r="K160" s="94"/>
    </row>
    <row r="161" spans="2:11">
      <c r="B161" s="93"/>
      <c r="C161" s="94"/>
      <c r="D161" s="113"/>
      <c r="E161" s="113"/>
      <c r="F161" s="113"/>
      <c r="G161" s="113"/>
      <c r="H161" s="113"/>
      <c r="I161" s="94"/>
      <c r="J161" s="94"/>
      <c r="K161" s="94"/>
    </row>
    <row r="162" spans="2:11">
      <c r="B162" s="93"/>
      <c r="C162" s="94"/>
      <c r="D162" s="113"/>
      <c r="E162" s="113"/>
      <c r="F162" s="113"/>
      <c r="G162" s="113"/>
      <c r="H162" s="113"/>
      <c r="I162" s="94"/>
      <c r="J162" s="94"/>
      <c r="K162" s="94"/>
    </row>
    <row r="163" spans="2:11">
      <c r="B163" s="93"/>
      <c r="C163" s="94"/>
      <c r="D163" s="113"/>
      <c r="E163" s="113"/>
      <c r="F163" s="113"/>
      <c r="G163" s="113"/>
      <c r="H163" s="113"/>
      <c r="I163" s="94"/>
      <c r="J163" s="94"/>
      <c r="K163" s="94"/>
    </row>
    <row r="164" spans="2:11">
      <c r="B164" s="93"/>
      <c r="C164" s="94"/>
      <c r="D164" s="113"/>
      <c r="E164" s="113"/>
      <c r="F164" s="113"/>
      <c r="G164" s="113"/>
      <c r="H164" s="113"/>
      <c r="I164" s="94"/>
      <c r="J164" s="94"/>
      <c r="K164" s="94"/>
    </row>
    <row r="165" spans="2:11">
      <c r="B165" s="93"/>
      <c r="C165" s="94"/>
      <c r="D165" s="113"/>
      <c r="E165" s="113"/>
      <c r="F165" s="113"/>
      <c r="G165" s="113"/>
      <c r="H165" s="113"/>
      <c r="I165" s="94"/>
      <c r="J165" s="94"/>
      <c r="K165" s="94"/>
    </row>
    <row r="166" spans="2:11">
      <c r="B166" s="93"/>
      <c r="C166" s="94"/>
      <c r="D166" s="113"/>
      <c r="E166" s="113"/>
      <c r="F166" s="113"/>
      <c r="G166" s="113"/>
      <c r="H166" s="113"/>
      <c r="I166" s="94"/>
      <c r="J166" s="94"/>
      <c r="K166" s="94"/>
    </row>
    <row r="167" spans="2:11">
      <c r="B167" s="93"/>
      <c r="C167" s="94"/>
      <c r="D167" s="113"/>
      <c r="E167" s="113"/>
      <c r="F167" s="113"/>
      <c r="G167" s="113"/>
      <c r="H167" s="113"/>
      <c r="I167" s="94"/>
      <c r="J167" s="94"/>
      <c r="K167" s="94"/>
    </row>
    <row r="168" spans="2:11">
      <c r="B168" s="93"/>
      <c r="C168" s="94"/>
      <c r="D168" s="113"/>
      <c r="E168" s="113"/>
      <c r="F168" s="113"/>
      <c r="G168" s="113"/>
      <c r="H168" s="113"/>
      <c r="I168" s="94"/>
      <c r="J168" s="94"/>
      <c r="K168" s="94"/>
    </row>
    <row r="169" spans="2:11">
      <c r="B169" s="93"/>
      <c r="C169" s="94"/>
      <c r="D169" s="113"/>
      <c r="E169" s="113"/>
      <c r="F169" s="113"/>
      <c r="G169" s="113"/>
      <c r="H169" s="113"/>
      <c r="I169" s="94"/>
      <c r="J169" s="94"/>
      <c r="K169" s="94"/>
    </row>
    <row r="170" spans="2:11">
      <c r="B170" s="93"/>
      <c r="C170" s="94"/>
      <c r="D170" s="113"/>
      <c r="E170" s="113"/>
      <c r="F170" s="113"/>
      <c r="G170" s="113"/>
      <c r="H170" s="113"/>
      <c r="I170" s="94"/>
      <c r="J170" s="94"/>
      <c r="K170" s="94"/>
    </row>
    <row r="171" spans="2:11">
      <c r="B171" s="93"/>
      <c r="C171" s="94"/>
      <c r="D171" s="113"/>
      <c r="E171" s="113"/>
      <c r="F171" s="113"/>
      <c r="G171" s="113"/>
      <c r="H171" s="113"/>
      <c r="I171" s="94"/>
      <c r="J171" s="94"/>
      <c r="K171" s="94"/>
    </row>
    <row r="172" spans="2:11">
      <c r="B172" s="93"/>
      <c r="C172" s="94"/>
      <c r="D172" s="113"/>
      <c r="E172" s="113"/>
      <c r="F172" s="113"/>
      <c r="G172" s="113"/>
      <c r="H172" s="113"/>
      <c r="I172" s="94"/>
      <c r="J172" s="94"/>
      <c r="K172" s="94"/>
    </row>
    <row r="173" spans="2:11">
      <c r="B173" s="93"/>
      <c r="C173" s="94"/>
      <c r="D173" s="113"/>
      <c r="E173" s="113"/>
      <c r="F173" s="113"/>
      <c r="G173" s="113"/>
      <c r="H173" s="113"/>
      <c r="I173" s="94"/>
      <c r="J173" s="94"/>
      <c r="K173" s="94"/>
    </row>
    <row r="174" spans="2:11">
      <c r="B174" s="93"/>
      <c r="C174" s="94"/>
      <c r="D174" s="113"/>
      <c r="E174" s="113"/>
      <c r="F174" s="113"/>
      <c r="G174" s="113"/>
      <c r="H174" s="113"/>
      <c r="I174" s="94"/>
      <c r="J174" s="94"/>
      <c r="K174" s="94"/>
    </row>
    <row r="175" spans="2:11">
      <c r="B175" s="93"/>
      <c r="C175" s="94"/>
      <c r="D175" s="113"/>
      <c r="E175" s="113"/>
      <c r="F175" s="113"/>
      <c r="G175" s="113"/>
      <c r="H175" s="113"/>
      <c r="I175" s="94"/>
      <c r="J175" s="94"/>
      <c r="K175" s="94"/>
    </row>
    <row r="176" spans="2:11">
      <c r="B176" s="93"/>
      <c r="C176" s="94"/>
      <c r="D176" s="113"/>
      <c r="E176" s="113"/>
      <c r="F176" s="113"/>
      <c r="G176" s="113"/>
      <c r="H176" s="113"/>
      <c r="I176" s="94"/>
      <c r="J176" s="94"/>
      <c r="K176" s="94"/>
    </row>
    <row r="177" spans="2:11">
      <c r="B177" s="93"/>
      <c r="C177" s="94"/>
      <c r="D177" s="113"/>
      <c r="E177" s="113"/>
      <c r="F177" s="113"/>
      <c r="G177" s="113"/>
      <c r="H177" s="113"/>
      <c r="I177" s="94"/>
      <c r="J177" s="94"/>
      <c r="K177" s="94"/>
    </row>
    <row r="178" spans="2:11">
      <c r="B178" s="93"/>
      <c r="C178" s="94"/>
      <c r="D178" s="113"/>
      <c r="E178" s="113"/>
      <c r="F178" s="113"/>
      <c r="G178" s="113"/>
      <c r="H178" s="113"/>
      <c r="I178" s="94"/>
      <c r="J178" s="94"/>
      <c r="K178" s="94"/>
    </row>
    <row r="179" spans="2:11">
      <c r="B179" s="93"/>
      <c r="C179" s="94"/>
      <c r="D179" s="113"/>
      <c r="E179" s="113"/>
      <c r="F179" s="113"/>
      <c r="G179" s="113"/>
      <c r="H179" s="113"/>
      <c r="I179" s="94"/>
      <c r="J179" s="94"/>
      <c r="K179" s="94"/>
    </row>
    <row r="180" spans="2:11">
      <c r="B180" s="93"/>
      <c r="C180" s="94"/>
      <c r="D180" s="113"/>
      <c r="E180" s="113"/>
      <c r="F180" s="113"/>
      <c r="G180" s="113"/>
      <c r="H180" s="113"/>
      <c r="I180" s="94"/>
      <c r="J180" s="94"/>
      <c r="K180" s="94"/>
    </row>
    <row r="181" spans="2:11">
      <c r="B181" s="93"/>
      <c r="C181" s="94"/>
      <c r="D181" s="113"/>
      <c r="E181" s="113"/>
      <c r="F181" s="113"/>
      <c r="G181" s="113"/>
      <c r="H181" s="113"/>
      <c r="I181" s="94"/>
      <c r="J181" s="94"/>
      <c r="K181" s="94"/>
    </row>
    <row r="182" spans="2:11">
      <c r="B182" s="93"/>
      <c r="C182" s="94"/>
      <c r="D182" s="113"/>
      <c r="E182" s="113"/>
      <c r="F182" s="113"/>
      <c r="G182" s="113"/>
      <c r="H182" s="113"/>
      <c r="I182" s="94"/>
      <c r="J182" s="94"/>
      <c r="K182" s="94"/>
    </row>
    <row r="183" spans="2:11">
      <c r="B183" s="93"/>
      <c r="C183" s="94"/>
      <c r="D183" s="113"/>
      <c r="E183" s="113"/>
      <c r="F183" s="113"/>
      <c r="G183" s="113"/>
      <c r="H183" s="113"/>
      <c r="I183" s="94"/>
      <c r="J183" s="94"/>
      <c r="K183" s="94"/>
    </row>
    <row r="184" spans="2:11">
      <c r="B184" s="93"/>
      <c r="C184" s="94"/>
      <c r="D184" s="113"/>
      <c r="E184" s="113"/>
      <c r="F184" s="113"/>
      <c r="G184" s="113"/>
      <c r="H184" s="113"/>
      <c r="I184" s="94"/>
      <c r="J184" s="94"/>
      <c r="K184" s="94"/>
    </row>
    <row r="185" spans="2:11">
      <c r="B185" s="93"/>
      <c r="C185" s="94"/>
      <c r="D185" s="113"/>
      <c r="E185" s="113"/>
      <c r="F185" s="113"/>
      <c r="G185" s="113"/>
      <c r="H185" s="113"/>
      <c r="I185" s="94"/>
      <c r="J185" s="94"/>
      <c r="K185" s="94"/>
    </row>
    <row r="186" spans="2:11">
      <c r="B186" s="93"/>
      <c r="C186" s="94"/>
      <c r="D186" s="113"/>
      <c r="E186" s="113"/>
      <c r="F186" s="113"/>
      <c r="G186" s="113"/>
      <c r="H186" s="113"/>
      <c r="I186" s="94"/>
      <c r="J186" s="94"/>
      <c r="K186" s="94"/>
    </row>
    <row r="187" spans="2:11">
      <c r="B187" s="93"/>
      <c r="C187" s="94"/>
      <c r="D187" s="113"/>
      <c r="E187" s="113"/>
      <c r="F187" s="113"/>
      <c r="G187" s="113"/>
      <c r="H187" s="113"/>
      <c r="I187" s="94"/>
      <c r="J187" s="94"/>
      <c r="K187" s="94"/>
    </row>
    <row r="188" spans="2:11">
      <c r="B188" s="93"/>
      <c r="C188" s="94"/>
      <c r="D188" s="113"/>
      <c r="E188" s="113"/>
      <c r="F188" s="113"/>
      <c r="G188" s="113"/>
      <c r="H188" s="113"/>
      <c r="I188" s="94"/>
      <c r="J188" s="94"/>
      <c r="K188" s="94"/>
    </row>
    <row r="189" spans="2:11">
      <c r="B189" s="93"/>
      <c r="C189" s="94"/>
      <c r="D189" s="113"/>
      <c r="E189" s="113"/>
      <c r="F189" s="113"/>
      <c r="G189" s="113"/>
      <c r="H189" s="113"/>
      <c r="I189" s="94"/>
      <c r="J189" s="94"/>
      <c r="K189" s="94"/>
    </row>
    <row r="190" spans="2:11">
      <c r="B190" s="93"/>
      <c r="C190" s="94"/>
      <c r="D190" s="113"/>
      <c r="E190" s="113"/>
      <c r="F190" s="113"/>
      <c r="G190" s="113"/>
      <c r="H190" s="113"/>
      <c r="I190" s="94"/>
      <c r="J190" s="94"/>
      <c r="K190" s="94"/>
    </row>
    <row r="191" spans="2:11">
      <c r="B191" s="93"/>
      <c r="C191" s="94"/>
      <c r="D191" s="113"/>
      <c r="E191" s="113"/>
      <c r="F191" s="113"/>
      <c r="G191" s="113"/>
      <c r="H191" s="113"/>
      <c r="I191" s="94"/>
      <c r="J191" s="94"/>
      <c r="K191" s="94"/>
    </row>
    <row r="192" spans="2:11">
      <c r="B192" s="93"/>
      <c r="C192" s="94"/>
      <c r="D192" s="113"/>
      <c r="E192" s="113"/>
      <c r="F192" s="113"/>
      <c r="G192" s="113"/>
      <c r="H192" s="113"/>
      <c r="I192" s="94"/>
      <c r="J192" s="94"/>
      <c r="K192" s="94"/>
    </row>
    <row r="193" spans="2:11">
      <c r="B193" s="93"/>
      <c r="C193" s="94"/>
      <c r="D193" s="113"/>
      <c r="E193" s="113"/>
      <c r="F193" s="113"/>
      <c r="G193" s="113"/>
      <c r="H193" s="113"/>
      <c r="I193" s="94"/>
      <c r="J193" s="94"/>
      <c r="K193" s="94"/>
    </row>
    <row r="194" spans="2:11">
      <c r="B194" s="93"/>
      <c r="C194" s="94"/>
      <c r="D194" s="113"/>
      <c r="E194" s="113"/>
      <c r="F194" s="113"/>
      <c r="G194" s="113"/>
      <c r="H194" s="113"/>
      <c r="I194" s="94"/>
      <c r="J194" s="94"/>
      <c r="K194" s="94"/>
    </row>
    <row r="195" spans="2:11">
      <c r="B195" s="93"/>
      <c r="C195" s="94"/>
      <c r="D195" s="113"/>
      <c r="E195" s="113"/>
      <c r="F195" s="113"/>
      <c r="G195" s="113"/>
      <c r="H195" s="113"/>
      <c r="I195" s="94"/>
      <c r="J195" s="94"/>
      <c r="K195" s="94"/>
    </row>
    <row r="196" spans="2:11">
      <c r="B196" s="93"/>
      <c r="C196" s="94"/>
      <c r="D196" s="113"/>
      <c r="E196" s="113"/>
      <c r="F196" s="113"/>
      <c r="G196" s="113"/>
      <c r="H196" s="113"/>
      <c r="I196" s="94"/>
      <c r="J196" s="94"/>
      <c r="K196" s="94"/>
    </row>
    <row r="197" spans="2:11">
      <c r="B197" s="93"/>
      <c r="C197" s="94"/>
      <c r="D197" s="113"/>
      <c r="E197" s="113"/>
      <c r="F197" s="113"/>
      <c r="G197" s="113"/>
      <c r="H197" s="113"/>
      <c r="I197" s="94"/>
      <c r="J197" s="94"/>
      <c r="K197" s="94"/>
    </row>
    <row r="198" spans="2:11">
      <c r="B198" s="93"/>
      <c r="C198" s="94"/>
      <c r="D198" s="113"/>
      <c r="E198" s="113"/>
      <c r="F198" s="113"/>
      <c r="G198" s="113"/>
      <c r="H198" s="113"/>
      <c r="I198" s="94"/>
      <c r="J198" s="94"/>
      <c r="K198" s="94"/>
    </row>
    <row r="199" spans="2:11">
      <c r="B199" s="93"/>
      <c r="C199" s="94"/>
      <c r="D199" s="113"/>
      <c r="E199" s="113"/>
      <c r="F199" s="113"/>
      <c r="G199" s="113"/>
      <c r="H199" s="113"/>
      <c r="I199" s="94"/>
      <c r="J199" s="94"/>
      <c r="K199" s="94"/>
    </row>
    <row r="200" spans="2:11">
      <c r="B200" s="93"/>
      <c r="C200" s="94"/>
      <c r="D200" s="113"/>
      <c r="E200" s="113"/>
      <c r="F200" s="113"/>
      <c r="G200" s="113"/>
      <c r="H200" s="113"/>
      <c r="I200" s="94"/>
      <c r="J200" s="94"/>
      <c r="K200" s="94"/>
    </row>
    <row r="201" spans="2:11">
      <c r="B201" s="93"/>
      <c r="C201" s="94"/>
      <c r="D201" s="113"/>
      <c r="E201" s="113"/>
      <c r="F201" s="113"/>
      <c r="G201" s="113"/>
      <c r="H201" s="113"/>
      <c r="I201" s="94"/>
      <c r="J201" s="94"/>
      <c r="K201" s="94"/>
    </row>
    <row r="202" spans="2:11">
      <c r="B202" s="93"/>
      <c r="C202" s="94"/>
      <c r="D202" s="113"/>
      <c r="E202" s="113"/>
      <c r="F202" s="113"/>
      <c r="G202" s="113"/>
      <c r="H202" s="113"/>
      <c r="I202" s="94"/>
      <c r="J202" s="94"/>
      <c r="K202" s="94"/>
    </row>
    <row r="203" spans="2:11">
      <c r="B203" s="93"/>
      <c r="C203" s="94"/>
      <c r="D203" s="113"/>
      <c r="E203" s="113"/>
      <c r="F203" s="113"/>
      <c r="G203" s="113"/>
      <c r="H203" s="113"/>
      <c r="I203" s="94"/>
      <c r="J203" s="94"/>
      <c r="K203" s="94"/>
    </row>
    <row r="204" spans="2:11">
      <c r="B204" s="93"/>
      <c r="C204" s="94"/>
      <c r="D204" s="113"/>
      <c r="E204" s="113"/>
      <c r="F204" s="113"/>
      <c r="G204" s="113"/>
      <c r="H204" s="113"/>
      <c r="I204" s="94"/>
      <c r="J204" s="94"/>
      <c r="K204" s="94"/>
    </row>
    <row r="205" spans="2:11">
      <c r="B205" s="93"/>
      <c r="C205" s="94"/>
      <c r="D205" s="113"/>
      <c r="E205" s="113"/>
      <c r="F205" s="113"/>
      <c r="G205" s="113"/>
      <c r="H205" s="113"/>
      <c r="I205" s="94"/>
      <c r="J205" s="94"/>
      <c r="K205" s="94"/>
    </row>
    <row r="206" spans="2:11">
      <c r="B206" s="93"/>
      <c r="C206" s="94"/>
      <c r="D206" s="113"/>
      <c r="E206" s="113"/>
      <c r="F206" s="113"/>
      <c r="G206" s="113"/>
      <c r="H206" s="113"/>
      <c r="I206" s="94"/>
      <c r="J206" s="94"/>
      <c r="K206" s="94"/>
    </row>
    <row r="207" spans="2:11">
      <c r="B207" s="93"/>
      <c r="C207" s="94"/>
      <c r="D207" s="113"/>
      <c r="E207" s="113"/>
      <c r="F207" s="113"/>
      <c r="G207" s="113"/>
      <c r="H207" s="113"/>
      <c r="I207" s="94"/>
      <c r="J207" s="94"/>
      <c r="K207" s="94"/>
    </row>
    <row r="208" spans="2:11">
      <c r="B208" s="93"/>
      <c r="C208" s="94"/>
      <c r="D208" s="113"/>
      <c r="E208" s="113"/>
      <c r="F208" s="113"/>
      <c r="G208" s="113"/>
      <c r="H208" s="113"/>
      <c r="I208" s="94"/>
      <c r="J208" s="94"/>
      <c r="K208" s="94"/>
    </row>
    <row r="209" spans="2:11">
      <c r="B209" s="93"/>
      <c r="C209" s="94"/>
      <c r="D209" s="113"/>
      <c r="E209" s="113"/>
      <c r="F209" s="113"/>
      <c r="G209" s="113"/>
      <c r="H209" s="113"/>
      <c r="I209" s="94"/>
      <c r="J209" s="94"/>
      <c r="K209" s="94"/>
    </row>
    <row r="210" spans="2:11">
      <c r="B210" s="93"/>
      <c r="C210" s="94"/>
      <c r="D210" s="113"/>
      <c r="E210" s="113"/>
      <c r="F210" s="113"/>
      <c r="G210" s="113"/>
      <c r="H210" s="113"/>
      <c r="I210" s="94"/>
      <c r="J210" s="94"/>
      <c r="K210" s="94"/>
    </row>
    <row r="211" spans="2:11">
      <c r="B211" s="93"/>
      <c r="C211" s="94"/>
      <c r="D211" s="113"/>
      <c r="E211" s="113"/>
      <c r="F211" s="113"/>
      <c r="G211" s="113"/>
      <c r="H211" s="113"/>
      <c r="I211" s="94"/>
      <c r="J211" s="94"/>
      <c r="K211" s="94"/>
    </row>
    <row r="212" spans="2:11">
      <c r="B212" s="93"/>
      <c r="C212" s="94"/>
      <c r="D212" s="113"/>
      <c r="E212" s="113"/>
      <c r="F212" s="113"/>
      <c r="G212" s="113"/>
      <c r="H212" s="113"/>
      <c r="I212" s="94"/>
      <c r="J212" s="94"/>
      <c r="K212" s="94"/>
    </row>
    <row r="213" spans="2:11">
      <c r="B213" s="93"/>
      <c r="C213" s="94"/>
      <c r="D213" s="113"/>
      <c r="E213" s="113"/>
      <c r="F213" s="113"/>
      <c r="G213" s="113"/>
      <c r="H213" s="113"/>
      <c r="I213" s="94"/>
      <c r="J213" s="94"/>
      <c r="K213" s="94"/>
    </row>
    <row r="214" spans="2:11">
      <c r="B214" s="93"/>
      <c r="C214" s="94"/>
      <c r="D214" s="113"/>
      <c r="E214" s="113"/>
      <c r="F214" s="113"/>
      <c r="G214" s="113"/>
      <c r="H214" s="113"/>
      <c r="I214" s="94"/>
      <c r="J214" s="94"/>
      <c r="K214" s="94"/>
    </row>
    <row r="215" spans="2:11">
      <c r="B215" s="93"/>
      <c r="C215" s="94"/>
      <c r="D215" s="113"/>
      <c r="E215" s="113"/>
      <c r="F215" s="113"/>
      <c r="G215" s="113"/>
      <c r="H215" s="113"/>
      <c r="I215" s="94"/>
      <c r="J215" s="94"/>
      <c r="K215" s="94"/>
    </row>
    <row r="216" spans="2:11">
      <c r="B216" s="93"/>
      <c r="C216" s="94"/>
      <c r="D216" s="113"/>
      <c r="E216" s="113"/>
      <c r="F216" s="113"/>
      <c r="G216" s="113"/>
      <c r="H216" s="113"/>
      <c r="I216" s="94"/>
      <c r="J216" s="94"/>
      <c r="K216" s="94"/>
    </row>
    <row r="217" spans="2:11">
      <c r="B217" s="93"/>
      <c r="C217" s="94"/>
      <c r="D217" s="113"/>
      <c r="E217" s="113"/>
      <c r="F217" s="113"/>
      <c r="G217" s="113"/>
      <c r="H217" s="113"/>
      <c r="I217" s="94"/>
      <c r="J217" s="94"/>
      <c r="K217" s="94"/>
    </row>
    <row r="218" spans="2:11">
      <c r="B218" s="93"/>
      <c r="C218" s="94"/>
      <c r="D218" s="113"/>
      <c r="E218" s="113"/>
      <c r="F218" s="113"/>
      <c r="G218" s="113"/>
      <c r="H218" s="113"/>
      <c r="I218" s="94"/>
      <c r="J218" s="94"/>
      <c r="K218" s="94"/>
    </row>
    <row r="219" spans="2:11">
      <c r="B219" s="93"/>
      <c r="C219" s="94"/>
      <c r="D219" s="113"/>
      <c r="E219" s="113"/>
      <c r="F219" s="113"/>
      <c r="G219" s="113"/>
      <c r="H219" s="113"/>
      <c r="I219" s="94"/>
      <c r="J219" s="94"/>
      <c r="K219" s="94"/>
    </row>
    <row r="220" spans="2:11">
      <c r="B220" s="93"/>
      <c r="C220" s="94"/>
      <c r="D220" s="113"/>
      <c r="E220" s="113"/>
      <c r="F220" s="113"/>
      <c r="G220" s="113"/>
      <c r="H220" s="113"/>
      <c r="I220" s="94"/>
      <c r="J220" s="94"/>
      <c r="K220" s="94"/>
    </row>
    <row r="221" spans="2:11">
      <c r="B221" s="93"/>
      <c r="C221" s="94"/>
      <c r="D221" s="113"/>
      <c r="E221" s="113"/>
      <c r="F221" s="113"/>
      <c r="G221" s="113"/>
      <c r="H221" s="113"/>
      <c r="I221" s="94"/>
      <c r="J221" s="94"/>
      <c r="K221" s="94"/>
    </row>
    <row r="222" spans="2:11">
      <c r="B222" s="93"/>
      <c r="C222" s="94"/>
      <c r="D222" s="113"/>
      <c r="E222" s="113"/>
      <c r="F222" s="113"/>
      <c r="G222" s="113"/>
      <c r="H222" s="113"/>
      <c r="I222" s="94"/>
      <c r="J222" s="94"/>
      <c r="K222" s="94"/>
    </row>
    <row r="223" spans="2:11">
      <c r="B223" s="93"/>
      <c r="C223" s="94"/>
      <c r="D223" s="113"/>
      <c r="E223" s="113"/>
      <c r="F223" s="113"/>
      <c r="G223" s="113"/>
      <c r="H223" s="113"/>
      <c r="I223" s="94"/>
      <c r="J223" s="94"/>
      <c r="K223" s="94"/>
    </row>
    <row r="224" spans="2:11">
      <c r="B224" s="93"/>
      <c r="C224" s="94"/>
      <c r="D224" s="113"/>
      <c r="E224" s="113"/>
      <c r="F224" s="113"/>
      <c r="G224" s="113"/>
      <c r="H224" s="113"/>
      <c r="I224" s="94"/>
      <c r="J224" s="94"/>
      <c r="K224" s="94"/>
    </row>
    <row r="225" spans="2:11">
      <c r="B225" s="93"/>
      <c r="C225" s="94"/>
      <c r="D225" s="113"/>
      <c r="E225" s="113"/>
      <c r="F225" s="113"/>
      <c r="G225" s="113"/>
      <c r="H225" s="113"/>
      <c r="I225" s="94"/>
      <c r="J225" s="94"/>
      <c r="K225" s="94"/>
    </row>
    <row r="226" spans="2:11">
      <c r="B226" s="93"/>
      <c r="C226" s="94"/>
      <c r="D226" s="113"/>
      <c r="E226" s="113"/>
      <c r="F226" s="113"/>
      <c r="G226" s="113"/>
      <c r="H226" s="113"/>
      <c r="I226" s="94"/>
      <c r="J226" s="94"/>
      <c r="K226" s="94"/>
    </row>
    <row r="227" spans="2:11">
      <c r="B227" s="93"/>
      <c r="C227" s="94"/>
      <c r="D227" s="113"/>
      <c r="E227" s="113"/>
      <c r="F227" s="113"/>
      <c r="G227" s="113"/>
      <c r="H227" s="113"/>
      <c r="I227" s="94"/>
      <c r="J227" s="94"/>
      <c r="K227" s="94"/>
    </row>
    <row r="228" spans="2:11">
      <c r="B228" s="93"/>
      <c r="C228" s="94"/>
      <c r="D228" s="113"/>
      <c r="E228" s="113"/>
      <c r="F228" s="113"/>
      <c r="G228" s="113"/>
      <c r="H228" s="113"/>
      <c r="I228" s="94"/>
      <c r="J228" s="94"/>
      <c r="K228" s="94"/>
    </row>
    <row r="229" spans="2:11">
      <c r="B229" s="93"/>
      <c r="C229" s="94"/>
      <c r="D229" s="113"/>
      <c r="E229" s="113"/>
      <c r="F229" s="113"/>
      <c r="G229" s="113"/>
      <c r="H229" s="113"/>
      <c r="I229" s="94"/>
      <c r="J229" s="94"/>
      <c r="K229" s="94"/>
    </row>
    <row r="230" spans="2:11">
      <c r="B230" s="93"/>
      <c r="C230" s="94"/>
      <c r="D230" s="113"/>
      <c r="E230" s="113"/>
      <c r="F230" s="113"/>
      <c r="G230" s="113"/>
      <c r="H230" s="113"/>
      <c r="I230" s="94"/>
      <c r="J230" s="94"/>
      <c r="K230" s="94"/>
    </row>
    <row r="231" spans="2:11">
      <c r="B231" s="93"/>
      <c r="C231" s="94"/>
      <c r="D231" s="113"/>
      <c r="E231" s="113"/>
      <c r="F231" s="113"/>
      <c r="G231" s="113"/>
      <c r="H231" s="113"/>
      <c r="I231" s="94"/>
      <c r="J231" s="94"/>
      <c r="K231" s="94"/>
    </row>
    <row r="232" spans="2:11">
      <c r="B232" s="93"/>
      <c r="C232" s="94"/>
      <c r="D232" s="113"/>
      <c r="E232" s="113"/>
      <c r="F232" s="113"/>
      <c r="G232" s="113"/>
      <c r="H232" s="113"/>
      <c r="I232" s="94"/>
      <c r="J232" s="94"/>
      <c r="K232" s="94"/>
    </row>
    <row r="233" spans="2:11">
      <c r="B233" s="93"/>
      <c r="C233" s="94"/>
      <c r="D233" s="113"/>
      <c r="E233" s="113"/>
      <c r="F233" s="113"/>
      <c r="G233" s="113"/>
      <c r="H233" s="113"/>
      <c r="I233" s="94"/>
      <c r="J233" s="94"/>
      <c r="K233" s="94"/>
    </row>
    <row r="234" spans="2:11">
      <c r="B234" s="93"/>
      <c r="C234" s="94"/>
      <c r="D234" s="113"/>
      <c r="E234" s="113"/>
      <c r="F234" s="113"/>
      <c r="G234" s="113"/>
      <c r="H234" s="113"/>
      <c r="I234" s="94"/>
      <c r="J234" s="94"/>
      <c r="K234" s="94"/>
    </row>
    <row r="235" spans="2:11">
      <c r="B235" s="93"/>
      <c r="C235" s="94"/>
      <c r="D235" s="113"/>
      <c r="E235" s="113"/>
      <c r="F235" s="113"/>
      <c r="G235" s="113"/>
      <c r="H235" s="113"/>
      <c r="I235" s="94"/>
      <c r="J235" s="94"/>
      <c r="K235" s="94"/>
    </row>
    <row r="236" spans="2:11">
      <c r="B236" s="93"/>
      <c r="C236" s="94"/>
      <c r="D236" s="113"/>
      <c r="E236" s="113"/>
      <c r="F236" s="113"/>
      <c r="G236" s="113"/>
      <c r="H236" s="113"/>
      <c r="I236" s="94"/>
      <c r="J236" s="94"/>
      <c r="K236" s="94"/>
    </row>
    <row r="237" spans="2:11">
      <c r="B237" s="93"/>
      <c r="C237" s="94"/>
      <c r="D237" s="113"/>
      <c r="E237" s="113"/>
      <c r="F237" s="113"/>
      <c r="G237" s="113"/>
      <c r="H237" s="113"/>
      <c r="I237" s="94"/>
      <c r="J237" s="94"/>
      <c r="K237" s="94"/>
    </row>
    <row r="238" spans="2:11">
      <c r="B238" s="93"/>
      <c r="C238" s="94"/>
      <c r="D238" s="113"/>
      <c r="E238" s="113"/>
      <c r="F238" s="113"/>
      <c r="G238" s="113"/>
      <c r="H238" s="113"/>
      <c r="I238" s="94"/>
      <c r="J238" s="94"/>
      <c r="K238" s="94"/>
    </row>
    <row r="239" spans="2:11">
      <c r="B239" s="93"/>
      <c r="C239" s="94"/>
      <c r="D239" s="113"/>
      <c r="E239" s="113"/>
      <c r="F239" s="113"/>
      <c r="G239" s="113"/>
      <c r="H239" s="113"/>
      <c r="I239" s="94"/>
      <c r="J239" s="94"/>
      <c r="K239" s="94"/>
    </row>
    <row r="240" spans="2:11">
      <c r="B240" s="93"/>
      <c r="C240" s="94"/>
      <c r="D240" s="113"/>
      <c r="E240" s="113"/>
      <c r="F240" s="113"/>
      <c r="G240" s="113"/>
      <c r="H240" s="113"/>
      <c r="I240" s="94"/>
      <c r="J240" s="94"/>
      <c r="K240" s="94"/>
    </row>
    <row r="241" spans="2:11">
      <c r="B241" s="93"/>
      <c r="C241" s="94"/>
      <c r="D241" s="113"/>
      <c r="E241" s="113"/>
      <c r="F241" s="113"/>
      <c r="G241" s="113"/>
      <c r="H241" s="113"/>
      <c r="I241" s="94"/>
      <c r="J241" s="94"/>
      <c r="K241" s="94"/>
    </row>
    <row r="242" spans="2:11">
      <c r="B242" s="93"/>
      <c r="C242" s="94"/>
      <c r="D242" s="113"/>
      <c r="E242" s="113"/>
      <c r="F242" s="113"/>
      <c r="G242" s="113"/>
      <c r="H242" s="113"/>
      <c r="I242" s="94"/>
      <c r="J242" s="94"/>
      <c r="K242" s="94"/>
    </row>
    <row r="243" spans="2:11">
      <c r="B243" s="93"/>
      <c r="C243" s="94"/>
      <c r="D243" s="113"/>
      <c r="E243" s="113"/>
      <c r="F243" s="113"/>
      <c r="G243" s="113"/>
      <c r="H243" s="113"/>
      <c r="I243" s="94"/>
      <c r="J243" s="94"/>
      <c r="K243" s="94"/>
    </row>
    <row r="244" spans="2:11">
      <c r="B244" s="93"/>
      <c r="C244" s="94"/>
      <c r="D244" s="113"/>
      <c r="E244" s="113"/>
      <c r="F244" s="113"/>
      <c r="G244" s="113"/>
      <c r="H244" s="113"/>
      <c r="I244" s="94"/>
      <c r="J244" s="94"/>
      <c r="K244" s="94"/>
    </row>
    <row r="245" spans="2:11">
      <c r="B245" s="93"/>
      <c r="C245" s="94"/>
      <c r="D245" s="113"/>
      <c r="E245" s="113"/>
      <c r="F245" s="113"/>
      <c r="G245" s="113"/>
      <c r="H245" s="113"/>
      <c r="I245" s="94"/>
      <c r="J245" s="94"/>
      <c r="K245" s="94"/>
    </row>
    <row r="246" spans="2:11">
      <c r="B246" s="93"/>
      <c r="C246" s="94"/>
      <c r="D246" s="113"/>
      <c r="E246" s="113"/>
      <c r="F246" s="113"/>
      <c r="G246" s="113"/>
      <c r="H246" s="113"/>
      <c r="I246" s="94"/>
      <c r="J246" s="94"/>
      <c r="K246" s="94"/>
    </row>
    <row r="247" spans="2:11">
      <c r="B247" s="93"/>
      <c r="C247" s="94"/>
      <c r="D247" s="113"/>
      <c r="E247" s="113"/>
      <c r="F247" s="113"/>
      <c r="G247" s="113"/>
      <c r="H247" s="113"/>
      <c r="I247" s="94"/>
      <c r="J247" s="94"/>
      <c r="K247" s="94"/>
    </row>
    <row r="248" spans="2:11">
      <c r="B248" s="93"/>
      <c r="C248" s="94"/>
      <c r="D248" s="113"/>
      <c r="E248" s="113"/>
      <c r="F248" s="113"/>
      <c r="G248" s="113"/>
      <c r="H248" s="113"/>
      <c r="I248" s="94"/>
      <c r="J248" s="94"/>
      <c r="K248" s="94"/>
    </row>
    <row r="249" spans="2:11">
      <c r="B249" s="93"/>
      <c r="C249" s="94"/>
      <c r="D249" s="113"/>
      <c r="E249" s="113"/>
      <c r="F249" s="113"/>
      <c r="G249" s="113"/>
      <c r="H249" s="113"/>
      <c r="I249" s="94"/>
      <c r="J249" s="94"/>
      <c r="K249" s="94"/>
    </row>
    <row r="250" spans="2:11">
      <c r="B250" s="93"/>
      <c r="C250" s="94"/>
      <c r="D250" s="113"/>
      <c r="E250" s="113"/>
      <c r="F250" s="113"/>
      <c r="G250" s="113"/>
      <c r="H250" s="113"/>
      <c r="I250" s="94"/>
      <c r="J250" s="94"/>
      <c r="K250" s="94"/>
    </row>
    <row r="251" spans="2:11">
      <c r="B251" s="93"/>
      <c r="C251" s="94"/>
      <c r="D251" s="113"/>
      <c r="E251" s="113"/>
      <c r="F251" s="113"/>
      <c r="G251" s="113"/>
      <c r="H251" s="113"/>
      <c r="I251" s="94"/>
      <c r="J251" s="94"/>
      <c r="K251" s="94"/>
    </row>
    <row r="252" spans="2:11">
      <c r="B252" s="93"/>
      <c r="C252" s="94"/>
      <c r="D252" s="113"/>
      <c r="E252" s="113"/>
      <c r="F252" s="113"/>
      <c r="G252" s="113"/>
      <c r="H252" s="113"/>
      <c r="I252" s="94"/>
      <c r="J252" s="94"/>
      <c r="K252" s="94"/>
    </row>
    <row r="253" spans="2:11">
      <c r="B253" s="93"/>
      <c r="C253" s="94"/>
      <c r="D253" s="113"/>
      <c r="E253" s="113"/>
      <c r="F253" s="113"/>
      <c r="G253" s="113"/>
      <c r="H253" s="113"/>
      <c r="I253" s="94"/>
      <c r="J253" s="94"/>
      <c r="K253" s="94"/>
    </row>
    <row r="254" spans="2:11">
      <c r="B254" s="93"/>
      <c r="C254" s="94"/>
      <c r="D254" s="113"/>
      <c r="E254" s="113"/>
      <c r="F254" s="113"/>
      <c r="G254" s="113"/>
      <c r="H254" s="113"/>
      <c r="I254" s="94"/>
      <c r="J254" s="94"/>
      <c r="K254" s="94"/>
    </row>
    <row r="255" spans="2:11">
      <c r="B255" s="93"/>
      <c r="C255" s="94"/>
      <c r="D255" s="113"/>
      <c r="E255" s="113"/>
      <c r="F255" s="113"/>
      <c r="G255" s="113"/>
      <c r="H255" s="113"/>
      <c r="I255" s="94"/>
      <c r="J255" s="94"/>
      <c r="K255" s="94"/>
    </row>
    <row r="256" spans="2:11">
      <c r="B256" s="93"/>
      <c r="C256" s="94"/>
      <c r="D256" s="113"/>
      <c r="E256" s="113"/>
      <c r="F256" s="113"/>
      <c r="G256" s="113"/>
      <c r="H256" s="113"/>
      <c r="I256" s="94"/>
      <c r="J256" s="94"/>
      <c r="K256" s="94"/>
    </row>
    <row r="257" spans="2:11">
      <c r="B257" s="93"/>
      <c r="C257" s="94"/>
      <c r="D257" s="113"/>
      <c r="E257" s="113"/>
      <c r="F257" s="113"/>
      <c r="G257" s="113"/>
      <c r="H257" s="113"/>
      <c r="I257" s="94"/>
      <c r="J257" s="94"/>
      <c r="K257" s="94"/>
    </row>
    <row r="258" spans="2:11">
      <c r="B258" s="93"/>
      <c r="C258" s="94"/>
      <c r="D258" s="113"/>
      <c r="E258" s="113"/>
      <c r="F258" s="113"/>
      <c r="G258" s="113"/>
      <c r="H258" s="113"/>
      <c r="I258" s="94"/>
      <c r="J258" s="94"/>
      <c r="K258" s="94"/>
    </row>
    <row r="259" spans="2:11">
      <c r="B259" s="93"/>
      <c r="C259" s="94"/>
      <c r="D259" s="113"/>
      <c r="E259" s="113"/>
      <c r="F259" s="113"/>
      <c r="G259" s="113"/>
      <c r="H259" s="113"/>
      <c r="I259" s="94"/>
      <c r="J259" s="94"/>
      <c r="K259" s="94"/>
    </row>
    <row r="260" spans="2:11">
      <c r="B260" s="93"/>
      <c r="C260" s="94"/>
      <c r="D260" s="113"/>
      <c r="E260" s="113"/>
      <c r="F260" s="113"/>
      <c r="G260" s="113"/>
      <c r="H260" s="113"/>
      <c r="I260" s="94"/>
      <c r="J260" s="94"/>
      <c r="K260" s="94"/>
    </row>
    <row r="261" spans="2:11">
      <c r="B261" s="93"/>
      <c r="C261" s="94"/>
      <c r="D261" s="113"/>
      <c r="E261" s="113"/>
      <c r="F261" s="113"/>
      <c r="G261" s="113"/>
      <c r="H261" s="113"/>
      <c r="I261" s="94"/>
      <c r="J261" s="94"/>
      <c r="K261" s="94"/>
    </row>
    <row r="262" spans="2:11">
      <c r="B262" s="93"/>
      <c r="C262" s="94"/>
      <c r="D262" s="113"/>
      <c r="E262" s="113"/>
      <c r="F262" s="113"/>
      <c r="G262" s="113"/>
      <c r="H262" s="113"/>
      <c r="I262" s="94"/>
      <c r="J262" s="94"/>
      <c r="K262" s="94"/>
    </row>
    <row r="263" spans="2:11">
      <c r="B263" s="93"/>
      <c r="C263" s="94"/>
      <c r="D263" s="113"/>
      <c r="E263" s="113"/>
      <c r="F263" s="113"/>
      <c r="G263" s="113"/>
      <c r="H263" s="113"/>
      <c r="I263" s="94"/>
      <c r="J263" s="94"/>
      <c r="K263" s="94"/>
    </row>
    <row r="264" spans="2:11">
      <c r="B264" s="93"/>
      <c r="C264" s="94"/>
      <c r="D264" s="113"/>
      <c r="E264" s="113"/>
      <c r="F264" s="113"/>
      <c r="G264" s="113"/>
      <c r="H264" s="113"/>
      <c r="I264" s="94"/>
      <c r="J264" s="94"/>
      <c r="K264" s="94"/>
    </row>
    <row r="265" spans="2:11">
      <c r="B265" s="93"/>
      <c r="C265" s="94"/>
      <c r="D265" s="113"/>
      <c r="E265" s="113"/>
      <c r="F265" s="113"/>
      <c r="G265" s="113"/>
      <c r="H265" s="113"/>
      <c r="I265" s="94"/>
      <c r="J265" s="94"/>
      <c r="K265" s="94"/>
    </row>
    <row r="266" spans="2:11">
      <c r="B266" s="93"/>
      <c r="C266" s="94"/>
      <c r="D266" s="113"/>
      <c r="E266" s="113"/>
      <c r="F266" s="113"/>
      <c r="G266" s="113"/>
      <c r="H266" s="113"/>
      <c r="I266" s="94"/>
      <c r="J266" s="94"/>
      <c r="K266" s="94"/>
    </row>
    <row r="267" spans="2:11">
      <c r="B267" s="93"/>
      <c r="C267" s="94"/>
      <c r="D267" s="113"/>
      <c r="E267" s="113"/>
      <c r="F267" s="113"/>
      <c r="G267" s="113"/>
      <c r="H267" s="113"/>
      <c r="I267" s="94"/>
      <c r="J267" s="94"/>
      <c r="K267" s="94"/>
    </row>
    <row r="268" spans="2:11">
      <c r="B268" s="93"/>
      <c r="C268" s="94"/>
      <c r="D268" s="113"/>
      <c r="E268" s="113"/>
      <c r="F268" s="113"/>
      <c r="G268" s="113"/>
      <c r="H268" s="113"/>
      <c r="I268" s="94"/>
      <c r="J268" s="94"/>
      <c r="K268" s="94"/>
    </row>
    <row r="269" spans="2:11">
      <c r="B269" s="93"/>
      <c r="C269" s="94"/>
      <c r="D269" s="113"/>
      <c r="E269" s="113"/>
      <c r="F269" s="113"/>
      <c r="G269" s="113"/>
      <c r="H269" s="113"/>
      <c r="I269" s="94"/>
      <c r="J269" s="94"/>
      <c r="K269" s="94"/>
    </row>
    <row r="270" spans="2:11">
      <c r="B270" s="93"/>
      <c r="C270" s="94"/>
      <c r="D270" s="113"/>
      <c r="E270" s="113"/>
      <c r="F270" s="113"/>
      <c r="G270" s="113"/>
      <c r="H270" s="113"/>
      <c r="I270" s="94"/>
      <c r="J270" s="94"/>
      <c r="K270" s="94"/>
    </row>
    <row r="271" spans="2:11">
      <c r="B271" s="93"/>
      <c r="C271" s="94"/>
      <c r="D271" s="113"/>
      <c r="E271" s="113"/>
      <c r="F271" s="113"/>
      <c r="G271" s="113"/>
      <c r="H271" s="113"/>
      <c r="I271" s="94"/>
      <c r="J271" s="94"/>
      <c r="K271" s="94"/>
    </row>
    <row r="272" spans="2:11">
      <c r="B272" s="93"/>
      <c r="C272" s="94"/>
      <c r="D272" s="113"/>
      <c r="E272" s="113"/>
      <c r="F272" s="113"/>
      <c r="G272" s="113"/>
      <c r="H272" s="113"/>
      <c r="I272" s="94"/>
      <c r="J272" s="94"/>
      <c r="K272" s="94"/>
    </row>
    <row r="273" spans="2:11">
      <c r="B273" s="93"/>
      <c r="C273" s="94"/>
      <c r="D273" s="113"/>
      <c r="E273" s="113"/>
      <c r="F273" s="113"/>
      <c r="G273" s="113"/>
      <c r="H273" s="113"/>
      <c r="I273" s="94"/>
      <c r="J273" s="94"/>
      <c r="K273" s="94"/>
    </row>
    <row r="274" spans="2:11">
      <c r="B274" s="93"/>
      <c r="C274" s="94"/>
      <c r="D274" s="113"/>
      <c r="E274" s="113"/>
      <c r="F274" s="113"/>
      <c r="G274" s="113"/>
      <c r="H274" s="113"/>
      <c r="I274" s="94"/>
      <c r="J274" s="94"/>
      <c r="K274" s="94"/>
    </row>
    <row r="275" spans="2:11">
      <c r="B275" s="93"/>
      <c r="C275" s="94"/>
      <c r="D275" s="113"/>
      <c r="E275" s="113"/>
      <c r="F275" s="113"/>
      <c r="G275" s="113"/>
      <c r="H275" s="113"/>
      <c r="I275" s="94"/>
      <c r="J275" s="94"/>
      <c r="K275" s="94"/>
    </row>
    <row r="276" spans="2:11">
      <c r="B276" s="93"/>
      <c r="C276" s="94"/>
      <c r="D276" s="113"/>
      <c r="E276" s="113"/>
      <c r="F276" s="113"/>
      <c r="G276" s="113"/>
      <c r="H276" s="113"/>
      <c r="I276" s="94"/>
      <c r="J276" s="94"/>
      <c r="K276" s="94"/>
    </row>
    <row r="277" spans="2:11">
      <c r="B277" s="93"/>
      <c r="C277" s="94"/>
      <c r="D277" s="113"/>
      <c r="E277" s="113"/>
      <c r="F277" s="113"/>
      <c r="G277" s="113"/>
      <c r="H277" s="113"/>
      <c r="I277" s="94"/>
      <c r="J277" s="94"/>
      <c r="K277" s="94"/>
    </row>
    <row r="278" spans="2:11">
      <c r="B278" s="93"/>
      <c r="C278" s="94"/>
      <c r="D278" s="113"/>
      <c r="E278" s="113"/>
      <c r="F278" s="113"/>
      <c r="G278" s="113"/>
      <c r="H278" s="113"/>
      <c r="I278" s="94"/>
      <c r="J278" s="94"/>
      <c r="K278" s="94"/>
    </row>
    <row r="279" spans="2:11">
      <c r="B279" s="93"/>
      <c r="C279" s="94"/>
      <c r="D279" s="113"/>
      <c r="E279" s="113"/>
      <c r="F279" s="113"/>
      <c r="G279" s="113"/>
      <c r="H279" s="113"/>
      <c r="I279" s="94"/>
      <c r="J279" s="94"/>
      <c r="K279" s="94"/>
    </row>
    <row r="280" spans="2:11">
      <c r="B280" s="93"/>
      <c r="C280" s="94"/>
      <c r="D280" s="113"/>
      <c r="E280" s="113"/>
      <c r="F280" s="113"/>
      <c r="G280" s="113"/>
      <c r="H280" s="113"/>
      <c r="I280" s="94"/>
      <c r="J280" s="94"/>
      <c r="K280" s="94"/>
    </row>
    <row r="281" spans="2:11">
      <c r="B281" s="93"/>
      <c r="C281" s="94"/>
      <c r="D281" s="113"/>
      <c r="E281" s="113"/>
      <c r="F281" s="113"/>
      <c r="G281" s="113"/>
      <c r="H281" s="113"/>
      <c r="I281" s="94"/>
      <c r="J281" s="94"/>
      <c r="K281" s="94"/>
    </row>
    <row r="282" spans="2:11">
      <c r="B282" s="93"/>
      <c r="C282" s="94"/>
      <c r="D282" s="113"/>
      <c r="E282" s="113"/>
      <c r="F282" s="113"/>
      <c r="G282" s="113"/>
      <c r="H282" s="113"/>
      <c r="I282" s="94"/>
      <c r="J282" s="94"/>
      <c r="K282" s="94"/>
    </row>
    <row r="283" spans="2:11">
      <c r="B283" s="93"/>
      <c r="C283" s="94"/>
      <c r="D283" s="113"/>
      <c r="E283" s="113"/>
      <c r="F283" s="113"/>
      <c r="G283" s="113"/>
      <c r="H283" s="113"/>
      <c r="I283" s="94"/>
      <c r="J283" s="94"/>
      <c r="K283" s="94"/>
    </row>
    <row r="284" spans="2:11">
      <c r="B284" s="93"/>
      <c r="C284" s="94"/>
      <c r="D284" s="113"/>
      <c r="E284" s="113"/>
      <c r="F284" s="113"/>
      <c r="G284" s="113"/>
      <c r="H284" s="113"/>
      <c r="I284" s="94"/>
      <c r="J284" s="94"/>
      <c r="K284" s="94"/>
    </row>
    <row r="285" spans="2:11">
      <c r="B285" s="93"/>
      <c r="C285" s="94"/>
      <c r="D285" s="113"/>
      <c r="E285" s="113"/>
      <c r="F285" s="113"/>
      <c r="G285" s="113"/>
      <c r="H285" s="113"/>
      <c r="I285" s="94"/>
      <c r="J285" s="94"/>
      <c r="K285" s="94"/>
    </row>
    <row r="286" spans="2:11">
      <c r="B286" s="93"/>
      <c r="C286" s="94"/>
      <c r="D286" s="113"/>
      <c r="E286" s="113"/>
      <c r="F286" s="113"/>
      <c r="G286" s="113"/>
      <c r="H286" s="113"/>
      <c r="I286" s="94"/>
      <c r="J286" s="94"/>
      <c r="K286" s="94"/>
    </row>
    <row r="287" spans="2:11">
      <c r="B287" s="93"/>
      <c r="C287" s="94"/>
      <c r="D287" s="113"/>
      <c r="E287" s="113"/>
      <c r="F287" s="113"/>
      <c r="G287" s="113"/>
      <c r="H287" s="113"/>
      <c r="I287" s="94"/>
      <c r="J287" s="94"/>
      <c r="K287" s="94"/>
    </row>
    <row r="288" spans="2:11">
      <c r="B288" s="93"/>
      <c r="C288" s="94"/>
      <c r="D288" s="113"/>
      <c r="E288" s="113"/>
      <c r="F288" s="113"/>
      <c r="G288" s="113"/>
      <c r="H288" s="113"/>
      <c r="I288" s="94"/>
      <c r="J288" s="94"/>
      <c r="K288" s="94"/>
    </row>
    <row r="289" spans="2:11">
      <c r="B289" s="93"/>
      <c r="C289" s="94"/>
      <c r="D289" s="113"/>
      <c r="E289" s="113"/>
      <c r="F289" s="113"/>
      <c r="G289" s="113"/>
      <c r="H289" s="113"/>
      <c r="I289" s="94"/>
      <c r="J289" s="94"/>
      <c r="K289" s="94"/>
    </row>
    <row r="290" spans="2:11">
      <c r="B290" s="93"/>
      <c r="C290" s="94"/>
      <c r="D290" s="113"/>
      <c r="E290" s="113"/>
      <c r="F290" s="113"/>
      <c r="G290" s="113"/>
      <c r="H290" s="113"/>
      <c r="I290" s="94"/>
      <c r="J290" s="94"/>
      <c r="K290" s="94"/>
    </row>
    <row r="291" spans="2:11">
      <c r="B291" s="93"/>
      <c r="C291" s="94"/>
      <c r="D291" s="113"/>
      <c r="E291" s="113"/>
      <c r="F291" s="113"/>
      <c r="G291" s="113"/>
      <c r="H291" s="113"/>
      <c r="I291" s="94"/>
      <c r="J291" s="94"/>
      <c r="K291" s="94"/>
    </row>
    <row r="292" spans="2:11">
      <c r="B292" s="93"/>
      <c r="C292" s="94"/>
      <c r="D292" s="113"/>
      <c r="E292" s="113"/>
      <c r="F292" s="113"/>
      <c r="G292" s="113"/>
      <c r="H292" s="113"/>
      <c r="I292" s="94"/>
      <c r="J292" s="94"/>
      <c r="K292" s="94"/>
    </row>
    <row r="293" spans="2:11">
      <c r="B293" s="93"/>
      <c r="C293" s="94"/>
      <c r="D293" s="113"/>
      <c r="E293" s="113"/>
      <c r="F293" s="113"/>
      <c r="G293" s="113"/>
      <c r="H293" s="113"/>
      <c r="I293" s="94"/>
      <c r="J293" s="94"/>
      <c r="K293" s="94"/>
    </row>
    <row r="294" spans="2:11">
      <c r="B294" s="93"/>
      <c r="C294" s="94"/>
      <c r="D294" s="113"/>
      <c r="E294" s="113"/>
      <c r="F294" s="113"/>
      <c r="G294" s="113"/>
      <c r="H294" s="113"/>
      <c r="I294" s="94"/>
      <c r="J294" s="94"/>
      <c r="K294" s="94"/>
    </row>
    <row r="295" spans="2:11">
      <c r="B295" s="93"/>
      <c r="C295" s="94"/>
      <c r="D295" s="113"/>
      <c r="E295" s="113"/>
      <c r="F295" s="113"/>
      <c r="G295" s="113"/>
      <c r="H295" s="113"/>
      <c r="I295" s="94"/>
      <c r="J295" s="94"/>
      <c r="K295" s="94"/>
    </row>
    <row r="296" spans="2:11">
      <c r="B296" s="93"/>
      <c r="C296" s="94"/>
      <c r="D296" s="113"/>
      <c r="E296" s="113"/>
      <c r="F296" s="113"/>
      <c r="G296" s="113"/>
      <c r="H296" s="113"/>
      <c r="I296" s="94"/>
      <c r="J296" s="94"/>
      <c r="K296" s="94"/>
    </row>
    <row r="297" spans="2:11">
      <c r="B297" s="93"/>
      <c r="C297" s="94"/>
      <c r="D297" s="113"/>
      <c r="E297" s="113"/>
      <c r="F297" s="113"/>
      <c r="G297" s="113"/>
      <c r="H297" s="113"/>
      <c r="I297" s="94"/>
      <c r="J297" s="94"/>
      <c r="K297" s="94"/>
    </row>
    <row r="298" spans="2:11">
      <c r="B298" s="93"/>
      <c r="C298" s="94"/>
      <c r="D298" s="113"/>
      <c r="E298" s="113"/>
      <c r="F298" s="113"/>
      <c r="G298" s="113"/>
      <c r="H298" s="113"/>
      <c r="I298" s="94"/>
      <c r="J298" s="94"/>
      <c r="K298" s="94"/>
    </row>
    <row r="299" spans="2:11">
      <c r="B299" s="93"/>
      <c r="C299" s="94"/>
      <c r="D299" s="113"/>
      <c r="E299" s="113"/>
      <c r="F299" s="113"/>
      <c r="G299" s="113"/>
      <c r="H299" s="113"/>
      <c r="I299" s="94"/>
      <c r="J299" s="94"/>
      <c r="K299" s="94"/>
    </row>
    <row r="300" spans="2:11">
      <c r="B300" s="93"/>
      <c r="C300" s="94"/>
      <c r="D300" s="113"/>
      <c r="E300" s="113"/>
      <c r="F300" s="113"/>
      <c r="G300" s="113"/>
      <c r="H300" s="113"/>
      <c r="I300" s="94"/>
      <c r="J300" s="94"/>
      <c r="K300" s="94"/>
    </row>
    <row r="301" spans="2:11">
      <c r="B301" s="93"/>
      <c r="C301" s="94"/>
      <c r="D301" s="113"/>
      <c r="E301" s="113"/>
      <c r="F301" s="113"/>
      <c r="G301" s="113"/>
      <c r="H301" s="113"/>
      <c r="I301" s="94"/>
      <c r="J301" s="94"/>
      <c r="K301" s="94"/>
    </row>
    <row r="302" spans="2:11">
      <c r="B302" s="93"/>
      <c r="C302" s="94"/>
      <c r="D302" s="113"/>
      <c r="E302" s="113"/>
      <c r="F302" s="113"/>
      <c r="G302" s="113"/>
      <c r="H302" s="113"/>
      <c r="I302" s="94"/>
      <c r="J302" s="94"/>
      <c r="K302" s="94"/>
    </row>
    <row r="303" spans="2:11">
      <c r="B303" s="93"/>
      <c r="C303" s="94"/>
      <c r="D303" s="113"/>
      <c r="E303" s="113"/>
      <c r="F303" s="113"/>
      <c r="G303" s="113"/>
      <c r="H303" s="113"/>
      <c r="I303" s="94"/>
      <c r="J303" s="94"/>
      <c r="K303" s="94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E607" s="20"/>
      <c r="G607" s="20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</sheetData>
  <sheetProtection sheet="1" objects="1" scenarios="1"/>
  <mergeCells count="1">
    <mergeCell ref="B6:K6"/>
  </mergeCells>
  <phoneticPr fontId="4" type="noConversion"/>
  <conditionalFormatting sqref="B12">
    <cfRule type="cellIs" dxfId="1" priority="2" operator="equal">
      <formula>"NR3"</formula>
    </cfRule>
  </conditionalFormatting>
  <conditionalFormatting sqref="B12">
    <cfRule type="containsText" dxfId="0" priority="1" operator="containsText" text="הפרשה ">
      <formula>NOT(ISERROR(SEARCH("הפרשה ",B12)))</formula>
    </cfRule>
  </conditionalFormatting>
  <dataValidations count="3">
    <dataValidation allowBlank="1" showInputMessage="1" showErrorMessage="1" sqref="C5:C11 B1:B11 A1:A14 D14:H14 B13:C14 I12:I14 D1:I11 J1:XFD14 A15:XFD1048576"/>
    <dataValidation type="list" allowBlank="1" showInputMessage="1" showErrorMessage="1" sqref="G12:G13">
      <formula1>#REF!</formula1>
    </dataValidation>
    <dataValidation type="list" allowBlank="1" showInputMessage="1" showErrorMessage="1" sqref="E12:E13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F967"/>
  <sheetViews>
    <sheetView rightToLeft="1" workbookViewId="0">
      <selection activeCell="C18" sqref="C18"/>
    </sheetView>
  </sheetViews>
  <sheetFormatPr defaultColWidth="9.140625" defaultRowHeight="18"/>
  <cols>
    <col min="1" max="1" width="6.28515625" style="1" customWidth="1"/>
    <col min="2" max="2" width="72.140625" style="2" bestFit="1" customWidth="1"/>
    <col min="3" max="3" width="59.28515625" style="1" bestFit="1" customWidth="1"/>
    <col min="4" max="4" width="11.85546875" style="1" customWidth="1"/>
    <col min="5" max="16384" width="9.140625" style="1"/>
  </cols>
  <sheetData>
    <row r="1" spans="2:6">
      <c r="B1" s="46" t="s">
        <v>145</v>
      </c>
      <c r="C1" s="46" t="s" vm="1">
        <v>229</v>
      </c>
    </row>
    <row r="2" spans="2:6">
      <c r="B2" s="46" t="s">
        <v>144</v>
      </c>
      <c r="C2" s="46" t="s">
        <v>230</v>
      </c>
    </row>
    <row r="3" spans="2:6">
      <c r="B3" s="46" t="s">
        <v>146</v>
      </c>
      <c r="C3" s="46" t="s">
        <v>231</v>
      </c>
    </row>
    <row r="4" spans="2:6">
      <c r="B4" s="46" t="s">
        <v>147</v>
      </c>
      <c r="C4" s="46">
        <v>9453</v>
      </c>
    </row>
    <row r="6" spans="2:6" ht="26.25" customHeight="1">
      <c r="B6" s="143" t="s">
        <v>180</v>
      </c>
      <c r="C6" s="144"/>
      <c r="D6" s="145"/>
    </row>
    <row r="7" spans="2:6" s="3" customFormat="1" ht="31.5">
      <c r="B7" s="47" t="s">
        <v>116</v>
      </c>
      <c r="C7" s="52" t="s">
        <v>108</v>
      </c>
      <c r="D7" s="53" t="s">
        <v>107</v>
      </c>
    </row>
    <row r="8" spans="2:6" s="3" customFormat="1">
      <c r="B8" s="14"/>
      <c r="C8" s="31" t="s">
        <v>208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32" t="s">
        <v>3313</v>
      </c>
      <c r="C10" s="133">
        <v>47856.587055898992</v>
      </c>
      <c r="D10" s="132"/>
    </row>
    <row r="11" spans="2:6">
      <c r="B11" s="134" t="s">
        <v>27</v>
      </c>
      <c r="C11" s="133">
        <v>11577.230852396735</v>
      </c>
      <c r="D11" s="135"/>
    </row>
    <row r="12" spans="2:6">
      <c r="B12" s="136" t="s">
        <v>3318</v>
      </c>
      <c r="C12" s="137">
        <v>162.33000000000001</v>
      </c>
      <c r="D12" s="138">
        <v>46772</v>
      </c>
      <c r="E12" s="3"/>
      <c r="F12" s="3"/>
    </row>
    <row r="13" spans="2:6">
      <c r="B13" s="136" t="s">
        <v>3319</v>
      </c>
      <c r="C13" s="137">
        <v>246.51</v>
      </c>
      <c r="D13" s="138">
        <v>48274</v>
      </c>
      <c r="E13" s="3"/>
      <c r="F13" s="3"/>
    </row>
    <row r="14" spans="2:6">
      <c r="B14" s="136" t="s">
        <v>3320</v>
      </c>
      <c r="C14" s="137">
        <v>143.91</v>
      </c>
      <c r="D14" s="138">
        <v>48274</v>
      </c>
    </row>
    <row r="15" spans="2:6">
      <c r="B15" s="136" t="s">
        <v>3321</v>
      </c>
      <c r="C15" s="137">
        <v>332.28</v>
      </c>
      <c r="D15" s="138">
        <v>47969</v>
      </c>
      <c r="E15" s="3"/>
      <c r="F15" s="3"/>
    </row>
    <row r="16" spans="2:6">
      <c r="B16" s="136" t="s">
        <v>3322</v>
      </c>
      <c r="C16" s="137">
        <v>46.83</v>
      </c>
      <c r="D16" s="138">
        <v>47209</v>
      </c>
      <c r="E16" s="3"/>
      <c r="F16" s="3"/>
    </row>
    <row r="17" spans="2:4">
      <c r="B17" s="136" t="s">
        <v>3323</v>
      </c>
      <c r="C17" s="137">
        <v>610.83000000000004</v>
      </c>
      <c r="D17" s="138">
        <v>48297</v>
      </c>
    </row>
    <row r="18" spans="2:4">
      <c r="B18" s="136" t="s">
        <v>3324</v>
      </c>
      <c r="C18" s="137">
        <v>183.29</v>
      </c>
      <c r="D18" s="138">
        <v>47118</v>
      </c>
    </row>
    <row r="19" spans="2:4">
      <c r="B19" s="136" t="s">
        <v>3325</v>
      </c>
      <c r="C19" s="137">
        <v>2.5</v>
      </c>
      <c r="D19" s="138">
        <v>47907</v>
      </c>
    </row>
    <row r="20" spans="2:4">
      <c r="B20" s="136" t="s">
        <v>3326</v>
      </c>
      <c r="C20" s="137">
        <v>119.44</v>
      </c>
      <c r="D20" s="138">
        <v>47848</v>
      </c>
    </row>
    <row r="21" spans="2:4">
      <c r="B21" s="136" t="s">
        <v>3327</v>
      </c>
      <c r="C21" s="137">
        <v>2.27</v>
      </c>
      <c r="D21" s="138">
        <v>47848</v>
      </c>
    </row>
    <row r="22" spans="2:4">
      <c r="B22" s="136" t="s">
        <v>3328</v>
      </c>
      <c r="C22" s="137">
        <v>736.14</v>
      </c>
      <c r="D22" s="138">
        <v>47969</v>
      </c>
    </row>
    <row r="23" spans="2:4">
      <c r="B23" s="136" t="s">
        <v>3329</v>
      </c>
      <c r="C23" s="137">
        <v>71.37</v>
      </c>
      <c r="D23" s="138">
        <v>47209</v>
      </c>
    </row>
    <row r="24" spans="2:4">
      <c r="B24" s="136" t="s">
        <v>3330</v>
      </c>
      <c r="C24" s="137">
        <v>433.62</v>
      </c>
      <c r="D24" s="138">
        <v>48700</v>
      </c>
    </row>
    <row r="25" spans="2:4">
      <c r="B25" s="136" t="s">
        <v>3331</v>
      </c>
      <c r="C25" s="137">
        <v>351.64</v>
      </c>
      <c r="D25" s="138">
        <v>50256</v>
      </c>
    </row>
    <row r="26" spans="2:4">
      <c r="B26" s="136" t="s">
        <v>3332</v>
      </c>
      <c r="C26" s="137">
        <v>91.01</v>
      </c>
      <c r="D26" s="138">
        <v>46539</v>
      </c>
    </row>
    <row r="27" spans="2:4">
      <c r="B27" s="136" t="s">
        <v>3333</v>
      </c>
      <c r="C27" s="137">
        <v>516.29999999999995</v>
      </c>
      <c r="D27" s="138">
        <v>48233</v>
      </c>
    </row>
    <row r="28" spans="2:4">
      <c r="B28" s="136" t="s">
        <v>3334</v>
      </c>
      <c r="C28" s="137">
        <v>158</v>
      </c>
      <c r="D28" s="138">
        <v>48212</v>
      </c>
    </row>
    <row r="29" spans="2:4">
      <c r="B29" s="136" t="s">
        <v>3335</v>
      </c>
      <c r="C29" s="137">
        <v>2.78</v>
      </c>
      <c r="D29" s="138">
        <v>47566</v>
      </c>
    </row>
    <row r="30" spans="2:4">
      <c r="B30" s="136" t="s">
        <v>3336</v>
      </c>
      <c r="C30" s="137">
        <v>130.16</v>
      </c>
      <c r="D30" s="138">
        <v>48212</v>
      </c>
    </row>
    <row r="31" spans="2:4">
      <c r="B31" s="136" t="s">
        <v>3337</v>
      </c>
      <c r="C31" s="137">
        <v>2.04</v>
      </c>
      <c r="D31" s="138">
        <v>48297</v>
      </c>
    </row>
    <row r="32" spans="2:4">
      <c r="B32" s="136" t="s">
        <v>3338</v>
      </c>
      <c r="C32" s="137">
        <v>332.03</v>
      </c>
      <c r="D32" s="138">
        <v>46661</v>
      </c>
    </row>
    <row r="33" spans="2:4">
      <c r="B33" s="136" t="s">
        <v>3339</v>
      </c>
      <c r="C33" s="137">
        <v>337.55</v>
      </c>
      <c r="D33" s="138">
        <v>46661</v>
      </c>
    </row>
    <row r="34" spans="2:4">
      <c r="B34" s="136" t="s">
        <v>3432</v>
      </c>
      <c r="C34" s="137">
        <v>475.83129145111405</v>
      </c>
      <c r="D34" s="138">
        <v>46698</v>
      </c>
    </row>
    <row r="35" spans="2:4">
      <c r="B35" s="136" t="s">
        <v>3433</v>
      </c>
      <c r="C35" s="137">
        <v>1240.8196499999999</v>
      </c>
      <c r="D35" s="138">
        <v>46022</v>
      </c>
    </row>
    <row r="36" spans="2:4">
      <c r="B36" s="136" t="s">
        <v>3434</v>
      </c>
      <c r="C36" s="137">
        <v>40.303548141713499</v>
      </c>
      <c r="D36" s="138">
        <v>45016</v>
      </c>
    </row>
    <row r="37" spans="2:4">
      <c r="B37" s="136" t="s">
        <v>3435</v>
      </c>
      <c r="C37" s="137">
        <v>51.324835624387497</v>
      </c>
      <c r="D37" s="138">
        <v>45981</v>
      </c>
    </row>
    <row r="38" spans="2:4">
      <c r="B38" s="136" t="s">
        <v>3436</v>
      </c>
      <c r="C38" s="137">
        <v>1330.3612417186371</v>
      </c>
      <c r="D38" s="138">
        <v>46871</v>
      </c>
    </row>
    <row r="39" spans="2:4">
      <c r="B39" s="136" t="s">
        <v>3437</v>
      </c>
      <c r="C39" s="137">
        <v>37.957136920667807</v>
      </c>
      <c r="D39" s="138">
        <v>48482</v>
      </c>
    </row>
    <row r="40" spans="2:4">
      <c r="B40" s="136" t="s">
        <v>3438</v>
      </c>
      <c r="C40" s="137">
        <v>138.86866478392872</v>
      </c>
      <c r="D40" s="138">
        <v>51774</v>
      </c>
    </row>
    <row r="41" spans="2:4">
      <c r="B41" s="136" t="s">
        <v>3439</v>
      </c>
      <c r="C41" s="137">
        <v>242.91448305198949</v>
      </c>
      <c r="D41" s="138">
        <v>46253</v>
      </c>
    </row>
    <row r="42" spans="2:4">
      <c r="B42" s="136" t="s">
        <v>3440</v>
      </c>
      <c r="C42" s="137">
        <v>934.14787100606998</v>
      </c>
      <c r="D42" s="138">
        <v>46022</v>
      </c>
    </row>
    <row r="43" spans="2:4">
      <c r="B43" s="136" t="s">
        <v>3441</v>
      </c>
      <c r="C43" s="137">
        <v>14.138299667969999</v>
      </c>
      <c r="D43" s="138">
        <v>48844</v>
      </c>
    </row>
    <row r="44" spans="2:4">
      <c r="B44" s="136" t="s">
        <v>3442</v>
      </c>
      <c r="C44" s="137">
        <v>26.965532217719304</v>
      </c>
      <c r="D44" s="138">
        <v>45016</v>
      </c>
    </row>
    <row r="45" spans="2:4">
      <c r="B45" s="136" t="s">
        <v>3443</v>
      </c>
      <c r="C45" s="137">
        <v>1686.380404136906</v>
      </c>
      <c r="D45" s="138">
        <v>45935</v>
      </c>
    </row>
    <row r="46" spans="2:4">
      <c r="B46" s="136" t="s">
        <v>3444</v>
      </c>
      <c r="C46" s="137">
        <v>55.7593936756342</v>
      </c>
      <c r="D46" s="138">
        <v>52047</v>
      </c>
    </row>
    <row r="47" spans="2:4">
      <c r="B47" s="136" t="s">
        <v>3445</v>
      </c>
      <c r="C47" s="137">
        <v>288.62849999999997</v>
      </c>
      <c r="D47" s="138">
        <v>45363</v>
      </c>
    </row>
    <row r="48" spans="2:4">
      <c r="B48" s="134" t="s">
        <v>42</v>
      </c>
      <c r="C48" s="133">
        <v>36279.356203502255</v>
      </c>
      <c r="D48" s="135"/>
    </row>
    <row r="49" spans="2:4">
      <c r="B49" s="136" t="s">
        <v>3340</v>
      </c>
      <c r="C49" s="137">
        <v>363.99</v>
      </c>
      <c r="D49" s="138">
        <v>47201</v>
      </c>
    </row>
    <row r="50" spans="2:4">
      <c r="B50" s="136" t="s">
        <v>3341</v>
      </c>
      <c r="C50" s="137">
        <v>7.27</v>
      </c>
      <c r="D50" s="138">
        <v>47270</v>
      </c>
    </row>
    <row r="51" spans="2:4">
      <c r="B51" s="136" t="s">
        <v>3342</v>
      </c>
      <c r="C51" s="137">
        <v>631.04999999999995</v>
      </c>
      <c r="D51" s="138">
        <v>48366</v>
      </c>
    </row>
    <row r="52" spans="2:4">
      <c r="B52" s="136" t="s">
        <v>3343</v>
      </c>
      <c r="C52" s="137">
        <v>596.38</v>
      </c>
      <c r="D52" s="138">
        <v>48914</v>
      </c>
    </row>
    <row r="53" spans="2:4">
      <c r="B53" s="136" t="s">
        <v>3344</v>
      </c>
      <c r="C53" s="137">
        <v>108.18</v>
      </c>
      <c r="D53" s="138">
        <v>47467</v>
      </c>
    </row>
    <row r="54" spans="2:4">
      <c r="B54" s="136" t="s">
        <v>3345</v>
      </c>
      <c r="C54" s="137">
        <v>215.42</v>
      </c>
      <c r="D54" s="138">
        <v>47848</v>
      </c>
    </row>
    <row r="55" spans="2:4">
      <c r="B55" s="136" t="s">
        <v>3346</v>
      </c>
      <c r="C55" s="137">
        <v>164.22</v>
      </c>
      <c r="D55" s="138">
        <v>47209</v>
      </c>
    </row>
    <row r="56" spans="2:4">
      <c r="B56" s="136" t="s">
        <v>3347</v>
      </c>
      <c r="C56" s="137">
        <v>66.22</v>
      </c>
      <c r="D56" s="138">
        <v>47209</v>
      </c>
    </row>
    <row r="57" spans="2:4">
      <c r="B57" s="136" t="s">
        <v>3348</v>
      </c>
      <c r="C57" s="137">
        <v>434.97</v>
      </c>
      <c r="D57" s="138">
        <v>46997</v>
      </c>
    </row>
    <row r="58" spans="2:4">
      <c r="B58" s="136" t="s">
        <v>3349</v>
      </c>
      <c r="C58" s="137">
        <v>509.81</v>
      </c>
      <c r="D58" s="138">
        <v>46997</v>
      </c>
    </row>
    <row r="59" spans="2:4">
      <c r="B59" s="136" t="s">
        <v>3350</v>
      </c>
      <c r="C59" s="137">
        <v>359.01</v>
      </c>
      <c r="D59" s="138">
        <v>47082</v>
      </c>
    </row>
    <row r="60" spans="2:4">
      <c r="B60" s="136" t="s">
        <v>3351</v>
      </c>
      <c r="C60" s="137">
        <v>802.18</v>
      </c>
      <c r="D60" s="138">
        <v>47398</v>
      </c>
    </row>
    <row r="61" spans="2:4">
      <c r="B61" s="136" t="s">
        <v>3352</v>
      </c>
      <c r="C61" s="137">
        <v>433.47</v>
      </c>
      <c r="D61" s="138">
        <v>48054</v>
      </c>
    </row>
    <row r="62" spans="2:4">
      <c r="B62" s="136" t="s">
        <v>3353</v>
      </c>
      <c r="C62" s="137">
        <v>47.77</v>
      </c>
      <c r="D62" s="138">
        <v>47119</v>
      </c>
    </row>
    <row r="63" spans="2:4">
      <c r="B63" s="136" t="s">
        <v>3354</v>
      </c>
      <c r="C63" s="137">
        <v>736.34</v>
      </c>
      <c r="D63" s="138">
        <v>48757</v>
      </c>
    </row>
    <row r="64" spans="2:4">
      <c r="B64" s="136" t="s">
        <v>3355</v>
      </c>
      <c r="C64" s="137">
        <v>829.18</v>
      </c>
      <c r="D64" s="138">
        <v>47301</v>
      </c>
    </row>
    <row r="65" spans="2:4">
      <c r="B65" s="136" t="s">
        <v>3356</v>
      </c>
      <c r="C65" s="137">
        <v>521.75</v>
      </c>
      <c r="D65" s="138">
        <v>47301</v>
      </c>
    </row>
    <row r="66" spans="2:4">
      <c r="B66" s="136" t="s">
        <v>3357</v>
      </c>
      <c r="C66" s="137">
        <v>1.83</v>
      </c>
      <c r="D66" s="138">
        <v>48122</v>
      </c>
    </row>
    <row r="67" spans="2:4">
      <c r="B67" s="136" t="s">
        <v>3358</v>
      </c>
      <c r="C67" s="137">
        <v>509.03</v>
      </c>
      <c r="D67" s="138">
        <v>48395</v>
      </c>
    </row>
    <row r="68" spans="2:4">
      <c r="B68" s="136" t="s">
        <v>3359</v>
      </c>
      <c r="C68" s="137">
        <v>54.83</v>
      </c>
      <c r="D68" s="138">
        <v>47119</v>
      </c>
    </row>
    <row r="69" spans="2:4">
      <c r="B69" s="136" t="s">
        <v>3360</v>
      </c>
      <c r="C69" s="137">
        <v>897.19</v>
      </c>
      <c r="D69" s="138">
        <v>48365</v>
      </c>
    </row>
    <row r="70" spans="2:4">
      <c r="B70" s="136" t="s">
        <v>3361</v>
      </c>
      <c r="C70" s="137">
        <v>254.51</v>
      </c>
      <c r="D70" s="138">
        <v>48395</v>
      </c>
    </row>
    <row r="71" spans="2:4">
      <c r="B71" s="136" t="s">
        <v>3362</v>
      </c>
      <c r="C71" s="137">
        <v>444.28</v>
      </c>
      <c r="D71" s="138">
        <v>46753</v>
      </c>
    </row>
    <row r="72" spans="2:4">
      <c r="B72" s="136" t="s">
        <v>3363</v>
      </c>
      <c r="C72" s="137">
        <v>236.23</v>
      </c>
      <c r="D72" s="138">
        <v>47463</v>
      </c>
    </row>
    <row r="73" spans="2:4">
      <c r="B73" s="136" t="s">
        <v>3364</v>
      </c>
      <c r="C73" s="137">
        <v>702.98</v>
      </c>
      <c r="D73" s="138">
        <v>49427</v>
      </c>
    </row>
    <row r="74" spans="2:4">
      <c r="B74" s="136" t="s">
        <v>3365</v>
      </c>
      <c r="C74" s="137">
        <v>972.35</v>
      </c>
      <c r="D74" s="138">
        <v>50405</v>
      </c>
    </row>
    <row r="75" spans="2:4">
      <c r="B75" s="136" t="s">
        <v>3366</v>
      </c>
      <c r="C75" s="137">
        <v>647.26</v>
      </c>
      <c r="D75" s="138">
        <v>46149</v>
      </c>
    </row>
    <row r="76" spans="2:4">
      <c r="B76" s="136" t="s">
        <v>3367</v>
      </c>
      <c r="C76" s="137">
        <v>314.52</v>
      </c>
      <c r="D76" s="138">
        <v>47849</v>
      </c>
    </row>
    <row r="77" spans="2:4">
      <c r="B77" s="136" t="s">
        <v>3368</v>
      </c>
      <c r="C77" s="137">
        <v>1768.75</v>
      </c>
      <c r="D77" s="138">
        <v>47665</v>
      </c>
    </row>
    <row r="78" spans="2:4">
      <c r="B78" s="136" t="s">
        <v>3369</v>
      </c>
      <c r="C78" s="137">
        <v>0.96</v>
      </c>
      <c r="D78" s="138">
        <v>47879</v>
      </c>
    </row>
    <row r="79" spans="2:4">
      <c r="B79" s="136" t="s">
        <v>3370</v>
      </c>
      <c r="C79" s="137">
        <v>971.72</v>
      </c>
      <c r="D79" s="138">
        <v>46752</v>
      </c>
    </row>
    <row r="80" spans="2:4">
      <c r="B80" s="136" t="s">
        <v>3371</v>
      </c>
      <c r="C80" s="137">
        <v>161.04</v>
      </c>
      <c r="D80" s="138">
        <v>47756</v>
      </c>
    </row>
    <row r="81" spans="2:4">
      <c r="B81" s="136" t="s">
        <v>3372</v>
      </c>
      <c r="C81" s="137">
        <v>801.65</v>
      </c>
      <c r="D81" s="138">
        <v>48332</v>
      </c>
    </row>
    <row r="82" spans="2:4">
      <c r="B82" s="136" t="s">
        <v>3373</v>
      </c>
      <c r="C82" s="137">
        <v>708.43</v>
      </c>
      <c r="D82" s="138">
        <v>47715</v>
      </c>
    </row>
    <row r="83" spans="2:4">
      <c r="B83" s="136" t="s">
        <v>3374</v>
      </c>
      <c r="C83" s="137">
        <v>482.08</v>
      </c>
      <c r="D83" s="138">
        <v>47715</v>
      </c>
    </row>
    <row r="84" spans="2:4">
      <c r="B84" s="136" t="s">
        <v>3375</v>
      </c>
      <c r="C84" s="137">
        <v>60.79</v>
      </c>
      <c r="D84" s="138">
        <v>47715</v>
      </c>
    </row>
    <row r="85" spans="2:4">
      <c r="B85" s="136" t="s">
        <v>3376</v>
      </c>
      <c r="C85" s="137">
        <v>240.14</v>
      </c>
      <c r="D85" s="138">
        <v>47715</v>
      </c>
    </row>
    <row r="86" spans="2:4">
      <c r="B86" s="136" t="s">
        <v>3377</v>
      </c>
      <c r="C86" s="137">
        <v>73.5</v>
      </c>
      <c r="D86" s="138">
        <v>48466</v>
      </c>
    </row>
    <row r="87" spans="2:4">
      <c r="B87" s="136" t="s">
        <v>3378</v>
      </c>
      <c r="C87" s="137">
        <v>55.26</v>
      </c>
      <c r="D87" s="138">
        <v>48466</v>
      </c>
    </row>
    <row r="88" spans="2:4">
      <c r="B88" s="136" t="s">
        <v>3379</v>
      </c>
      <c r="C88" s="137">
        <v>287.99</v>
      </c>
      <c r="D88" s="138">
        <v>48446</v>
      </c>
    </row>
    <row r="89" spans="2:4">
      <c r="B89" s="136" t="s">
        <v>3380</v>
      </c>
      <c r="C89" s="137">
        <v>2.6</v>
      </c>
      <c r="D89" s="138">
        <v>48446</v>
      </c>
    </row>
    <row r="90" spans="2:4">
      <c r="B90" s="136" t="s">
        <v>3381</v>
      </c>
      <c r="C90" s="137">
        <v>1.46</v>
      </c>
      <c r="D90" s="138">
        <v>47741</v>
      </c>
    </row>
    <row r="91" spans="2:4">
      <c r="B91" s="136" t="s">
        <v>3382</v>
      </c>
      <c r="C91" s="137">
        <v>22.64</v>
      </c>
      <c r="D91" s="138">
        <v>48319</v>
      </c>
    </row>
    <row r="92" spans="2:4">
      <c r="B92" s="136" t="s">
        <v>3383</v>
      </c>
      <c r="C92" s="137">
        <v>247.91</v>
      </c>
      <c r="D92" s="138">
        <v>47392</v>
      </c>
    </row>
    <row r="93" spans="2:4">
      <c r="B93" s="136" t="s">
        <v>3384</v>
      </c>
      <c r="C93" s="137">
        <v>1.23</v>
      </c>
      <c r="D93" s="138">
        <v>47453</v>
      </c>
    </row>
    <row r="94" spans="2:4">
      <c r="B94" s="136" t="s">
        <v>3385</v>
      </c>
      <c r="C94" s="137">
        <v>522.45000000000005</v>
      </c>
      <c r="D94" s="138">
        <v>45930</v>
      </c>
    </row>
    <row r="95" spans="2:4">
      <c r="B95" s="136" t="s">
        <v>3386</v>
      </c>
      <c r="C95" s="137">
        <v>2595.4499999999998</v>
      </c>
      <c r="D95" s="138">
        <v>47665</v>
      </c>
    </row>
    <row r="96" spans="2:4">
      <c r="B96" s="136" t="s">
        <v>3387</v>
      </c>
      <c r="C96" s="137">
        <v>51.33</v>
      </c>
      <c r="D96" s="138">
        <v>45485</v>
      </c>
    </row>
    <row r="97" spans="2:4">
      <c r="B97" s="136" t="s">
        <v>3388</v>
      </c>
      <c r="C97" s="137">
        <v>451.91</v>
      </c>
      <c r="D97" s="138">
        <v>46417</v>
      </c>
    </row>
    <row r="98" spans="2:4">
      <c r="B98" s="136" t="s">
        <v>3389</v>
      </c>
      <c r="C98" s="137">
        <v>11.82</v>
      </c>
      <c r="D98" s="138">
        <v>47447</v>
      </c>
    </row>
    <row r="99" spans="2:4">
      <c r="B99" s="136" t="s">
        <v>3390</v>
      </c>
      <c r="C99" s="137">
        <v>439.96</v>
      </c>
      <c r="D99" s="138">
        <v>47987</v>
      </c>
    </row>
    <row r="100" spans="2:4">
      <c r="B100" s="136" t="s">
        <v>3391</v>
      </c>
      <c r="C100" s="137">
        <v>1135.8900000000001</v>
      </c>
      <c r="D100" s="138">
        <v>47735</v>
      </c>
    </row>
    <row r="101" spans="2:4">
      <c r="B101" s="136" t="s">
        <v>3392</v>
      </c>
      <c r="C101" s="137">
        <v>33.18</v>
      </c>
      <c r="D101" s="138">
        <v>48151</v>
      </c>
    </row>
    <row r="102" spans="2:4">
      <c r="B102" s="136" t="s">
        <v>3393</v>
      </c>
      <c r="C102" s="137">
        <v>514</v>
      </c>
      <c r="D102" s="138">
        <v>47848</v>
      </c>
    </row>
    <row r="103" spans="2:4">
      <c r="B103" s="136" t="s">
        <v>3394</v>
      </c>
      <c r="C103" s="137">
        <v>13.96</v>
      </c>
      <c r="D103" s="138">
        <v>45710</v>
      </c>
    </row>
    <row r="104" spans="2:4">
      <c r="B104" s="136" t="s">
        <v>3395</v>
      </c>
      <c r="C104" s="137">
        <v>468.27</v>
      </c>
      <c r="D104" s="138">
        <v>46573</v>
      </c>
    </row>
    <row r="105" spans="2:4">
      <c r="B105" s="136" t="s">
        <v>3396</v>
      </c>
      <c r="C105" s="137">
        <v>684.6</v>
      </c>
      <c r="D105" s="138">
        <v>47832</v>
      </c>
    </row>
    <row r="106" spans="2:4">
      <c r="B106" s="136" t="s">
        <v>3397</v>
      </c>
      <c r="C106" s="137">
        <v>59.36</v>
      </c>
      <c r="D106" s="138">
        <v>46524</v>
      </c>
    </row>
    <row r="107" spans="2:4">
      <c r="B107" s="136" t="s">
        <v>3398</v>
      </c>
      <c r="C107" s="137">
        <v>830.79</v>
      </c>
      <c r="D107" s="138">
        <v>48121</v>
      </c>
    </row>
    <row r="108" spans="2:4">
      <c r="B108" s="136" t="s">
        <v>3399</v>
      </c>
      <c r="C108" s="137">
        <v>269.54000000000002</v>
      </c>
      <c r="D108" s="138">
        <v>48121</v>
      </c>
    </row>
    <row r="109" spans="2:4">
      <c r="B109" s="136" t="s">
        <v>3400</v>
      </c>
      <c r="C109" s="137">
        <v>6.62</v>
      </c>
      <c r="D109" s="138">
        <v>47255</v>
      </c>
    </row>
    <row r="110" spans="2:4">
      <c r="B110" s="136" t="s">
        <v>3401</v>
      </c>
      <c r="C110" s="137">
        <v>109.92</v>
      </c>
      <c r="D110" s="138">
        <v>48029</v>
      </c>
    </row>
    <row r="111" spans="2:4">
      <c r="B111" s="136" t="s">
        <v>3402</v>
      </c>
      <c r="C111" s="137">
        <v>106.12</v>
      </c>
      <c r="D111" s="138">
        <v>48294</v>
      </c>
    </row>
    <row r="112" spans="2:4">
      <c r="B112" s="136" t="s">
        <v>3403</v>
      </c>
      <c r="C112" s="137">
        <v>133.19999999999999</v>
      </c>
      <c r="D112" s="138">
        <v>46572</v>
      </c>
    </row>
    <row r="113" spans="2:4">
      <c r="B113" s="136" t="s">
        <v>3404</v>
      </c>
      <c r="C113" s="137">
        <v>0.21</v>
      </c>
      <c r="D113" s="138">
        <v>50405</v>
      </c>
    </row>
    <row r="114" spans="2:4">
      <c r="B114" s="136" t="s">
        <v>3405</v>
      </c>
      <c r="C114" s="137">
        <v>221.65</v>
      </c>
      <c r="D114" s="138">
        <v>50405</v>
      </c>
    </row>
    <row r="115" spans="2:4">
      <c r="B115" s="136" t="s">
        <v>3406</v>
      </c>
      <c r="C115" s="137">
        <v>199.01</v>
      </c>
      <c r="D115" s="138">
        <v>45107</v>
      </c>
    </row>
    <row r="116" spans="2:4">
      <c r="B116" s="136" t="s">
        <v>3407</v>
      </c>
      <c r="C116" s="137">
        <v>550.37</v>
      </c>
      <c r="D116" s="138">
        <v>46660</v>
      </c>
    </row>
    <row r="117" spans="2:4">
      <c r="B117" s="136" t="s">
        <v>3408</v>
      </c>
      <c r="C117" s="137">
        <v>171.39</v>
      </c>
      <c r="D117" s="138">
        <v>47301</v>
      </c>
    </row>
    <row r="118" spans="2:4">
      <c r="B118" s="136" t="s">
        <v>3409</v>
      </c>
      <c r="C118" s="137">
        <v>621.62</v>
      </c>
      <c r="D118" s="138">
        <v>48176</v>
      </c>
    </row>
    <row r="119" spans="2:4">
      <c r="B119" s="136" t="s">
        <v>3410</v>
      </c>
      <c r="C119" s="137">
        <v>83.18</v>
      </c>
      <c r="D119" s="138">
        <v>46794</v>
      </c>
    </row>
    <row r="120" spans="2:4">
      <c r="B120" s="136" t="s">
        <v>3411</v>
      </c>
      <c r="C120" s="137">
        <v>128.77000000000001</v>
      </c>
      <c r="D120" s="138">
        <v>47407</v>
      </c>
    </row>
    <row r="121" spans="2:4">
      <c r="B121" s="136" t="s">
        <v>3412</v>
      </c>
      <c r="C121" s="137">
        <v>779.34</v>
      </c>
      <c r="D121" s="138">
        <v>48234</v>
      </c>
    </row>
    <row r="122" spans="2:4">
      <c r="B122" s="136" t="s">
        <v>3413</v>
      </c>
      <c r="C122" s="137">
        <v>112.26</v>
      </c>
      <c r="D122" s="138">
        <v>47467</v>
      </c>
    </row>
    <row r="123" spans="2:4">
      <c r="B123" s="136" t="s">
        <v>3414</v>
      </c>
      <c r="C123" s="137">
        <v>443.16</v>
      </c>
      <c r="D123" s="138">
        <v>47599</v>
      </c>
    </row>
    <row r="124" spans="2:4">
      <c r="B124" s="136" t="s">
        <v>3415</v>
      </c>
      <c r="C124" s="137">
        <v>1.5</v>
      </c>
      <c r="D124" s="138">
        <v>46082</v>
      </c>
    </row>
    <row r="125" spans="2:4">
      <c r="B125" s="136" t="s">
        <v>3416</v>
      </c>
      <c r="C125" s="137">
        <v>267.16000000000003</v>
      </c>
      <c r="D125" s="138">
        <v>47236</v>
      </c>
    </row>
    <row r="126" spans="2:4">
      <c r="B126" s="136" t="s">
        <v>3417</v>
      </c>
      <c r="C126" s="137">
        <v>379.39</v>
      </c>
      <c r="D126" s="138">
        <v>46465</v>
      </c>
    </row>
    <row r="127" spans="2:4">
      <c r="B127" s="136" t="s">
        <v>3418</v>
      </c>
      <c r="C127" s="137">
        <v>139.41999999999999</v>
      </c>
      <c r="D127" s="138">
        <v>48268</v>
      </c>
    </row>
    <row r="128" spans="2:4">
      <c r="B128" s="136" t="s">
        <v>3419</v>
      </c>
      <c r="C128" s="137">
        <v>36.61</v>
      </c>
      <c r="D128" s="138">
        <v>47107</v>
      </c>
    </row>
    <row r="129" spans="2:4">
      <c r="B129" s="136" t="s">
        <v>3420</v>
      </c>
      <c r="C129" s="137">
        <v>26.02</v>
      </c>
      <c r="D129" s="138">
        <v>48213</v>
      </c>
    </row>
    <row r="130" spans="2:4">
      <c r="B130" s="136" t="s">
        <v>3421</v>
      </c>
      <c r="C130" s="137">
        <v>183.42</v>
      </c>
      <c r="D130" s="138">
        <v>47848</v>
      </c>
    </row>
    <row r="131" spans="2:4">
      <c r="B131" s="136" t="s">
        <v>3422</v>
      </c>
      <c r="C131" s="137">
        <v>283.60000000000002</v>
      </c>
      <c r="D131" s="138">
        <v>47574</v>
      </c>
    </row>
    <row r="132" spans="2:4">
      <c r="B132" s="136" t="s">
        <v>3423</v>
      </c>
      <c r="C132" s="137">
        <v>242.03</v>
      </c>
      <c r="D132" s="138">
        <v>48942</v>
      </c>
    </row>
    <row r="133" spans="2:4">
      <c r="B133" s="136" t="s">
        <v>3424</v>
      </c>
      <c r="C133" s="137">
        <v>336.35</v>
      </c>
      <c r="D133" s="138">
        <v>48942</v>
      </c>
    </row>
    <row r="134" spans="2:4">
      <c r="B134" s="136" t="s">
        <v>3425</v>
      </c>
      <c r="C134" s="137">
        <v>957.14</v>
      </c>
      <c r="D134" s="138">
        <v>49405</v>
      </c>
    </row>
    <row r="135" spans="2:4">
      <c r="B135" s="136" t="s">
        <v>3426</v>
      </c>
      <c r="C135" s="137">
        <v>405.09</v>
      </c>
      <c r="D135" s="138">
        <v>46643</v>
      </c>
    </row>
    <row r="136" spans="2:4">
      <c r="B136" s="136" t="s">
        <v>3427</v>
      </c>
      <c r="C136" s="137">
        <v>174.52</v>
      </c>
      <c r="D136" s="138">
        <v>48004</v>
      </c>
    </row>
    <row r="137" spans="2:4">
      <c r="B137" s="136" t="s">
        <v>3428</v>
      </c>
      <c r="C137" s="137">
        <v>502.02</v>
      </c>
      <c r="D137" s="138">
        <v>46742</v>
      </c>
    </row>
    <row r="138" spans="2:4">
      <c r="B138" s="136" t="s">
        <v>3429</v>
      </c>
      <c r="C138" s="137">
        <v>468.38</v>
      </c>
      <c r="D138" s="138">
        <v>46112</v>
      </c>
    </row>
    <row r="139" spans="2:4">
      <c r="B139" s="136" t="s">
        <v>3430</v>
      </c>
      <c r="C139" s="137">
        <v>1316.52</v>
      </c>
      <c r="D139" s="138">
        <v>46722</v>
      </c>
    </row>
    <row r="140" spans="2:4">
      <c r="B140" s="136" t="s">
        <v>3431</v>
      </c>
      <c r="C140" s="137">
        <v>2.31</v>
      </c>
      <c r="D140" s="138">
        <v>48030</v>
      </c>
    </row>
    <row r="141" spans="2:4">
      <c r="B141" s="136" t="s">
        <v>3446</v>
      </c>
      <c r="C141" s="137">
        <v>126.08872873616602</v>
      </c>
      <c r="D141" s="138">
        <v>45515</v>
      </c>
    </row>
    <row r="142" spans="2:4">
      <c r="B142" s="136" t="s">
        <v>3447</v>
      </c>
      <c r="C142" s="137">
        <v>86.807180000000002</v>
      </c>
      <c r="D142" s="138">
        <v>45615</v>
      </c>
    </row>
    <row r="143" spans="2:4">
      <c r="B143" s="136" t="s">
        <v>3448</v>
      </c>
      <c r="C143" s="137">
        <v>305.2908360918891</v>
      </c>
      <c r="D143" s="138">
        <v>46418</v>
      </c>
    </row>
    <row r="144" spans="2:4">
      <c r="B144" s="136" t="s">
        <v>3449</v>
      </c>
      <c r="C144" s="137">
        <v>3.1637270554743702</v>
      </c>
      <c r="D144" s="138">
        <v>45126</v>
      </c>
    </row>
    <row r="145" spans="2:4">
      <c r="B145" s="136" t="s">
        <v>3450</v>
      </c>
      <c r="C145" s="137">
        <v>14.03885949687243</v>
      </c>
      <c r="D145" s="138">
        <v>45371</v>
      </c>
    </row>
    <row r="146" spans="2:4">
      <c r="B146" s="136" t="s">
        <v>3451</v>
      </c>
      <c r="C146" s="137">
        <v>95.202804775610943</v>
      </c>
      <c r="D146" s="138">
        <v>45187</v>
      </c>
    </row>
    <row r="147" spans="2:4">
      <c r="B147" s="136" t="s">
        <v>3452</v>
      </c>
      <c r="C147" s="137">
        <v>160.29929263013699</v>
      </c>
      <c r="D147" s="138">
        <v>45602</v>
      </c>
    </row>
    <row r="148" spans="2:4">
      <c r="B148" s="136" t="s">
        <v>3453</v>
      </c>
      <c r="C148" s="137">
        <v>71.742761380477205</v>
      </c>
      <c r="D148" s="138">
        <v>44986</v>
      </c>
    </row>
    <row r="149" spans="2:4">
      <c r="B149" s="136" t="s">
        <v>3454</v>
      </c>
      <c r="C149" s="137">
        <v>82.913380931944744</v>
      </c>
      <c r="D149" s="138">
        <v>45025</v>
      </c>
    </row>
    <row r="150" spans="2:4">
      <c r="B150" s="136" t="s">
        <v>3455</v>
      </c>
      <c r="C150" s="137">
        <v>46.817853567517666</v>
      </c>
      <c r="D150" s="138">
        <v>46014</v>
      </c>
    </row>
    <row r="151" spans="2:4">
      <c r="B151" s="136" t="s">
        <v>3456</v>
      </c>
      <c r="C151" s="137">
        <v>65.810778836188433</v>
      </c>
      <c r="D151" s="138">
        <v>45830</v>
      </c>
    </row>
    <row r="152" spans="2:4">
      <c r="B152" s="136"/>
      <c r="C152" s="137"/>
      <c r="D152" s="138"/>
    </row>
    <row r="153" spans="2:4">
      <c r="B153" s="86"/>
      <c r="C153" s="90"/>
      <c r="D153" s="101"/>
    </row>
    <row r="154" spans="2:4">
      <c r="B154" s="93"/>
      <c r="C154" s="94"/>
      <c r="D154" s="94"/>
    </row>
    <row r="155" spans="2:4">
      <c r="B155" s="93"/>
      <c r="C155" s="94"/>
      <c r="D155" s="94"/>
    </row>
    <row r="156" spans="2:4">
      <c r="B156" s="93"/>
      <c r="C156" s="94"/>
      <c r="D156" s="94"/>
    </row>
    <row r="157" spans="2:4">
      <c r="B157" s="93"/>
      <c r="C157" s="94"/>
      <c r="D157" s="94"/>
    </row>
    <row r="158" spans="2:4">
      <c r="B158" s="93"/>
      <c r="C158" s="94"/>
      <c r="D158" s="94"/>
    </row>
    <row r="159" spans="2:4">
      <c r="B159" s="93"/>
      <c r="C159" s="94"/>
      <c r="D159" s="94"/>
    </row>
    <row r="160" spans="2:4">
      <c r="B160" s="93"/>
      <c r="C160" s="94"/>
      <c r="D160" s="94"/>
    </row>
    <row r="161" spans="2:4">
      <c r="B161" s="93"/>
      <c r="C161" s="94"/>
      <c r="D161" s="94"/>
    </row>
    <row r="162" spans="2:4">
      <c r="B162" s="93"/>
      <c r="C162" s="94"/>
      <c r="D162" s="94"/>
    </row>
    <row r="163" spans="2:4">
      <c r="B163" s="93"/>
      <c r="C163" s="94"/>
      <c r="D163" s="94"/>
    </row>
    <row r="164" spans="2:4">
      <c r="B164" s="93"/>
      <c r="C164" s="94"/>
      <c r="D164" s="94"/>
    </row>
    <row r="165" spans="2:4">
      <c r="B165" s="93"/>
      <c r="C165" s="94"/>
      <c r="D165" s="94"/>
    </row>
    <row r="166" spans="2:4">
      <c r="B166" s="93"/>
      <c r="C166" s="94"/>
      <c r="D166" s="94"/>
    </row>
    <row r="167" spans="2:4">
      <c r="B167" s="93"/>
      <c r="C167" s="94"/>
      <c r="D167" s="94"/>
    </row>
    <row r="168" spans="2:4">
      <c r="B168" s="93"/>
      <c r="C168" s="94"/>
      <c r="D168" s="94"/>
    </row>
    <row r="169" spans="2:4">
      <c r="B169" s="93"/>
      <c r="C169" s="94"/>
      <c r="D169" s="94"/>
    </row>
    <row r="170" spans="2:4">
      <c r="B170" s="93"/>
      <c r="C170" s="94"/>
      <c r="D170" s="94"/>
    </row>
    <row r="171" spans="2:4">
      <c r="B171" s="93"/>
      <c r="C171" s="94"/>
      <c r="D171" s="94"/>
    </row>
    <row r="172" spans="2:4">
      <c r="B172" s="93"/>
      <c r="C172" s="94"/>
      <c r="D172" s="94"/>
    </row>
    <row r="173" spans="2:4">
      <c r="B173" s="93"/>
      <c r="C173" s="94"/>
      <c r="D173" s="94"/>
    </row>
    <row r="174" spans="2:4">
      <c r="B174" s="93"/>
      <c r="C174" s="94"/>
      <c r="D174" s="94"/>
    </row>
    <row r="175" spans="2:4">
      <c r="B175" s="93"/>
      <c r="C175" s="94"/>
      <c r="D175" s="94"/>
    </row>
    <row r="176" spans="2:4">
      <c r="B176" s="93"/>
      <c r="C176" s="94"/>
      <c r="D176" s="94"/>
    </row>
    <row r="177" spans="2:4">
      <c r="B177" s="93"/>
      <c r="C177" s="94"/>
      <c r="D177" s="94"/>
    </row>
    <row r="178" spans="2:4">
      <c r="B178" s="93"/>
      <c r="C178" s="94"/>
      <c r="D178" s="94"/>
    </row>
    <row r="179" spans="2:4">
      <c r="B179" s="93"/>
      <c r="C179" s="94"/>
      <c r="D179" s="94"/>
    </row>
    <row r="180" spans="2:4">
      <c r="B180" s="93"/>
      <c r="C180" s="94"/>
      <c r="D180" s="94"/>
    </row>
    <row r="181" spans="2:4">
      <c r="B181" s="93"/>
      <c r="C181" s="94"/>
      <c r="D181" s="94"/>
    </row>
    <row r="182" spans="2:4">
      <c r="B182" s="93"/>
      <c r="C182" s="94"/>
      <c r="D182" s="94"/>
    </row>
    <row r="183" spans="2:4">
      <c r="B183" s="93"/>
      <c r="C183" s="94"/>
      <c r="D183" s="94"/>
    </row>
    <row r="184" spans="2:4">
      <c r="B184" s="93"/>
      <c r="C184" s="94"/>
      <c r="D184" s="94"/>
    </row>
    <row r="185" spans="2:4">
      <c r="B185" s="93"/>
      <c r="C185" s="94"/>
      <c r="D185" s="94"/>
    </row>
    <row r="186" spans="2:4">
      <c r="B186" s="93"/>
      <c r="C186" s="94"/>
      <c r="D186" s="94"/>
    </row>
    <row r="187" spans="2:4">
      <c r="B187" s="93"/>
      <c r="C187" s="94"/>
      <c r="D187" s="94"/>
    </row>
    <row r="188" spans="2:4">
      <c r="B188" s="93"/>
      <c r="C188" s="94"/>
      <c r="D188" s="94"/>
    </row>
    <row r="189" spans="2:4">
      <c r="B189" s="93"/>
      <c r="C189" s="94"/>
      <c r="D189" s="94"/>
    </row>
    <row r="190" spans="2:4">
      <c r="B190" s="93"/>
      <c r="C190" s="94"/>
      <c r="D190" s="94"/>
    </row>
    <row r="191" spans="2:4">
      <c r="B191" s="93"/>
      <c r="C191" s="94"/>
      <c r="D191" s="94"/>
    </row>
    <row r="192" spans="2:4">
      <c r="B192" s="93"/>
      <c r="C192" s="94"/>
      <c r="D192" s="94"/>
    </row>
    <row r="193" spans="2:4">
      <c r="B193" s="93"/>
      <c r="C193" s="94"/>
      <c r="D193" s="94"/>
    </row>
    <row r="194" spans="2:4">
      <c r="B194" s="93"/>
      <c r="C194" s="94"/>
      <c r="D194" s="94"/>
    </row>
    <row r="195" spans="2:4">
      <c r="B195" s="93"/>
      <c r="C195" s="94"/>
      <c r="D195" s="94"/>
    </row>
    <row r="196" spans="2:4">
      <c r="B196" s="93"/>
      <c r="C196" s="94"/>
      <c r="D196" s="94"/>
    </row>
    <row r="197" spans="2:4">
      <c r="B197" s="93"/>
      <c r="C197" s="94"/>
      <c r="D197" s="94"/>
    </row>
    <row r="198" spans="2:4">
      <c r="B198" s="93"/>
      <c r="C198" s="94"/>
      <c r="D198" s="94"/>
    </row>
    <row r="199" spans="2:4">
      <c r="B199" s="93"/>
      <c r="C199" s="94"/>
      <c r="D199" s="94"/>
    </row>
    <row r="200" spans="2:4">
      <c r="B200" s="93"/>
      <c r="C200" s="94"/>
      <c r="D200" s="94"/>
    </row>
    <row r="201" spans="2:4">
      <c r="B201" s="93"/>
      <c r="C201" s="94"/>
      <c r="D201" s="94"/>
    </row>
    <row r="202" spans="2:4">
      <c r="B202" s="93"/>
      <c r="C202" s="94"/>
      <c r="D202" s="94"/>
    </row>
    <row r="203" spans="2:4">
      <c r="B203" s="93"/>
      <c r="C203" s="94"/>
      <c r="D203" s="94"/>
    </row>
    <row r="204" spans="2:4">
      <c r="B204" s="93"/>
      <c r="C204" s="94"/>
      <c r="D204" s="94"/>
    </row>
    <row r="205" spans="2:4">
      <c r="B205" s="93"/>
      <c r="C205" s="94"/>
      <c r="D205" s="94"/>
    </row>
    <row r="206" spans="2:4">
      <c r="B206" s="93"/>
      <c r="C206" s="94"/>
      <c r="D206" s="94"/>
    </row>
    <row r="207" spans="2:4">
      <c r="B207" s="93"/>
      <c r="C207" s="94"/>
      <c r="D207" s="94"/>
    </row>
    <row r="208" spans="2:4">
      <c r="B208" s="93"/>
      <c r="C208" s="94"/>
      <c r="D208" s="94"/>
    </row>
    <row r="209" spans="2:4">
      <c r="B209" s="93"/>
      <c r="C209" s="94"/>
      <c r="D209" s="94"/>
    </row>
    <row r="210" spans="2:4">
      <c r="B210" s="93"/>
      <c r="C210" s="94"/>
      <c r="D210" s="94"/>
    </row>
    <row r="211" spans="2:4">
      <c r="B211" s="93"/>
      <c r="C211" s="94"/>
      <c r="D211" s="94"/>
    </row>
    <row r="212" spans="2:4">
      <c r="B212" s="93"/>
      <c r="C212" s="94"/>
      <c r="D212" s="94"/>
    </row>
    <row r="213" spans="2:4">
      <c r="B213" s="93"/>
      <c r="C213" s="94"/>
      <c r="D213" s="94"/>
    </row>
    <row r="214" spans="2:4">
      <c r="B214" s="93"/>
      <c r="C214" s="94"/>
      <c r="D214" s="94"/>
    </row>
    <row r="215" spans="2:4">
      <c r="B215" s="93"/>
      <c r="C215" s="94"/>
      <c r="D215" s="94"/>
    </row>
    <row r="216" spans="2:4">
      <c r="B216" s="93"/>
      <c r="C216" s="94"/>
      <c r="D216" s="94"/>
    </row>
    <row r="217" spans="2:4">
      <c r="B217" s="93"/>
      <c r="C217" s="94"/>
      <c r="D217" s="94"/>
    </row>
    <row r="218" spans="2:4">
      <c r="B218" s="93"/>
      <c r="C218" s="94"/>
      <c r="D218" s="94"/>
    </row>
    <row r="219" spans="2:4">
      <c r="B219" s="93"/>
      <c r="C219" s="94"/>
      <c r="D219" s="94"/>
    </row>
    <row r="220" spans="2:4">
      <c r="B220" s="93"/>
      <c r="C220" s="94"/>
      <c r="D220" s="94"/>
    </row>
    <row r="221" spans="2:4">
      <c r="B221" s="93"/>
      <c r="C221" s="94"/>
      <c r="D221" s="94"/>
    </row>
    <row r="222" spans="2:4">
      <c r="B222" s="93"/>
      <c r="C222" s="94"/>
      <c r="D222" s="94"/>
    </row>
    <row r="223" spans="2:4">
      <c r="B223" s="93"/>
      <c r="C223" s="94"/>
      <c r="D223" s="94"/>
    </row>
    <row r="224" spans="2:4">
      <c r="B224" s="93"/>
      <c r="C224" s="94"/>
      <c r="D224" s="94"/>
    </row>
    <row r="225" spans="2:4">
      <c r="B225" s="93"/>
      <c r="C225" s="94"/>
      <c r="D225" s="94"/>
    </row>
    <row r="226" spans="2:4">
      <c r="B226" s="93"/>
      <c r="C226" s="94"/>
      <c r="D226" s="94"/>
    </row>
    <row r="227" spans="2:4">
      <c r="B227" s="93"/>
      <c r="C227" s="94"/>
      <c r="D227" s="94"/>
    </row>
    <row r="228" spans="2:4">
      <c r="B228" s="93"/>
      <c r="C228" s="94"/>
      <c r="D228" s="94"/>
    </row>
    <row r="229" spans="2:4">
      <c r="B229" s="93"/>
      <c r="C229" s="94"/>
      <c r="D229" s="94"/>
    </row>
    <row r="230" spans="2:4">
      <c r="B230" s="93"/>
      <c r="C230" s="94"/>
      <c r="D230" s="94"/>
    </row>
    <row r="231" spans="2:4">
      <c r="B231" s="93"/>
      <c r="C231" s="94"/>
      <c r="D231" s="94"/>
    </row>
    <row r="232" spans="2:4">
      <c r="B232" s="93"/>
      <c r="C232" s="94"/>
      <c r="D232" s="94"/>
    </row>
    <row r="233" spans="2:4">
      <c r="B233" s="93"/>
      <c r="C233" s="94"/>
      <c r="D233" s="94"/>
    </row>
    <row r="234" spans="2:4">
      <c r="B234" s="93"/>
      <c r="C234" s="94"/>
      <c r="D234" s="94"/>
    </row>
    <row r="235" spans="2:4">
      <c r="B235" s="93"/>
      <c r="C235" s="94"/>
      <c r="D235" s="94"/>
    </row>
    <row r="236" spans="2:4">
      <c r="B236" s="93"/>
      <c r="C236" s="94"/>
      <c r="D236" s="94"/>
    </row>
    <row r="237" spans="2:4">
      <c r="B237" s="93"/>
      <c r="C237" s="94"/>
      <c r="D237" s="94"/>
    </row>
    <row r="238" spans="2:4">
      <c r="B238" s="93"/>
      <c r="C238" s="94"/>
      <c r="D238" s="94"/>
    </row>
    <row r="239" spans="2:4">
      <c r="B239" s="93"/>
      <c r="C239" s="94"/>
      <c r="D239" s="94"/>
    </row>
    <row r="240" spans="2:4">
      <c r="B240" s="93"/>
      <c r="C240" s="94"/>
      <c r="D240" s="94"/>
    </row>
    <row r="241" spans="2:4">
      <c r="B241" s="93"/>
      <c r="C241" s="94"/>
      <c r="D241" s="94"/>
    </row>
    <row r="242" spans="2:4">
      <c r="B242" s="93"/>
      <c r="C242" s="94"/>
      <c r="D242" s="94"/>
    </row>
    <row r="243" spans="2:4">
      <c r="B243" s="93"/>
      <c r="C243" s="94"/>
      <c r="D243" s="94"/>
    </row>
    <row r="244" spans="2:4">
      <c r="B244" s="93"/>
      <c r="C244" s="94"/>
      <c r="D244" s="94"/>
    </row>
    <row r="245" spans="2:4">
      <c r="B245" s="93"/>
      <c r="C245" s="94"/>
      <c r="D245" s="94"/>
    </row>
    <row r="246" spans="2:4">
      <c r="B246" s="93"/>
      <c r="C246" s="94"/>
      <c r="D246" s="94"/>
    </row>
    <row r="247" spans="2:4">
      <c r="B247" s="93"/>
      <c r="C247" s="94"/>
      <c r="D247" s="94"/>
    </row>
    <row r="248" spans="2:4">
      <c r="B248" s="93"/>
      <c r="C248" s="94"/>
      <c r="D248" s="94"/>
    </row>
    <row r="249" spans="2:4">
      <c r="B249" s="93"/>
      <c r="C249" s="94"/>
      <c r="D249" s="94"/>
    </row>
    <row r="250" spans="2:4">
      <c r="B250" s="93"/>
      <c r="C250" s="94"/>
      <c r="D250" s="94"/>
    </row>
    <row r="251" spans="2:4">
      <c r="B251" s="93"/>
      <c r="C251" s="94"/>
      <c r="D251" s="94"/>
    </row>
    <row r="252" spans="2:4">
      <c r="B252" s="93"/>
      <c r="C252" s="94"/>
      <c r="D252" s="94"/>
    </row>
    <row r="253" spans="2:4">
      <c r="B253" s="93"/>
      <c r="C253" s="94"/>
      <c r="D253" s="94"/>
    </row>
    <row r="254" spans="2:4">
      <c r="B254" s="93"/>
      <c r="C254" s="94"/>
      <c r="D254" s="94"/>
    </row>
    <row r="255" spans="2:4">
      <c r="B255" s="93"/>
      <c r="C255" s="94"/>
      <c r="D255" s="94"/>
    </row>
    <row r="256" spans="2:4">
      <c r="B256" s="93"/>
      <c r="C256" s="94"/>
      <c r="D256" s="94"/>
    </row>
    <row r="257" spans="2:4">
      <c r="B257" s="93"/>
      <c r="C257" s="94"/>
      <c r="D257" s="94"/>
    </row>
    <row r="258" spans="2:4">
      <c r="B258" s="93"/>
      <c r="C258" s="94"/>
      <c r="D258" s="94"/>
    </row>
    <row r="259" spans="2:4">
      <c r="B259" s="93"/>
      <c r="C259" s="94"/>
      <c r="D259" s="94"/>
    </row>
    <row r="260" spans="2:4">
      <c r="B260" s="93"/>
      <c r="C260" s="94"/>
      <c r="D260" s="94"/>
    </row>
    <row r="261" spans="2:4">
      <c r="B261" s="93"/>
      <c r="C261" s="94"/>
      <c r="D261" s="94"/>
    </row>
    <row r="262" spans="2:4">
      <c r="B262" s="93"/>
      <c r="C262" s="94"/>
      <c r="D262" s="94"/>
    </row>
    <row r="263" spans="2:4">
      <c r="B263" s="93"/>
      <c r="C263" s="94"/>
      <c r="D263" s="94"/>
    </row>
    <row r="264" spans="2:4">
      <c r="B264" s="93"/>
      <c r="C264" s="94"/>
      <c r="D264" s="94"/>
    </row>
    <row r="265" spans="2:4">
      <c r="B265" s="93"/>
      <c r="C265" s="94"/>
      <c r="D265" s="94"/>
    </row>
    <row r="266" spans="2:4">
      <c r="B266" s="93"/>
      <c r="C266" s="94"/>
      <c r="D266" s="94"/>
    </row>
    <row r="267" spans="2:4">
      <c r="B267" s="93"/>
      <c r="C267" s="94"/>
      <c r="D267" s="94"/>
    </row>
    <row r="268" spans="2:4">
      <c r="B268" s="93"/>
      <c r="C268" s="94"/>
      <c r="D268" s="94"/>
    </row>
    <row r="269" spans="2:4">
      <c r="B269" s="93"/>
      <c r="C269" s="94"/>
      <c r="D269" s="94"/>
    </row>
    <row r="270" spans="2:4">
      <c r="B270" s="93"/>
      <c r="C270" s="94"/>
      <c r="D270" s="94"/>
    </row>
    <row r="271" spans="2:4">
      <c r="B271" s="93"/>
      <c r="C271" s="94"/>
      <c r="D271" s="94"/>
    </row>
    <row r="272" spans="2:4">
      <c r="B272" s="93"/>
      <c r="C272" s="94"/>
      <c r="D272" s="94"/>
    </row>
    <row r="273" spans="2:4">
      <c r="B273" s="93"/>
      <c r="C273" s="94"/>
      <c r="D273" s="94"/>
    </row>
    <row r="274" spans="2:4">
      <c r="B274" s="93"/>
      <c r="C274" s="94"/>
      <c r="D274" s="94"/>
    </row>
    <row r="275" spans="2:4">
      <c r="B275" s="93"/>
      <c r="C275" s="94"/>
      <c r="D275" s="94"/>
    </row>
    <row r="276" spans="2:4">
      <c r="B276" s="93"/>
      <c r="C276" s="94"/>
      <c r="D276" s="94"/>
    </row>
    <row r="277" spans="2:4">
      <c r="B277" s="93"/>
      <c r="C277" s="94"/>
      <c r="D277" s="94"/>
    </row>
    <row r="278" spans="2:4">
      <c r="B278" s="93"/>
      <c r="C278" s="94"/>
      <c r="D278" s="94"/>
    </row>
    <row r="279" spans="2:4">
      <c r="B279" s="93"/>
      <c r="C279" s="94"/>
      <c r="D279" s="94"/>
    </row>
    <row r="280" spans="2:4">
      <c r="B280" s="93"/>
      <c r="C280" s="94"/>
      <c r="D280" s="94"/>
    </row>
    <row r="281" spans="2:4">
      <c r="B281" s="93"/>
      <c r="C281" s="94"/>
      <c r="D281" s="94"/>
    </row>
    <row r="282" spans="2:4">
      <c r="B282" s="93"/>
      <c r="C282" s="94"/>
      <c r="D282" s="94"/>
    </row>
    <row r="283" spans="2:4">
      <c r="B283" s="93"/>
      <c r="C283" s="94"/>
      <c r="D283" s="94"/>
    </row>
    <row r="284" spans="2:4">
      <c r="B284" s="93"/>
      <c r="C284" s="94"/>
      <c r="D284" s="94"/>
    </row>
    <row r="285" spans="2:4">
      <c r="B285" s="93"/>
      <c r="C285" s="94"/>
      <c r="D285" s="94"/>
    </row>
    <row r="286" spans="2:4">
      <c r="B286" s="93"/>
      <c r="C286" s="94"/>
      <c r="D286" s="94"/>
    </row>
    <row r="287" spans="2:4">
      <c r="B287" s="93"/>
      <c r="C287" s="94"/>
      <c r="D287" s="94"/>
    </row>
    <row r="288" spans="2:4">
      <c r="B288" s="93"/>
      <c r="C288" s="94"/>
      <c r="D288" s="94"/>
    </row>
    <row r="289" spans="2:4">
      <c r="B289" s="93"/>
      <c r="C289" s="94"/>
      <c r="D289" s="94"/>
    </row>
    <row r="290" spans="2:4">
      <c r="B290" s="93"/>
      <c r="C290" s="94"/>
      <c r="D290" s="94"/>
    </row>
    <row r="291" spans="2:4">
      <c r="B291" s="93"/>
      <c r="C291" s="94"/>
      <c r="D291" s="94"/>
    </row>
    <row r="292" spans="2:4">
      <c r="B292" s="93"/>
      <c r="C292" s="94"/>
      <c r="D292" s="94"/>
    </row>
    <row r="293" spans="2:4">
      <c r="B293" s="93"/>
      <c r="C293" s="94"/>
      <c r="D293" s="94"/>
    </row>
    <row r="294" spans="2:4">
      <c r="B294" s="93"/>
      <c r="C294" s="94"/>
      <c r="D294" s="94"/>
    </row>
    <row r="295" spans="2:4">
      <c r="B295" s="93"/>
      <c r="C295" s="94"/>
      <c r="D295" s="94"/>
    </row>
    <row r="296" spans="2:4">
      <c r="B296" s="93"/>
      <c r="C296" s="94"/>
      <c r="D296" s="94"/>
    </row>
    <row r="297" spans="2:4">
      <c r="B297" s="93"/>
      <c r="C297" s="94"/>
      <c r="D297" s="94"/>
    </row>
    <row r="298" spans="2:4">
      <c r="B298" s="93"/>
      <c r="C298" s="94"/>
      <c r="D298" s="94"/>
    </row>
    <row r="299" spans="2:4">
      <c r="B299" s="93"/>
      <c r="C299" s="94"/>
      <c r="D299" s="94"/>
    </row>
    <row r="300" spans="2:4">
      <c r="B300" s="93"/>
      <c r="C300" s="94"/>
      <c r="D300" s="94"/>
    </row>
    <row r="301" spans="2:4">
      <c r="B301" s="93"/>
      <c r="C301" s="94"/>
      <c r="D301" s="94"/>
    </row>
    <row r="302" spans="2:4">
      <c r="B302" s="93"/>
      <c r="C302" s="94"/>
      <c r="D302" s="94"/>
    </row>
    <row r="303" spans="2:4">
      <c r="B303" s="93"/>
      <c r="C303" s="94"/>
      <c r="D303" s="94"/>
    </row>
    <row r="304" spans="2:4">
      <c r="B304" s="93"/>
      <c r="C304" s="94"/>
      <c r="D304" s="94"/>
    </row>
    <row r="305" spans="2:4">
      <c r="B305" s="93"/>
      <c r="C305" s="94"/>
      <c r="D305" s="94"/>
    </row>
    <row r="306" spans="2:4">
      <c r="B306" s="93"/>
      <c r="C306" s="94"/>
      <c r="D306" s="94"/>
    </row>
    <row r="307" spans="2:4">
      <c r="B307" s="93"/>
      <c r="C307" s="94"/>
      <c r="D307" s="94"/>
    </row>
    <row r="308" spans="2:4">
      <c r="B308" s="93"/>
      <c r="C308" s="94"/>
      <c r="D308" s="94"/>
    </row>
    <row r="309" spans="2:4">
      <c r="B309" s="93"/>
      <c r="C309" s="94"/>
      <c r="D309" s="94"/>
    </row>
    <row r="310" spans="2:4">
      <c r="B310" s="93"/>
      <c r="C310" s="94"/>
      <c r="D310" s="94"/>
    </row>
    <row r="311" spans="2:4">
      <c r="B311" s="93"/>
      <c r="C311" s="94"/>
      <c r="D311" s="94"/>
    </row>
    <row r="312" spans="2:4">
      <c r="B312" s="93"/>
      <c r="C312" s="94"/>
      <c r="D312" s="94"/>
    </row>
    <row r="313" spans="2:4">
      <c r="B313" s="93"/>
      <c r="C313" s="94"/>
      <c r="D313" s="94"/>
    </row>
    <row r="314" spans="2:4">
      <c r="B314" s="93"/>
      <c r="C314" s="94"/>
      <c r="D314" s="94"/>
    </row>
    <row r="315" spans="2:4">
      <c r="B315" s="93"/>
      <c r="C315" s="94"/>
      <c r="D315" s="94"/>
    </row>
    <row r="316" spans="2:4">
      <c r="B316" s="93"/>
      <c r="C316" s="94"/>
      <c r="D316" s="94"/>
    </row>
    <row r="317" spans="2:4">
      <c r="B317" s="93"/>
      <c r="C317" s="94"/>
      <c r="D317" s="94"/>
    </row>
    <row r="318" spans="2:4">
      <c r="B318" s="93"/>
      <c r="C318" s="94"/>
      <c r="D318" s="94"/>
    </row>
    <row r="319" spans="2:4">
      <c r="B319" s="93"/>
      <c r="C319" s="94"/>
      <c r="D319" s="94"/>
    </row>
    <row r="320" spans="2:4">
      <c r="B320" s="93"/>
      <c r="C320" s="94"/>
      <c r="D320" s="94"/>
    </row>
    <row r="321" spans="2:4">
      <c r="B321" s="93"/>
      <c r="C321" s="94"/>
      <c r="D321" s="94"/>
    </row>
    <row r="322" spans="2:4">
      <c r="B322" s="93"/>
      <c r="C322" s="94"/>
      <c r="D322" s="94"/>
    </row>
    <row r="323" spans="2:4">
      <c r="B323" s="93"/>
      <c r="C323" s="94"/>
      <c r="D323" s="94"/>
    </row>
    <row r="324" spans="2:4">
      <c r="B324" s="93"/>
      <c r="C324" s="94"/>
      <c r="D324" s="94"/>
    </row>
    <row r="325" spans="2:4">
      <c r="B325" s="93"/>
      <c r="C325" s="94"/>
      <c r="D325" s="94"/>
    </row>
    <row r="326" spans="2:4">
      <c r="B326" s="93"/>
      <c r="C326" s="94"/>
      <c r="D326" s="94"/>
    </row>
    <row r="327" spans="2:4">
      <c r="B327" s="93"/>
      <c r="C327" s="94"/>
      <c r="D327" s="94"/>
    </row>
    <row r="328" spans="2:4">
      <c r="B328" s="93"/>
      <c r="C328" s="94"/>
      <c r="D328" s="94"/>
    </row>
    <row r="329" spans="2:4">
      <c r="B329" s="93"/>
      <c r="C329" s="94"/>
      <c r="D329" s="94"/>
    </row>
    <row r="330" spans="2:4">
      <c r="B330" s="93"/>
      <c r="C330" s="94"/>
      <c r="D330" s="94"/>
    </row>
    <row r="331" spans="2:4">
      <c r="B331" s="93"/>
      <c r="C331" s="94"/>
      <c r="D331" s="94"/>
    </row>
    <row r="332" spans="2:4">
      <c r="B332" s="93"/>
      <c r="C332" s="94"/>
      <c r="D332" s="94"/>
    </row>
    <row r="333" spans="2:4">
      <c r="B333" s="93"/>
      <c r="C333" s="94"/>
      <c r="D333" s="94"/>
    </row>
    <row r="334" spans="2:4">
      <c r="B334" s="93"/>
      <c r="C334" s="94"/>
      <c r="D334" s="94"/>
    </row>
    <row r="335" spans="2:4">
      <c r="B335" s="93"/>
      <c r="C335" s="94"/>
      <c r="D335" s="94"/>
    </row>
    <row r="336" spans="2:4">
      <c r="B336" s="93"/>
      <c r="C336" s="94"/>
      <c r="D336" s="94"/>
    </row>
    <row r="337" spans="2:4">
      <c r="B337" s="93"/>
      <c r="C337" s="94"/>
      <c r="D337" s="94"/>
    </row>
    <row r="338" spans="2:4">
      <c r="B338" s="93"/>
      <c r="C338" s="94"/>
      <c r="D338" s="94"/>
    </row>
    <row r="339" spans="2:4">
      <c r="B339" s="93"/>
      <c r="C339" s="94"/>
      <c r="D339" s="94"/>
    </row>
    <row r="340" spans="2:4">
      <c r="B340" s="93"/>
      <c r="C340" s="94"/>
      <c r="D340" s="94"/>
    </row>
    <row r="341" spans="2:4">
      <c r="B341" s="93"/>
      <c r="C341" s="94"/>
      <c r="D341" s="94"/>
    </row>
    <row r="342" spans="2:4">
      <c r="B342" s="93"/>
      <c r="C342" s="94"/>
      <c r="D342" s="94"/>
    </row>
    <row r="343" spans="2:4">
      <c r="B343" s="93"/>
      <c r="C343" s="94"/>
      <c r="D343" s="94"/>
    </row>
    <row r="344" spans="2:4">
      <c r="B344" s="93"/>
      <c r="C344" s="94"/>
      <c r="D344" s="94"/>
    </row>
    <row r="345" spans="2:4">
      <c r="B345" s="93"/>
      <c r="C345" s="94"/>
      <c r="D345" s="94"/>
    </row>
    <row r="346" spans="2:4">
      <c r="B346" s="93"/>
      <c r="C346" s="94"/>
      <c r="D346" s="94"/>
    </row>
    <row r="347" spans="2:4">
      <c r="B347" s="93"/>
      <c r="C347" s="94"/>
      <c r="D347" s="94"/>
    </row>
    <row r="348" spans="2:4">
      <c r="B348" s="93"/>
      <c r="C348" s="94"/>
      <c r="D348" s="94"/>
    </row>
    <row r="349" spans="2:4">
      <c r="B349" s="93"/>
      <c r="C349" s="94"/>
      <c r="D349" s="94"/>
    </row>
    <row r="350" spans="2:4">
      <c r="B350" s="93"/>
      <c r="C350" s="94"/>
      <c r="D350" s="94"/>
    </row>
    <row r="351" spans="2:4">
      <c r="B351" s="93"/>
      <c r="C351" s="94"/>
      <c r="D351" s="94"/>
    </row>
    <row r="352" spans="2:4">
      <c r="B352" s="93"/>
      <c r="C352" s="94"/>
      <c r="D352" s="94"/>
    </row>
    <row r="353" spans="2:4">
      <c r="B353" s="93"/>
      <c r="C353" s="94"/>
      <c r="D353" s="94"/>
    </row>
    <row r="354" spans="2:4">
      <c r="B354" s="93"/>
      <c r="C354" s="94"/>
      <c r="D354" s="94"/>
    </row>
    <row r="355" spans="2:4">
      <c r="B355" s="93"/>
      <c r="C355" s="94"/>
      <c r="D355" s="94"/>
    </row>
    <row r="356" spans="2:4">
      <c r="B356" s="93"/>
      <c r="C356" s="94"/>
      <c r="D356" s="94"/>
    </row>
    <row r="357" spans="2:4">
      <c r="B357" s="93"/>
      <c r="C357" s="94"/>
      <c r="D357" s="94"/>
    </row>
    <row r="358" spans="2:4">
      <c r="B358" s="93"/>
      <c r="C358" s="94"/>
      <c r="D358" s="94"/>
    </row>
    <row r="359" spans="2:4">
      <c r="B359" s="93"/>
      <c r="C359" s="94"/>
      <c r="D359" s="94"/>
    </row>
    <row r="360" spans="2:4">
      <c r="B360" s="93"/>
      <c r="C360" s="94"/>
      <c r="D360" s="94"/>
    </row>
    <row r="361" spans="2:4">
      <c r="B361" s="93"/>
      <c r="C361" s="94"/>
      <c r="D361" s="94"/>
    </row>
    <row r="362" spans="2:4">
      <c r="B362" s="93"/>
      <c r="C362" s="94"/>
      <c r="D362" s="94"/>
    </row>
    <row r="363" spans="2:4">
      <c r="B363" s="93"/>
      <c r="C363" s="94"/>
      <c r="D363" s="94"/>
    </row>
    <row r="364" spans="2:4">
      <c r="B364" s="93"/>
      <c r="C364" s="94"/>
      <c r="D364" s="94"/>
    </row>
    <row r="365" spans="2:4">
      <c r="B365" s="93"/>
      <c r="C365" s="94"/>
      <c r="D365" s="94"/>
    </row>
    <row r="366" spans="2:4">
      <c r="B366" s="93"/>
      <c r="C366" s="94"/>
      <c r="D366" s="94"/>
    </row>
    <row r="367" spans="2:4">
      <c r="B367" s="93"/>
      <c r="C367" s="94"/>
      <c r="D367" s="94"/>
    </row>
    <row r="368" spans="2:4">
      <c r="B368" s="93"/>
      <c r="C368" s="94"/>
      <c r="D368" s="94"/>
    </row>
    <row r="369" spans="2:4">
      <c r="B369" s="93"/>
      <c r="C369" s="94"/>
      <c r="D369" s="94"/>
    </row>
    <row r="370" spans="2:4">
      <c r="B370" s="93"/>
      <c r="C370" s="94"/>
      <c r="D370" s="94"/>
    </row>
    <row r="371" spans="2:4">
      <c r="B371" s="93"/>
      <c r="C371" s="94"/>
      <c r="D371" s="94"/>
    </row>
    <row r="372" spans="2:4">
      <c r="B372" s="93"/>
      <c r="C372" s="94"/>
      <c r="D372" s="94"/>
    </row>
    <row r="373" spans="2:4">
      <c r="B373" s="93"/>
      <c r="C373" s="94"/>
      <c r="D373" s="94"/>
    </row>
    <row r="374" spans="2:4">
      <c r="B374" s="93"/>
      <c r="C374" s="94"/>
      <c r="D374" s="94"/>
    </row>
    <row r="375" spans="2:4">
      <c r="B375" s="93"/>
      <c r="C375" s="94"/>
      <c r="D375" s="94"/>
    </row>
    <row r="376" spans="2:4">
      <c r="B376" s="93"/>
      <c r="C376" s="94"/>
      <c r="D376" s="94"/>
    </row>
    <row r="377" spans="2:4">
      <c r="B377" s="93"/>
      <c r="C377" s="94"/>
      <c r="D377" s="94"/>
    </row>
    <row r="378" spans="2:4">
      <c r="B378" s="93"/>
      <c r="C378" s="94"/>
      <c r="D378" s="94"/>
    </row>
    <row r="379" spans="2:4">
      <c r="B379" s="93"/>
      <c r="C379" s="94"/>
      <c r="D379" s="94"/>
    </row>
    <row r="380" spans="2:4">
      <c r="B380" s="93"/>
      <c r="C380" s="94"/>
      <c r="D380" s="94"/>
    </row>
    <row r="381" spans="2:4">
      <c r="B381" s="93"/>
      <c r="C381" s="94"/>
      <c r="D381" s="94"/>
    </row>
    <row r="382" spans="2:4">
      <c r="B382" s="93"/>
      <c r="C382" s="94"/>
      <c r="D382" s="94"/>
    </row>
    <row r="383" spans="2:4">
      <c r="B383" s="93"/>
      <c r="C383" s="94"/>
      <c r="D383" s="94"/>
    </row>
    <row r="384" spans="2:4">
      <c r="B384" s="93"/>
      <c r="C384" s="94"/>
      <c r="D384" s="94"/>
    </row>
    <row r="385" spans="2:4">
      <c r="B385" s="93"/>
      <c r="C385" s="94"/>
      <c r="D385" s="94"/>
    </row>
    <row r="386" spans="2:4">
      <c r="B386" s="93"/>
      <c r="C386" s="94"/>
      <c r="D386" s="94"/>
    </row>
    <row r="387" spans="2:4">
      <c r="B387" s="93"/>
      <c r="C387" s="94"/>
      <c r="D387" s="94"/>
    </row>
    <row r="388" spans="2:4">
      <c r="B388" s="93"/>
      <c r="C388" s="94"/>
      <c r="D388" s="94"/>
    </row>
    <row r="389" spans="2:4">
      <c r="B389" s="93"/>
      <c r="C389" s="94"/>
      <c r="D389" s="94"/>
    </row>
    <row r="390" spans="2:4">
      <c r="B390" s="93"/>
      <c r="C390" s="94"/>
      <c r="D390" s="94"/>
    </row>
    <row r="391" spans="2:4">
      <c r="B391" s="93"/>
      <c r="C391" s="94"/>
      <c r="D391" s="94"/>
    </row>
    <row r="392" spans="2:4">
      <c r="B392" s="93"/>
      <c r="C392" s="94"/>
      <c r="D392" s="94"/>
    </row>
    <row r="393" spans="2:4">
      <c r="B393" s="93"/>
      <c r="C393" s="94"/>
      <c r="D393" s="94"/>
    </row>
    <row r="394" spans="2:4">
      <c r="B394" s="93"/>
      <c r="C394" s="94"/>
      <c r="D394" s="94"/>
    </row>
    <row r="395" spans="2:4">
      <c r="B395" s="93"/>
      <c r="C395" s="94"/>
      <c r="D395" s="94"/>
    </row>
    <row r="396" spans="2:4">
      <c r="B396" s="93"/>
      <c r="C396" s="94"/>
      <c r="D396" s="94"/>
    </row>
    <row r="397" spans="2:4">
      <c r="B397" s="93"/>
      <c r="C397" s="94"/>
      <c r="D397" s="94"/>
    </row>
    <row r="398" spans="2:4">
      <c r="B398" s="93"/>
      <c r="C398" s="94"/>
      <c r="D398" s="94"/>
    </row>
    <row r="399" spans="2:4">
      <c r="B399" s="93"/>
      <c r="C399" s="94"/>
      <c r="D399" s="94"/>
    </row>
    <row r="400" spans="2:4">
      <c r="B400" s="93"/>
      <c r="C400" s="94"/>
      <c r="D400" s="94"/>
    </row>
    <row r="401" spans="2:4">
      <c r="B401" s="93"/>
      <c r="C401" s="94"/>
      <c r="D401" s="94"/>
    </row>
    <row r="402" spans="2:4">
      <c r="B402" s="93"/>
      <c r="C402" s="94"/>
      <c r="D402" s="94"/>
    </row>
    <row r="403" spans="2:4">
      <c r="B403" s="93"/>
      <c r="C403" s="94"/>
      <c r="D403" s="94"/>
    </row>
    <row r="404" spans="2:4">
      <c r="B404" s="93"/>
      <c r="C404" s="94"/>
      <c r="D404" s="94"/>
    </row>
    <row r="405" spans="2:4">
      <c r="B405" s="93"/>
      <c r="C405" s="94"/>
      <c r="D405" s="94"/>
    </row>
    <row r="406" spans="2:4">
      <c r="B406" s="93"/>
      <c r="C406" s="94"/>
      <c r="D406" s="94"/>
    </row>
    <row r="407" spans="2:4">
      <c r="B407" s="93"/>
      <c r="C407" s="94"/>
      <c r="D407" s="94"/>
    </row>
    <row r="408" spans="2:4">
      <c r="B408" s="93"/>
      <c r="C408" s="94"/>
      <c r="D408" s="94"/>
    </row>
    <row r="409" spans="2:4">
      <c r="B409" s="93"/>
      <c r="C409" s="94"/>
      <c r="D409" s="94"/>
    </row>
    <row r="410" spans="2:4">
      <c r="B410" s="93"/>
      <c r="C410" s="94"/>
      <c r="D410" s="94"/>
    </row>
    <row r="411" spans="2:4">
      <c r="B411" s="93"/>
      <c r="C411" s="94"/>
      <c r="D411" s="94"/>
    </row>
    <row r="412" spans="2:4">
      <c r="B412" s="93"/>
      <c r="C412" s="94"/>
      <c r="D412" s="94"/>
    </row>
    <row r="413" spans="2:4">
      <c r="B413" s="93"/>
      <c r="C413" s="94"/>
      <c r="D413" s="94"/>
    </row>
    <row r="414" spans="2:4">
      <c r="B414" s="93"/>
      <c r="C414" s="94"/>
      <c r="D414" s="94"/>
    </row>
    <row r="415" spans="2:4">
      <c r="B415" s="93"/>
      <c r="C415" s="94"/>
      <c r="D415" s="94"/>
    </row>
    <row r="416" spans="2:4">
      <c r="B416" s="93"/>
      <c r="C416" s="94"/>
      <c r="D416" s="94"/>
    </row>
    <row r="417" spans="2:4">
      <c r="B417" s="93"/>
      <c r="C417" s="94"/>
      <c r="D417" s="94"/>
    </row>
    <row r="418" spans="2:4">
      <c r="B418" s="93"/>
      <c r="C418" s="94"/>
      <c r="D418" s="94"/>
    </row>
    <row r="419" spans="2:4">
      <c r="B419" s="93"/>
      <c r="C419" s="94"/>
      <c r="D419" s="94"/>
    </row>
    <row r="420" spans="2:4">
      <c r="B420" s="93"/>
      <c r="C420" s="94"/>
      <c r="D420" s="94"/>
    </row>
    <row r="421" spans="2:4">
      <c r="B421" s="93"/>
      <c r="C421" s="94"/>
      <c r="D421" s="94"/>
    </row>
    <row r="422" spans="2:4">
      <c r="B422" s="93"/>
      <c r="C422" s="94"/>
      <c r="D422" s="94"/>
    </row>
    <row r="423" spans="2:4">
      <c r="B423" s="93"/>
      <c r="C423" s="94"/>
      <c r="D423" s="94"/>
    </row>
    <row r="424" spans="2:4">
      <c r="B424" s="93"/>
      <c r="C424" s="94"/>
      <c r="D424" s="94"/>
    </row>
    <row r="425" spans="2:4">
      <c r="B425" s="93"/>
      <c r="C425" s="94"/>
      <c r="D425" s="94"/>
    </row>
    <row r="426" spans="2:4">
      <c r="B426" s="93"/>
      <c r="C426" s="94"/>
      <c r="D426" s="94"/>
    </row>
    <row r="427" spans="2:4">
      <c r="B427" s="93"/>
      <c r="C427" s="94"/>
      <c r="D427" s="94"/>
    </row>
    <row r="428" spans="2:4">
      <c r="B428" s="93"/>
      <c r="C428" s="94"/>
      <c r="D428" s="94"/>
    </row>
    <row r="429" spans="2:4">
      <c r="B429" s="93"/>
      <c r="C429" s="94"/>
      <c r="D429" s="94"/>
    </row>
    <row r="430" spans="2:4">
      <c r="B430" s="93"/>
      <c r="C430" s="94"/>
      <c r="D430" s="94"/>
    </row>
    <row r="431" spans="2:4">
      <c r="B431" s="93"/>
      <c r="C431" s="94"/>
      <c r="D431" s="94"/>
    </row>
    <row r="432" spans="2:4">
      <c r="B432" s="93"/>
      <c r="C432" s="94"/>
      <c r="D432" s="94"/>
    </row>
    <row r="433" spans="2:4">
      <c r="B433" s="93"/>
      <c r="C433" s="94"/>
      <c r="D433" s="94"/>
    </row>
    <row r="434" spans="2:4">
      <c r="B434" s="93"/>
      <c r="C434" s="94"/>
      <c r="D434" s="94"/>
    </row>
    <row r="435" spans="2:4">
      <c r="B435" s="93"/>
      <c r="C435" s="94"/>
      <c r="D435" s="94"/>
    </row>
    <row r="436" spans="2:4">
      <c r="B436" s="93"/>
      <c r="C436" s="94"/>
      <c r="D436" s="94"/>
    </row>
    <row r="437" spans="2:4">
      <c r="B437" s="93"/>
      <c r="C437" s="94"/>
      <c r="D437" s="94"/>
    </row>
    <row r="438" spans="2:4">
      <c r="B438" s="93"/>
      <c r="C438" s="94"/>
      <c r="D438" s="94"/>
    </row>
    <row r="439" spans="2:4">
      <c r="B439" s="93"/>
      <c r="C439" s="94"/>
      <c r="D439" s="94"/>
    </row>
    <row r="440" spans="2:4">
      <c r="B440" s="93"/>
      <c r="C440" s="94"/>
      <c r="D440" s="94"/>
    </row>
    <row r="441" spans="2:4">
      <c r="B441" s="93"/>
      <c r="C441" s="94"/>
      <c r="D441" s="94"/>
    </row>
    <row r="442" spans="2:4">
      <c r="B442" s="93"/>
      <c r="C442" s="94"/>
      <c r="D442" s="94"/>
    </row>
    <row r="443" spans="2:4">
      <c r="B443" s="93"/>
      <c r="C443" s="94"/>
      <c r="D443" s="94"/>
    </row>
    <row r="444" spans="2:4">
      <c r="B444" s="93"/>
      <c r="C444" s="94"/>
      <c r="D444" s="94"/>
    </row>
    <row r="445" spans="2:4">
      <c r="B445" s="93"/>
      <c r="C445" s="94"/>
      <c r="D445" s="94"/>
    </row>
    <row r="446" spans="2:4">
      <c r="B446" s="93"/>
      <c r="C446" s="94"/>
      <c r="D446" s="94"/>
    </row>
    <row r="447" spans="2:4">
      <c r="B447" s="93"/>
      <c r="C447" s="94"/>
      <c r="D447" s="94"/>
    </row>
    <row r="448" spans="2:4">
      <c r="B448" s="93"/>
      <c r="C448" s="94"/>
      <c r="D448" s="94"/>
    </row>
    <row r="449" spans="2:4">
      <c r="B449" s="93"/>
      <c r="C449" s="94"/>
      <c r="D449" s="94"/>
    </row>
    <row r="450" spans="2:4">
      <c r="B450" s="93"/>
      <c r="C450" s="94"/>
      <c r="D450" s="94"/>
    </row>
    <row r="451" spans="2:4">
      <c r="B451" s="93"/>
      <c r="C451" s="94"/>
      <c r="D451" s="94"/>
    </row>
    <row r="452" spans="2:4">
      <c r="B452" s="93"/>
      <c r="C452" s="94"/>
      <c r="D452" s="94"/>
    </row>
    <row r="453" spans="2:4">
      <c r="B453" s="93"/>
      <c r="C453" s="94"/>
      <c r="D453" s="94"/>
    </row>
    <row r="454" spans="2:4">
      <c r="B454" s="93"/>
      <c r="C454" s="94"/>
      <c r="D454" s="94"/>
    </row>
    <row r="455" spans="2:4">
      <c r="B455" s="93"/>
      <c r="C455" s="94"/>
      <c r="D455" s="94"/>
    </row>
    <row r="456" spans="2:4">
      <c r="B456" s="93"/>
      <c r="C456" s="94"/>
      <c r="D456" s="94"/>
    </row>
    <row r="457" spans="2:4">
      <c r="B457" s="93"/>
      <c r="C457" s="94"/>
      <c r="D457" s="94"/>
    </row>
    <row r="458" spans="2:4">
      <c r="B458" s="93"/>
      <c r="C458" s="94"/>
      <c r="D458" s="94"/>
    </row>
    <row r="459" spans="2:4">
      <c r="B459" s="93"/>
      <c r="C459" s="94"/>
      <c r="D459" s="94"/>
    </row>
    <row r="460" spans="2:4">
      <c r="B460" s="93"/>
      <c r="C460" s="94"/>
      <c r="D460" s="94"/>
    </row>
    <row r="461" spans="2:4">
      <c r="B461" s="93"/>
      <c r="C461" s="94"/>
      <c r="D461" s="94"/>
    </row>
    <row r="462" spans="2:4">
      <c r="B462" s="93"/>
      <c r="C462" s="94"/>
      <c r="D462" s="94"/>
    </row>
    <row r="463" spans="2:4">
      <c r="B463" s="93"/>
      <c r="C463" s="94"/>
      <c r="D463" s="94"/>
    </row>
    <row r="464" spans="2:4">
      <c r="B464" s="93"/>
      <c r="C464" s="94"/>
      <c r="D464" s="94"/>
    </row>
    <row r="465" spans="2:4">
      <c r="B465" s="93"/>
      <c r="C465" s="94"/>
      <c r="D465" s="94"/>
    </row>
    <row r="466" spans="2:4">
      <c r="B466" s="93"/>
      <c r="C466" s="94"/>
      <c r="D466" s="94"/>
    </row>
    <row r="467" spans="2:4">
      <c r="B467" s="93"/>
      <c r="C467" s="94"/>
      <c r="D467" s="94"/>
    </row>
    <row r="468" spans="2:4">
      <c r="B468" s="93"/>
      <c r="C468" s="94"/>
      <c r="D468" s="94"/>
    </row>
    <row r="469" spans="2:4">
      <c r="B469" s="93"/>
      <c r="C469" s="94"/>
      <c r="D469" s="94"/>
    </row>
    <row r="470" spans="2:4">
      <c r="B470" s="93"/>
      <c r="C470" s="94"/>
      <c r="D470" s="94"/>
    </row>
    <row r="471" spans="2:4">
      <c r="B471" s="93"/>
      <c r="C471" s="94"/>
      <c r="D471" s="94"/>
    </row>
    <row r="472" spans="2:4">
      <c r="B472" s="93"/>
      <c r="C472" s="94"/>
      <c r="D472" s="94"/>
    </row>
    <row r="473" spans="2:4">
      <c r="B473" s="93"/>
      <c r="C473" s="94"/>
      <c r="D473" s="94"/>
    </row>
    <row r="474" spans="2:4">
      <c r="B474" s="93"/>
      <c r="C474" s="94"/>
      <c r="D474" s="94"/>
    </row>
    <row r="475" spans="2:4">
      <c r="B475" s="93"/>
      <c r="C475" s="94"/>
      <c r="D475" s="94"/>
    </row>
    <row r="476" spans="2:4">
      <c r="B476" s="93"/>
      <c r="C476" s="94"/>
      <c r="D476" s="94"/>
    </row>
    <row r="477" spans="2:4">
      <c r="B477" s="93"/>
      <c r="C477" s="94"/>
      <c r="D477" s="94"/>
    </row>
    <row r="478" spans="2:4">
      <c r="B478" s="93"/>
      <c r="C478" s="94"/>
      <c r="D478" s="94"/>
    </row>
    <row r="479" spans="2:4">
      <c r="B479" s="93"/>
      <c r="C479" s="94"/>
      <c r="D479" s="94"/>
    </row>
    <row r="480" spans="2:4">
      <c r="B480" s="93"/>
      <c r="C480" s="94"/>
      <c r="D480" s="94"/>
    </row>
    <row r="481" spans="2:4">
      <c r="B481" s="93"/>
      <c r="C481" s="94"/>
      <c r="D481" s="94"/>
    </row>
    <row r="482" spans="2:4">
      <c r="B482" s="93"/>
      <c r="C482" s="94"/>
      <c r="D482" s="94"/>
    </row>
    <row r="483" spans="2:4">
      <c r="B483" s="93"/>
      <c r="C483" s="94"/>
      <c r="D483" s="94"/>
    </row>
    <row r="484" spans="2:4">
      <c r="B484" s="93"/>
      <c r="C484" s="94"/>
      <c r="D484" s="94"/>
    </row>
    <row r="485" spans="2:4">
      <c r="B485" s="93"/>
      <c r="C485" s="94"/>
      <c r="D485" s="94"/>
    </row>
    <row r="486" spans="2:4">
      <c r="B486" s="93"/>
      <c r="C486" s="94"/>
      <c r="D486" s="94"/>
    </row>
    <row r="487" spans="2:4">
      <c r="B487" s="93"/>
      <c r="C487" s="94"/>
      <c r="D487" s="94"/>
    </row>
    <row r="488" spans="2:4">
      <c r="B488" s="93"/>
      <c r="C488" s="94"/>
      <c r="D488" s="94"/>
    </row>
    <row r="489" spans="2:4">
      <c r="B489" s="93"/>
      <c r="C489" s="94"/>
      <c r="D489" s="94"/>
    </row>
    <row r="490" spans="2:4">
      <c r="B490" s="93"/>
      <c r="C490" s="94"/>
      <c r="D490" s="94"/>
    </row>
    <row r="491" spans="2:4">
      <c r="B491" s="93"/>
      <c r="C491" s="94"/>
      <c r="D491" s="94"/>
    </row>
    <row r="492" spans="2:4">
      <c r="B492" s="93"/>
      <c r="C492" s="94"/>
      <c r="D492" s="94"/>
    </row>
    <row r="493" spans="2:4">
      <c r="B493" s="93"/>
      <c r="C493" s="94"/>
      <c r="D493" s="94"/>
    </row>
    <row r="494" spans="2:4">
      <c r="B494" s="93"/>
      <c r="C494" s="94"/>
      <c r="D494" s="94"/>
    </row>
    <row r="495" spans="2:4">
      <c r="B495" s="93"/>
      <c r="C495" s="94"/>
      <c r="D495" s="94"/>
    </row>
    <row r="496" spans="2:4">
      <c r="B496" s="93"/>
      <c r="C496" s="94"/>
      <c r="D496" s="94"/>
    </row>
    <row r="497" spans="2:4">
      <c r="B497" s="93"/>
      <c r="C497" s="94"/>
      <c r="D497" s="94"/>
    </row>
    <row r="498" spans="2:4">
      <c r="B498" s="93"/>
      <c r="C498" s="94"/>
      <c r="D498" s="94"/>
    </row>
    <row r="499" spans="2:4">
      <c r="B499" s="93"/>
      <c r="C499" s="94"/>
      <c r="D499" s="94"/>
    </row>
    <row r="500" spans="2:4">
      <c r="B500" s="93"/>
      <c r="C500" s="94"/>
      <c r="D500" s="94"/>
    </row>
    <row r="501" spans="2:4">
      <c r="B501" s="93"/>
      <c r="C501" s="94"/>
      <c r="D501" s="94"/>
    </row>
    <row r="502" spans="2:4">
      <c r="B502" s="93"/>
      <c r="C502" s="94"/>
      <c r="D502" s="94"/>
    </row>
    <row r="503" spans="2:4">
      <c r="B503" s="93"/>
      <c r="C503" s="94"/>
      <c r="D503" s="94"/>
    </row>
    <row r="504" spans="2:4">
      <c r="B504" s="93"/>
      <c r="C504" s="94"/>
      <c r="D504" s="94"/>
    </row>
    <row r="505" spans="2:4">
      <c r="B505" s="93"/>
      <c r="C505" s="94"/>
      <c r="D505" s="94"/>
    </row>
    <row r="506" spans="2:4">
      <c r="B506" s="93"/>
      <c r="C506" s="94"/>
      <c r="D506" s="94"/>
    </row>
    <row r="507" spans="2:4">
      <c r="B507" s="93"/>
      <c r="C507" s="94"/>
      <c r="D507" s="94"/>
    </row>
    <row r="508" spans="2:4">
      <c r="B508" s="93"/>
      <c r="C508" s="94"/>
      <c r="D508" s="94"/>
    </row>
    <row r="509" spans="2:4">
      <c r="B509" s="93"/>
      <c r="C509" s="94"/>
      <c r="D509" s="94"/>
    </row>
    <row r="510" spans="2:4">
      <c r="B510" s="93"/>
      <c r="C510" s="94"/>
      <c r="D510" s="94"/>
    </row>
    <row r="511" spans="2:4">
      <c r="B511" s="93"/>
      <c r="C511" s="94"/>
      <c r="D511" s="94"/>
    </row>
    <row r="512" spans="2:4">
      <c r="B512" s="93"/>
      <c r="C512" s="94"/>
      <c r="D512" s="94"/>
    </row>
    <row r="513" spans="2:4">
      <c r="B513" s="93"/>
      <c r="C513" s="94"/>
      <c r="D513" s="94"/>
    </row>
    <row r="514" spans="2:4">
      <c r="B514" s="93"/>
      <c r="C514" s="94"/>
      <c r="D514" s="94"/>
    </row>
    <row r="515" spans="2:4">
      <c r="B515" s="93"/>
      <c r="C515" s="94"/>
      <c r="D515" s="94"/>
    </row>
    <row r="516" spans="2:4">
      <c r="B516" s="93"/>
      <c r="C516" s="94"/>
      <c r="D516" s="94"/>
    </row>
    <row r="517" spans="2:4">
      <c r="B517" s="93"/>
      <c r="C517" s="94"/>
      <c r="D517" s="94"/>
    </row>
    <row r="518" spans="2:4">
      <c r="B518" s="93"/>
      <c r="C518" s="94"/>
      <c r="D518" s="94"/>
    </row>
    <row r="519" spans="2:4">
      <c r="B519" s="93"/>
      <c r="C519" s="94"/>
      <c r="D519" s="94"/>
    </row>
    <row r="520" spans="2:4">
      <c r="B520" s="93"/>
      <c r="C520" s="94"/>
      <c r="D520" s="94"/>
    </row>
    <row r="521" spans="2:4">
      <c r="B521" s="93"/>
      <c r="C521" s="94"/>
      <c r="D521" s="94"/>
    </row>
    <row r="522" spans="2:4">
      <c r="B522" s="93"/>
      <c r="C522" s="94"/>
      <c r="D522" s="94"/>
    </row>
    <row r="523" spans="2:4">
      <c r="B523" s="93"/>
      <c r="C523" s="94"/>
      <c r="D523" s="94"/>
    </row>
    <row r="524" spans="2:4">
      <c r="B524" s="93"/>
      <c r="C524" s="94"/>
      <c r="D524" s="94"/>
    </row>
    <row r="525" spans="2:4">
      <c r="B525" s="93"/>
      <c r="C525" s="94"/>
      <c r="D525" s="94"/>
    </row>
    <row r="526" spans="2:4">
      <c r="B526" s="93"/>
      <c r="C526" s="94"/>
      <c r="D526" s="94"/>
    </row>
    <row r="527" spans="2:4">
      <c r="B527" s="93"/>
      <c r="C527" s="94"/>
      <c r="D527" s="94"/>
    </row>
    <row r="528" spans="2:4">
      <c r="B528" s="93"/>
      <c r="C528" s="94"/>
      <c r="D528" s="94"/>
    </row>
    <row r="529" spans="2:4">
      <c r="B529" s="93"/>
      <c r="C529" s="94"/>
      <c r="D529" s="94"/>
    </row>
    <row r="530" spans="2:4">
      <c r="B530" s="93"/>
      <c r="C530" s="94"/>
      <c r="D530" s="94"/>
    </row>
    <row r="531" spans="2:4">
      <c r="B531" s="93"/>
      <c r="C531" s="94"/>
      <c r="D531" s="94"/>
    </row>
    <row r="532" spans="2:4">
      <c r="B532" s="93"/>
      <c r="C532" s="94"/>
      <c r="D532" s="94"/>
    </row>
    <row r="533" spans="2:4">
      <c r="B533" s="93"/>
      <c r="C533" s="94"/>
      <c r="D533" s="94"/>
    </row>
    <row r="534" spans="2:4">
      <c r="B534" s="93"/>
      <c r="C534" s="94"/>
      <c r="D534" s="94"/>
    </row>
    <row r="535" spans="2:4">
      <c r="B535" s="93"/>
      <c r="C535" s="94"/>
      <c r="D535" s="94"/>
    </row>
    <row r="536" spans="2:4">
      <c r="B536" s="93"/>
      <c r="C536" s="94"/>
      <c r="D536" s="94"/>
    </row>
    <row r="537" spans="2:4">
      <c r="B537" s="93"/>
      <c r="C537" s="94"/>
      <c r="D537" s="94"/>
    </row>
    <row r="538" spans="2:4">
      <c r="B538" s="93"/>
      <c r="C538" s="94"/>
      <c r="D538" s="94"/>
    </row>
    <row r="539" spans="2:4">
      <c r="B539" s="93"/>
      <c r="C539" s="94"/>
      <c r="D539" s="94"/>
    </row>
    <row r="540" spans="2:4">
      <c r="B540" s="93"/>
      <c r="C540" s="94"/>
      <c r="D540" s="94"/>
    </row>
    <row r="541" spans="2:4">
      <c r="B541" s="93"/>
      <c r="C541" s="94"/>
      <c r="D541" s="94"/>
    </row>
    <row r="542" spans="2:4">
      <c r="B542" s="93"/>
      <c r="C542" s="94"/>
      <c r="D542" s="94"/>
    </row>
    <row r="543" spans="2:4">
      <c r="B543" s="93"/>
      <c r="C543" s="94"/>
      <c r="D543" s="94"/>
    </row>
    <row r="544" spans="2:4">
      <c r="B544" s="93"/>
      <c r="C544" s="94"/>
      <c r="D544" s="94"/>
    </row>
    <row r="545" spans="2:4">
      <c r="B545" s="93"/>
      <c r="C545" s="94"/>
      <c r="D545" s="94"/>
    </row>
    <row r="546" spans="2:4">
      <c r="B546" s="93"/>
      <c r="C546" s="94"/>
      <c r="D546" s="94"/>
    </row>
    <row r="547" spans="2:4">
      <c r="B547" s="93"/>
      <c r="C547" s="94"/>
      <c r="D547" s="94"/>
    </row>
    <row r="548" spans="2:4">
      <c r="B548" s="93"/>
      <c r="C548" s="94"/>
      <c r="D548" s="94"/>
    </row>
    <row r="549" spans="2:4">
      <c r="B549" s="93"/>
      <c r="C549" s="94"/>
      <c r="D549" s="94"/>
    </row>
    <row r="550" spans="2:4">
      <c r="B550" s="93"/>
      <c r="C550" s="94"/>
      <c r="D550" s="94"/>
    </row>
    <row r="551" spans="2:4">
      <c r="B551" s="93"/>
      <c r="C551" s="94"/>
      <c r="D551" s="94"/>
    </row>
    <row r="552" spans="2:4">
      <c r="B552" s="93"/>
      <c r="C552" s="94"/>
      <c r="D552" s="94"/>
    </row>
    <row r="553" spans="2:4">
      <c r="B553" s="93"/>
      <c r="C553" s="94"/>
      <c r="D553" s="94"/>
    </row>
    <row r="554" spans="2:4">
      <c r="B554" s="93"/>
      <c r="C554" s="94"/>
      <c r="D554" s="94"/>
    </row>
    <row r="555" spans="2:4">
      <c r="B555" s="93"/>
      <c r="C555" s="94"/>
      <c r="D555" s="94"/>
    </row>
    <row r="556" spans="2:4">
      <c r="B556" s="93"/>
      <c r="C556" s="94"/>
      <c r="D556" s="94"/>
    </row>
    <row r="557" spans="2:4">
      <c r="B557" s="93"/>
      <c r="C557" s="94"/>
      <c r="D557" s="94"/>
    </row>
    <row r="558" spans="2:4">
      <c r="B558" s="93"/>
      <c r="C558" s="94"/>
      <c r="D558" s="94"/>
    </row>
    <row r="559" spans="2:4">
      <c r="B559" s="93"/>
      <c r="C559" s="94"/>
      <c r="D559" s="94"/>
    </row>
    <row r="560" spans="2:4">
      <c r="B560" s="93"/>
      <c r="C560" s="94"/>
      <c r="D560" s="94"/>
    </row>
    <row r="561" spans="2:4">
      <c r="B561" s="93"/>
      <c r="C561" s="94"/>
      <c r="D561" s="94"/>
    </row>
    <row r="562" spans="2:4">
      <c r="B562" s="93"/>
      <c r="C562" s="94"/>
      <c r="D562" s="94"/>
    </row>
    <row r="563" spans="2:4">
      <c r="B563" s="93"/>
      <c r="C563" s="94"/>
      <c r="D563" s="94"/>
    </row>
    <row r="564" spans="2:4">
      <c r="B564" s="93"/>
      <c r="C564" s="94"/>
      <c r="D564" s="94"/>
    </row>
    <row r="565" spans="2:4">
      <c r="B565" s="93"/>
      <c r="C565" s="94"/>
      <c r="D565" s="94"/>
    </row>
    <row r="566" spans="2:4">
      <c r="B566" s="93"/>
      <c r="C566" s="94"/>
      <c r="D566" s="94"/>
    </row>
    <row r="567" spans="2:4">
      <c r="B567" s="93"/>
      <c r="C567" s="94"/>
      <c r="D567" s="94"/>
    </row>
    <row r="568" spans="2:4">
      <c r="B568" s="93"/>
      <c r="C568" s="94"/>
      <c r="D568" s="94"/>
    </row>
    <row r="569" spans="2:4">
      <c r="B569" s="93"/>
      <c r="C569" s="94"/>
      <c r="D569" s="94"/>
    </row>
    <row r="570" spans="2:4">
      <c r="B570" s="93"/>
      <c r="C570" s="94"/>
      <c r="D570" s="94"/>
    </row>
    <row r="571" spans="2:4">
      <c r="B571" s="93"/>
      <c r="C571" s="94"/>
      <c r="D571" s="94"/>
    </row>
    <row r="572" spans="2:4">
      <c r="B572" s="93"/>
      <c r="C572" s="94"/>
      <c r="D572" s="94"/>
    </row>
    <row r="573" spans="2:4">
      <c r="B573" s="93"/>
      <c r="C573" s="94"/>
      <c r="D573" s="94"/>
    </row>
    <row r="574" spans="2:4">
      <c r="B574" s="93"/>
      <c r="C574" s="94"/>
      <c r="D574" s="94"/>
    </row>
    <row r="575" spans="2:4">
      <c r="B575" s="93"/>
      <c r="C575" s="94"/>
      <c r="D575" s="94"/>
    </row>
    <row r="576" spans="2:4">
      <c r="B576" s="93"/>
      <c r="C576" s="94"/>
      <c r="D576" s="94"/>
    </row>
    <row r="577" spans="2:4">
      <c r="B577" s="93"/>
      <c r="C577" s="94"/>
      <c r="D577" s="94"/>
    </row>
    <row r="578" spans="2:4">
      <c r="B578" s="93"/>
      <c r="C578" s="94"/>
      <c r="D578" s="94"/>
    </row>
    <row r="579" spans="2:4">
      <c r="B579" s="93"/>
      <c r="C579" s="94"/>
      <c r="D579" s="94"/>
    </row>
    <row r="580" spans="2:4">
      <c r="B580" s="93"/>
      <c r="C580" s="94"/>
      <c r="D580" s="94"/>
    </row>
    <row r="581" spans="2:4">
      <c r="B581" s="93"/>
      <c r="C581" s="94"/>
      <c r="D581" s="94"/>
    </row>
    <row r="582" spans="2:4">
      <c r="B582" s="93"/>
      <c r="C582" s="94"/>
      <c r="D582" s="94"/>
    </row>
    <row r="583" spans="2:4">
      <c r="B583" s="93"/>
      <c r="C583" s="94"/>
      <c r="D583" s="94"/>
    </row>
    <row r="584" spans="2:4">
      <c r="B584" s="93"/>
      <c r="C584" s="94"/>
      <c r="D584" s="94"/>
    </row>
    <row r="585" spans="2:4">
      <c r="B585" s="93"/>
      <c r="C585" s="94"/>
      <c r="D585" s="94"/>
    </row>
    <row r="586" spans="2:4">
      <c r="B586" s="93"/>
      <c r="C586" s="94"/>
      <c r="D586" s="94"/>
    </row>
    <row r="587" spans="2:4">
      <c r="B587" s="93"/>
      <c r="C587" s="94"/>
      <c r="D587" s="94"/>
    </row>
    <row r="588" spans="2:4">
      <c r="B588" s="93"/>
      <c r="C588" s="94"/>
      <c r="D588" s="94"/>
    </row>
    <row r="589" spans="2:4">
      <c r="B589" s="93"/>
      <c r="C589" s="94"/>
      <c r="D589" s="94"/>
    </row>
    <row r="590" spans="2:4">
      <c r="B590" s="93"/>
      <c r="C590" s="94"/>
      <c r="D590" s="94"/>
    </row>
    <row r="591" spans="2:4">
      <c r="B591" s="93"/>
      <c r="C591" s="94"/>
      <c r="D591" s="94"/>
    </row>
    <row r="592" spans="2:4">
      <c r="B592" s="93"/>
      <c r="C592" s="94"/>
      <c r="D592" s="94"/>
    </row>
    <row r="593" spans="2:4">
      <c r="B593" s="93"/>
      <c r="C593" s="94"/>
      <c r="D593" s="94"/>
    </row>
    <row r="594" spans="2:4">
      <c r="B594" s="93"/>
      <c r="C594" s="94"/>
      <c r="D594" s="94"/>
    </row>
    <row r="595" spans="2:4">
      <c r="B595" s="93"/>
      <c r="C595" s="94"/>
      <c r="D595" s="94"/>
    </row>
    <row r="596" spans="2:4">
      <c r="B596" s="93"/>
      <c r="C596" s="94"/>
      <c r="D596" s="94"/>
    </row>
    <row r="597" spans="2:4">
      <c r="B597" s="93"/>
      <c r="C597" s="94"/>
      <c r="D597" s="94"/>
    </row>
    <row r="598" spans="2:4">
      <c r="B598" s="93"/>
      <c r="C598" s="94"/>
      <c r="D598" s="94"/>
    </row>
    <row r="599" spans="2:4">
      <c r="B599" s="93"/>
      <c r="C599" s="94"/>
      <c r="D599" s="94"/>
    </row>
    <row r="600" spans="2:4">
      <c r="B600" s="93"/>
      <c r="C600" s="94"/>
      <c r="D600" s="94"/>
    </row>
    <row r="601" spans="2:4">
      <c r="B601" s="93"/>
      <c r="C601" s="94"/>
      <c r="D601" s="94"/>
    </row>
    <row r="602" spans="2:4">
      <c r="B602" s="93"/>
      <c r="C602" s="94"/>
      <c r="D602" s="94"/>
    </row>
    <row r="603" spans="2:4">
      <c r="B603" s="93"/>
      <c r="C603" s="94"/>
      <c r="D603" s="94"/>
    </row>
    <row r="604" spans="2:4">
      <c r="B604" s="93"/>
      <c r="C604" s="94"/>
      <c r="D604" s="94"/>
    </row>
    <row r="605" spans="2:4">
      <c r="B605" s="93"/>
      <c r="C605" s="94"/>
      <c r="D605" s="94"/>
    </row>
    <row r="606" spans="2:4">
      <c r="B606" s="93"/>
      <c r="C606" s="94"/>
      <c r="D606" s="94"/>
    </row>
    <row r="607" spans="2:4">
      <c r="B607" s="93"/>
      <c r="C607" s="94"/>
      <c r="D607" s="94"/>
    </row>
    <row r="608" spans="2:4">
      <c r="B608" s="93"/>
      <c r="C608" s="94"/>
      <c r="D608" s="94"/>
    </row>
    <row r="609" spans="2:4">
      <c r="B609" s="93"/>
      <c r="C609" s="94"/>
      <c r="D609" s="94"/>
    </row>
    <row r="610" spans="2:4">
      <c r="B610" s="93"/>
      <c r="C610" s="94"/>
      <c r="D610" s="94"/>
    </row>
    <row r="611" spans="2:4">
      <c r="B611" s="93"/>
      <c r="C611" s="94"/>
      <c r="D611" s="94"/>
    </row>
    <row r="612" spans="2:4">
      <c r="B612" s="93"/>
      <c r="C612" s="94"/>
      <c r="D612" s="94"/>
    </row>
    <row r="613" spans="2:4">
      <c r="B613" s="93"/>
      <c r="C613" s="94"/>
      <c r="D613" s="94"/>
    </row>
    <row r="614" spans="2:4">
      <c r="B614" s="93"/>
      <c r="C614" s="94"/>
      <c r="D614" s="94"/>
    </row>
    <row r="615" spans="2:4">
      <c r="B615" s="93"/>
      <c r="C615" s="94"/>
      <c r="D615" s="94"/>
    </row>
    <row r="616" spans="2:4">
      <c r="B616" s="93"/>
      <c r="C616" s="94"/>
      <c r="D616" s="94"/>
    </row>
    <row r="617" spans="2:4">
      <c r="B617" s="93"/>
      <c r="C617" s="94"/>
      <c r="D617" s="94"/>
    </row>
    <row r="618" spans="2:4">
      <c r="B618" s="93"/>
      <c r="C618" s="94"/>
      <c r="D618" s="94"/>
    </row>
    <row r="619" spans="2:4">
      <c r="B619" s="93"/>
      <c r="C619" s="94"/>
      <c r="D619" s="94"/>
    </row>
    <row r="620" spans="2:4">
      <c r="B620" s="93"/>
      <c r="C620" s="94"/>
      <c r="D620" s="94"/>
    </row>
    <row r="621" spans="2:4">
      <c r="B621" s="93"/>
      <c r="C621" s="94"/>
      <c r="D621" s="94"/>
    </row>
    <row r="622" spans="2:4">
      <c r="B622" s="93"/>
      <c r="C622" s="94"/>
      <c r="D622" s="94"/>
    </row>
    <row r="623" spans="2:4">
      <c r="B623" s="93"/>
      <c r="C623" s="94"/>
      <c r="D623" s="94"/>
    </row>
    <row r="624" spans="2:4">
      <c r="B624" s="93"/>
      <c r="C624" s="94"/>
      <c r="D624" s="94"/>
    </row>
    <row r="625" spans="2:4">
      <c r="B625" s="93"/>
      <c r="C625" s="94"/>
      <c r="D625" s="94"/>
    </row>
    <row r="626" spans="2:4">
      <c r="B626" s="93"/>
      <c r="C626" s="94"/>
      <c r="D626" s="94"/>
    </row>
    <row r="627" spans="2:4">
      <c r="B627" s="93"/>
      <c r="C627" s="94"/>
      <c r="D627" s="94"/>
    </row>
    <row r="628" spans="2:4">
      <c r="B628" s="93"/>
      <c r="C628" s="94"/>
      <c r="D628" s="94"/>
    </row>
    <row r="629" spans="2:4">
      <c r="B629" s="93"/>
      <c r="C629" s="94"/>
      <c r="D629" s="94"/>
    </row>
    <row r="630" spans="2:4">
      <c r="B630" s="93"/>
      <c r="C630" s="94"/>
      <c r="D630" s="94"/>
    </row>
    <row r="631" spans="2:4">
      <c r="B631" s="93"/>
      <c r="C631" s="94"/>
      <c r="D631" s="94"/>
    </row>
    <row r="632" spans="2:4">
      <c r="B632" s="93"/>
      <c r="C632" s="94"/>
      <c r="D632" s="94"/>
    </row>
    <row r="633" spans="2:4">
      <c r="B633" s="93"/>
      <c r="C633" s="94"/>
      <c r="D633" s="94"/>
    </row>
    <row r="634" spans="2:4">
      <c r="B634" s="93"/>
      <c r="C634" s="94"/>
      <c r="D634" s="94"/>
    </row>
    <row r="635" spans="2:4">
      <c r="B635" s="93"/>
      <c r="C635" s="94"/>
      <c r="D635" s="94"/>
    </row>
    <row r="636" spans="2:4">
      <c r="B636" s="93"/>
      <c r="C636" s="94"/>
      <c r="D636" s="94"/>
    </row>
    <row r="637" spans="2:4">
      <c r="B637" s="93"/>
      <c r="C637" s="94"/>
      <c r="D637" s="94"/>
    </row>
    <row r="638" spans="2:4">
      <c r="B638" s="93"/>
      <c r="C638" s="94"/>
      <c r="D638" s="94"/>
    </row>
    <row r="639" spans="2:4">
      <c r="B639" s="93"/>
      <c r="C639" s="94"/>
      <c r="D639" s="94"/>
    </row>
    <row r="640" spans="2:4">
      <c r="B640" s="93"/>
      <c r="C640" s="94"/>
      <c r="D640" s="94"/>
    </row>
    <row r="641" spans="2:4">
      <c r="B641" s="93"/>
      <c r="C641" s="94"/>
      <c r="D641" s="94"/>
    </row>
    <row r="642" spans="2:4">
      <c r="B642" s="93"/>
      <c r="C642" s="94"/>
      <c r="D642" s="94"/>
    </row>
    <row r="643" spans="2:4">
      <c r="B643" s="93"/>
      <c r="C643" s="94"/>
      <c r="D643" s="94"/>
    </row>
    <row r="644" spans="2:4">
      <c r="B644" s="93"/>
      <c r="C644" s="94"/>
      <c r="D644" s="94"/>
    </row>
    <row r="645" spans="2:4">
      <c r="B645" s="93"/>
      <c r="C645" s="94"/>
      <c r="D645" s="94"/>
    </row>
    <row r="646" spans="2:4">
      <c r="B646" s="93"/>
      <c r="C646" s="94"/>
      <c r="D646" s="94"/>
    </row>
    <row r="647" spans="2:4">
      <c r="B647" s="93"/>
      <c r="C647" s="94"/>
      <c r="D647" s="94"/>
    </row>
    <row r="648" spans="2:4">
      <c r="B648" s="93"/>
      <c r="C648" s="94"/>
      <c r="D648" s="94"/>
    </row>
    <row r="649" spans="2:4">
      <c r="B649" s="93"/>
      <c r="C649" s="94"/>
      <c r="D649" s="94"/>
    </row>
    <row r="650" spans="2:4">
      <c r="B650" s="93"/>
      <c r="C650" s="94"/>
      <c r="D650" s="94"/>
    </row>
    <row r="651" spans="2:4">
      <c r="B651" s="93"/>
      <c r="C651" s="94"/>
      <c r="D651" s="94"/>
    </row>
    <row r="652" spans="2:4">
      <c r="B652" s="93"/>
      <c r="C652" s="94"/>
      <c r="D652" s="94"/>
    </row>
    <row r="653" spans="2:4">
      <c r="B653" s="93"/>
      <c r="C653" s="94"/>
      <c r="D653" s="94"/>
    </row>
    <row r="654" spans="2:4">
      <c r="B654" s="93"/>
      <c r="C654" s="94"/>
      <c r="D654" s="94"/>
    </row>
    <row r="655" spans="2:4">
      <c r="B655" s="93"/>
      <c r="C655" s="94"/>
      <c r="D655" s="94"/>
    </row>
    <row r="656" spans="2:4">
      <c r="B656" s="93"/>
      <c r="C656" s="94"/>
      <c r="D656" s="94"/>
    </row>
    <row r="657" spans="2:4">
      <c r="B657" s="93"/>
      <c r="C657" s="94"/>
      <c r="D657" s="94"/>
    </row>
    <row r="658" spans="2:4">
      <c r="B658" s="93"/>
      <c r="C658" s="94"/>
      <c r="D658" s="94"/>
    </row>
    <row r="659" spans="2:4">
      <c r="B659" s="93"/>
      <c r="C659" s="94"/>
      <c r="D659" s="94"/>
    </row>
    <row r="660" spans="2:4">
      <c r="B660" s="93"/>
      <c r="C660" s="94"/>
      <c r="D660" s="94"/>
    </row>
    <row r="661" spans="2:4">
      <c r="B661" s="93"/>
      <c r="C661" s="94"/>
      <c r="D661" s="94"/>
    </row>
    <row r="662" spans="2:4">
      <c r="B662" s="93"/>
      <c r="C662" s="94"/>
      <c r="D662" s="94"/>
    </row>
    <row r="663" spans="2:4">
      <c r="B663" s="93"/>
      <c r="C663" s="94"/>
      <c r="D663" s="94"/>
    </row>
    <row r="664" spans="2:4">
      <c r="B664" s="93"/>
      <c r="C664" s="94"/>
      <c r="D664" s="94"/>
    </row>
    <row r="665" spans="2:4">
      <c r="B665" s="93"/>
      <c r="C665" s="94"/>
      <c r="D665" s="94"/>
    </row>
    <row r="666" spans="2:4">
      <c r="B666" s="93"/>
      <c r="C666" s="94"/>
      <c r="D666" s="94"/>
    </row>
    <row r="667" spans="2:4">
      <c r="B667" s="93"/>
      <c r="C667" s="94"/>
      <c r="D667" s="94"/>
    </row>
    <row r="668" spans="2:4">
      <c r="B668" s="93"/>
      <c r="C668" s="94"/>
      <c r="D668" s="94"/>
    </row>
    <row r="669" spans="2:4">
      <c r="B669" s="93"/>
      <c r="C669" s="94"/>
      <c r="D669" s="94"/>
    </row>
    <row r="670" spans="2:4">
      <c r="B670" s="93"/>
      <c r="C670" s="94"/>
      <c r="D670" s="94"/>
    </row>
    <row r="671" spans="2:4">
      <c r="B671" s="93"/>
      <c r="C671" s="94"/>
      <c r="D671" s="94"/>
    </row>
    <row r="672" spans="2:4">
      <c r="B672" s="93"/>
      <c r="C672" s="94"/>
      <c r="D672" s="94"/>
    </row>
    <row r="673" spans="2:4">
      <c r="B673" s="93"/>
      <c r="C673" s="94"/>
      <c r="D673" s="94"/>
    </row>
    <row r="674" spans="2:4">
      <c r="B674" s="93"/>
      <c r="C674" s="94"/>
      <c r="D674" s="94"/>
    </row>
    <row r="675" spans="2:4">
      <c r="B675" s="93"/>
      <c r="C675" s="94"/>
      <c r="D675" s="94"/>
    </row>
    <row r="676" spans="2:4">
      <c r="B676" s="93"/>
      <c r="C676" s="94"/>
      <c r="D676" s="94"/>
    </row>
    <row r="677" spans="2:4">
      <c r="B677" s="93"/>
      <c r="C677" s="94"/>
      <c r="D677" s="94"/>
    </row>
    <row r="678" spans="2:4">
      <c r="B678" s="93"/>
      <c r="C678" s="94"/>
      <c r="D678" s="94"/>
    </row>
    <row r="679" spans="2:4">
      <c r="B679" s="93"/>
      <c r="C679" s="94"/>
      <c r="D679" s="94"/>
    </row>
    <row r="680" spans="2:4">
      <c r="B680" s="93"/>
      <c r="C680" s="94"/>
      <c r="D680" s="94"/>
    </row>
    <row r="681" spans="2:4">
      <c r="B681" s="93"/>
      <c r="C681" s="94"/>
      <c r="D681" s="94"/>
    </row>
    <row r="682" spans="2:4">
      <c r="B682" s="93"/>
      <c r="C682" s="94"/>
      <c r="D682" s="94"/>
    </row>
    <row r="683" spans="2:4">
      <c r="B683" s="93"/>
      <c r="C683" s="94"/>
      <c r="D683" s="94"/>
    </row>
    <row r="684" spans="2:4">
      <c r="B684" s="93"/>
      <c r="C684" s="94"/>
      <c r="D684" s="94"/>
    </row>
    <row r="685" spans="2:4">
      <c r="B685" s="93"/>
      <c r="C685" s="94"/>
      <c r="D685" s="94"/>
    </row>
    <row r="686" spans="2:4">
      <c r="B686" s="93"/>
      <c r="C686" s="94"/>
      <c r="D686" s="94"/>
    </row>
    <row r="687" spans="2:4">
      <c r="B687" s="93"/>
      <c r="C687" s="94"/>
      <c r="D687" s="94"/>
    </row>
    <row r="688" spans="2:4">
      <c r="B688" s="93"/>
      <c r="C688" s="94"/>
      <c r="D688" s="94"/>
    </row>
    <row r="689" spans="2:4">
      <c r="B689" s="93"/>
      <c r="C689" s="94"/>
      <c r="D689" s="94"/>
    </row>
    <row r="690" spans="2:4">
      <c r="B690" s="93"/>
      <c r="C690" s="94"/>
      <c r="D690" s="94"/>
    </row>
    <row r="691" spans="2:4">
      <c r="B691" s="93"/>
      <c r="C691" s="94"/>
      <c r="D691" s="94"/>
    </row>
    <row r="692" spans="2:4">
      <c r="B692" s="93"/>
      <c r="C692" s="94"/>
      <c r="D692" s="94"/>
    </row>
    <row r="693" spans="2:4">
      <c r="B693" s="93"/>
      <c r="C693" s="94"/>
      <c r="D693" s="94"/>
    </row>
    <row r="694" spans="2:4">
      <c r="B694" s="93"/>
      <c r="C694" s="94"/>
      <c r="D694" s="94"/>
    </row>
    <row r="695" spans="2:4">
      <c r="B695" s="93"/>
      <c r="C695" s="94"/>
      <c r="D695" s="94"/>
    </row>
    <row r="696" spans="2:4">
      <c r="B696" s="93"/>
      <c r="C696" s="94"/>
      <c r="D696" s="94"/>
    </row>
    <row r="697" spans="2:4">
      <c r="B697" s="93"/>
      <c r="C697" s="94"/>
      <c r="D697" s="94"/>
    </row>
    <row r="698" spans="2:4">
      <c r="B698" s="93"/>
      <c r="C698" s="94"/>
      <c r="D698" s="94"/>
    </row>
    <row r="699" spans="2:4">
      <c r="B699" s="93"/>
      <c r="C699" s="94"/>
      <c r="D699" s="94"/>
    </row>
    <row r="700" spans="2:4">
      <c r="B700" s="93"/>
      <c r="C700" s="94"/>
      <c r="D700" s="94"/>
    </row>
    <row r="701" spans="2:4">
      <c r="B701" s="93"/>
      <c r="C701" s="94"/>
      <c r="D701" s="94"/>
    </row>
    <row r="702" spans="2:4">
      <c r="B702" s="93"/>
      <c r="C702" s="94"/>
      <c r="D702" s="94"/>
    </row>
    <row r="703" spans="2:4">
      <c r="B703" s="93"/>
      <c r="C703" s="94"/>
      <c r="D703" s="94"/>
    </row>
    <row r="704" spans="2:4">
      <c r="B704" s="93"/>
      <c r="C704" s="94"/>
      <c r="D704" s="94"/>
    </row>
    <row r="705" spans="2:4">
      <c r="B705" s="93"/>
      <c r="C705" s="94"/>
      <c r="D705" s="94"/>
    </row>
    <row r="706" spans="2:4">
      <c r="B706" s="93"/>
      <c r="C706" s="94"/>
      <c r="D706" s="94"/>
    </row>
    <row r="707" spans="2:4">
      <c r="B707" s="93"/>
      <c r="C707" s="94"/>
      <c r="D707" s="94"/>
    </row>
    <row r="708" spans="2:4">
      <c r="B708" s="93"/>
      <c r="C708" s="94"/>
      <c r="D708" s="94"/>
    </row>
    <row r="709" spans="2:4">
      <c r="B709" s="93"/>
      <c r="C709" s="94"/>
      <c r="D709" s="94"/>
    </row>
    <row r="710" spans="2:4">
      <c r="B710" s="93"/>
      <c r="C710" s="94"/>
      <c r="D710" s="94"/>
    </row>
    <row r="711" spans="2:4">
      <c r="B711" s="93"/>
      <c r="C711" s="94"/>
      <c r="D711" s="94"/>
    </row>
    <row r="712" spans="2:4">
      <c r="B712" s="93"/>
      <c r="C712" s="94"/>
      <c r="D712" s="94"/>
    </row>
    <row r="713" spans="2:4">
      <c r="B713" s="93"/>
      <c r="C713" s="94"/>
      <c r="D713" s="94"/>
    </row>
    <row r="714" spans="2:4">
      <c r="B714" s="93"/>
      <c r="C714" s="94"/>
      <c r="D714" s="94"/>
    </row>
    <row r="715" spans="2:4">
      <c r="B715" s="93"/>
      <c r="C715" s="94"/>
      <c r="D715" s="94"/>
    </row>
    <row r="716" spans="2:4">
      <c r="B716" s="93"/>
      <c r="C716" s="94"/>
      <c r="D716" s="94"/>
    </row>
    <row r="717" spans="2:4">
      <c r="B717" s="93"/>
      <c r="C717" s="94"/>
      <c r="D717" s="94"/>
    </row>
    <row r="718" spans="2:4">
      <c r="B718" s="93"/>
      <c r="C718" s="94"/>
      <c r="D718" s="94"/>
    </row>
    <row r="719" spans="2:4">
      <c r="B719" s="93"/>
      <c r="C719" s="94"/>
      <c r="D719" s="94"/>
    </row>
    <row r="720" spans="2:4">
      <c r="B720" s="93"/>
      <c r="C720" s="94"/>
      <c r="D720" s="94"/>
    </row>
    <row r="721" spans="2:4">
      <c r="B721" s="93"/>
      <c r="C721" s="94"/>
      <c r="D721" s="94"/>
    </row>
    <row r="722" spans="2:4">
      <c r="B722" s="93"/>
      <c r="C722" s="94"/>
      <c r="D722" s="94"/>
    </row>
    <row r="723" spans="2:4">
      <c r="B723" s="93"/>
      <c r="C723" s="94"/>
      <c r="D723" s="94"/>
    </row>
    <row r="724" spans="2:4">
      <c r="B724" s="93"/>
      <c r="C724" s="94"/>
      <c r="D724" s="94"/>
    </row>
    <row r="725" spans="2:4">
      <c r="B725" s="93"/>
      <c r="C725" s="94"/>
      <c r="D725" s="94"/>
    </row>
    <row r="726" spans="2:4">
      <c r="B726" s="93"/>
      <c r="C726" s="94"/>
      <c r="D726" s="94"/>
    </row>
    <row r="727" spans="2:4">
      <c r="B727" s="93"/>
      <c r="C727" s="94"/>
      <c r="D727" s="94"/>
    </row>
    <row r="728" spans="2:4">
      <c r="B728" s="93"/>
      <c r="C728" s="94"/>
      <c r="D728" s="94"/>
    </row>
    <row r="729" spans="2:4">
      <c r="B729" s="93"/>
      <c r="C729" s="94"/>
      <c r="D729" s="94"/>
    </row>
    <row r="730" spans="2:4">
      <c r="B730" s="93"/>
      <c r="C730" s="94"/>
      <c r="D730" s="94"/>
    </row>
    <row r="731" spans="2:4">
      <c r="B731" s="93"/>
      <c r="C731" s="94"/>
      <c r="D731" s="94"/>
    </row>
    <row r="732" spans="2:4">
      <c r="B732" s="93"/>
      <c r="C732" s="94"/>
      <c r="D732" s="94"/>
    </row>
    <row r="733" spans="2:4">
      <c r="B733" s="93"/>
      <c r="C733" s="94"/>
      <c r="D733" s="94"/>
    </row>
    <row r="734" spans="2:4">
      <c r="B734" s="93"/>
      <c r="C734" s="94"/>
      <c r="D734" s="94"/>
    </row>
    <row r="735" spans="2:4">
      <c r="B735" s="93"/>
      <c r="C735" s="94"/>
      <c r="D735" s="94"/>
    </row>
    <row r="736" spans="2:4">
      <c r="B736" s="93"/>
      <c r="C736" s="94"/>
      <c r="D736" s="94"/>
    </row>
    <row r="737" spans="2:4">
      <c r="B737" s="93"/>
      <c r="C737" s="94"/>
      <c r="D737" s="94"/>
    </row>
    <row r="738" spans="2:4">
      <c r="B738" s="93"/>
      <c r="C738" s="94"/>
      <c r="D738" s="94"/>
    </row>
    <row r="739" spans="2:4">
      <c r="B739" s="93"/>
      <c r="C739" s="94"/>
      <c r="D739" s="94"/>
    </row>
    <row r="740" spans="2:4">
      <c r="B740" s="93"/>
      <c r="C740" s="94"/>
      <c r="D740" s="94"/>
    </row>
    <row r="741" spans="2:4">
      <c r="B741" s="93"/>
      <c r="C741" s="94"/>
      <c r="D741" s="94"/>
    </row>
    <row r="742" spans="2:4">
      <c r="B742" s="93"/>
      <c r="C742" s="94"/>
      <c r="D742" s="94"/>
    </row>
    <row r="743" spans="2:4">
      <c r="B743" s="93"/>
      <c r="C743" s="94"/>
      <c r="D743" s="94"/>
    </row>
    <row r="744" spans="2:4">
      <c r="B744" s="93"/>
      <c r="C744" s="94"/>
      <c r="D744" s="94"/>
    </row>
    <row r="745" spans="2:4">
      <c r="B745" s="93"/>
      <c r="C745" s="94"/>
      <c r="D745" s="94"/>
    </row>
    <row r="746" spans="2:4">
      <c r="B746" s="93"/>
      <c r="C746" s="94"/>
      <c r="D746" s="94"/>
    </row>
    <row r="747" spans="2:4">
      <c r="B747" s="93"/>
      <c r="C747" s="94"/>
      <c r="D747" s="94"/>
    </row>
    <row r="748" spans="2:4">
      <c r="B748" s="93"/>
      <c r="C748" s="94"/>
      <c r="D748" s="94"/>
    </row>
    <row r="749" spans="2:4">
      <c r="B749" s="93"/>
      <c r="C749" s="94"/>
      <c r="D749" s="94"/>
    </row>
    <row r="750" spans="2:4">
      <c r="B750" s="93"/>
      <c r="C750" s="94"/>
      <c r="D750" s="94"/>
    </row>
    <row r="751" spans="2:4">
      <c r="B751" s="93"/>
      <c r="C751" s="94"/>
      <c r="D751" s="94"/>
    </row>
    <row r="752" spans="2:4">
      <c r="B752" s="93"/>
      <c r="C752" s="94"/>
      <c r="D752" s="94"/>
    </row>
    <row r="753" spans="2:4">
      <c r="B753" s="93"/>
      <c r="C753" s="94"/>
      <c r="D753" s="94"/>
    </row>
    <row r="754" spans="2:4">
      <c r="B754" s="93"/>
      <c r="C754" s="94"/>
      <c r="D754" s="94"/>
    </row>
    <row r="755" spans="2:4">
      <c r="B755" s="93"/>
      <c r="C755" s="94"/>
      <c r="D755" s="94"/>
    </row>
    <row r="756" spans="2:4">
      <c r="B756" s="93"/>
      <c r="C756" s="94"/>
      <c r="D756" s="94"/>
    </row>
    <row r="757" spans="2:4">
      <c r="B757" s="93"/>
      <c r="C757" s="94"/>
      <c r="D757" s="94"/>
    </row>
    <row r="758" spans="2:4">
      <c r="B758" s="93"/>
      <c r="C758" s="94"/>
      <c r="D758" s="94"/>
    </row>
    <row r="759" spans="2:4">
      <c r="B759" s="93"/>
      <c r="C759" s="94"/>
      <c r="D759" s="94"/>
    </row>
    <row r="760" spans="2:4">
      <c r="B760" s="93"/>
      <c r="C760" s="94"/>
      <c r="D760" s="94"/>
    </row>
    <row r="761" spans="2:4">
      <c r="B761" s="93"/>
      <c r="C761" s="94"/>
      <c r="D761" s="94"/>
    </row>
    <row r="762" spans="2:4">
      <c r="B762" s="93"/>
      <c r="C762" s="94"/>
      <c r="D762" s="94"/>
    </row>
    <row r="763" spans="2:4">
      <c r="B763" s="93"/>
      <c r="C763" s="94"/>
      <c r="D763" s="94"/>
    </row>
    <row r="764" spans="2:4">
      <c r="B764" s="93"/>
      <c r="C764" s="94"/>
      <c r="D764" s="94"/>
    </row>
    <row r="765" spans="2:4">
      <c r="B765" s="93"/>
      <c r="C765" s="94"/>
      <c r="D765" s="94"/>
    </row>
    <row r="766" spans="2:4">
      <c r="B766" s="93"/>
      <c r="C766" s="94"/>
      <c r="D766" s="94"/>
    </row>
    <row r="767" spans="2:4">
      <c r="B767" s="93"/>
      <c r="C767" s="94"/>
      <c r="D767" s="94"/>
    </row>
    <row r="768" spans="2:4">
      <c r="B768" s="93"/>
      <c r="C768" s="94"/>
      <c r="D768" s="94"/>
    </row>
    <row r="769" spans="2:4">
      <c r="B769" s="93"/>
      <c r="C769" s="94"/>
      <c r="D769" s="94"/>
    </row>
    <row r="770" spans="2:4">
      <c r="B770" s="93"/>
      <c r="C770" s="94"/>
      <c r="D770" s="94"/>
    </row>
    <row r="771" spans="2:4">
      <c r="B771" s="93"/>
      <c r="C771" s="94"/>
      <c r="D771" s="94"/>
    </row>
    <row r="772" spans="2:4">
      <c r="B772" s="93"/>
      <c r="C772" s="94"/>
      <c r="D772" s="94"/>
    </row>
    <row r="773" spans="2:4">
      <c r="B773" s="93"/>
      <c r="C773" s="94"/>
      <c r="D773" s="94"/>
    </row>
    <row r="774" spans="2:4">
      <c r="B774" s="93"/>
      <c r="C774" s="94"/>
      <c r="D774" s="94"/>
    </row>
    <row r="775" spans="2:4">
      <c r="B775" s="93"/>
      <c r="C775" s="94"/>
      <c r="D775" s="94"/>
    </row>
    <row r="776" spans="2:4">
      <c r="B776" s="93"/>
      <c r="C776" s="94"/>
      <c r="D776" s="94"/>
    </row>
    <row r="777" spans="2:4">
      <c r="B777" s="93"/>
      <c r="C777" s="94"/>
      <c r="D777" s="94"/>
    </row>
    <row r="778" spans="2:4">
      <c r="B778" s="93"/>
      <c r="C778" s="94"/>
      <c r="D778" s="94"/>
    </row>
    <row r="779" spans="2:4">
      <c r="B779" s="93"/>
      <c r="C779" s="94"/>
      <c r="D779" s="94"/>
    </row>
    <row r="780" spans="2:4">
      <c r="B780" s="93"/>
      <c r="C780" s="94"/>
      <c r="D780" s="94"/>
    </row>
    <row r="781" spans="2:4">
      <c r="B781" s="93"/>
      <c r="C781" s="94"/>
      <c r="D781" s="94"/>
    </row>
    <row r="782" spans="2:4">
      <c r="B782" s="93"/>
      <c r="C782" s="94"/>
      <c r="D782" s="94"/>
    </row>
    <row r="783" spans="2:4">
      <c r="B783" s="93"/>
      <c r="C783" s="94"/>
      <c r="D783" s="94"/>
    </row>
    <row r="784" spans="2:4">
      <c r="B784" s="93"/>
      <c r="C784" s="94"/>
      <c r="D784" s="94"/>
    </row>
    <row r="785" spans="2:4">
      <c r="B785" s="93"/>
      <c r="C785" s="94"/>
      <c r="D785" s="94"/>
    </row>
    <row r="786" spans="2:4">
      <c r="B786" s="93"/>
      <c r="C786" s="94"/>
      <c r="D786" s="94"/>
    </row>
    <row r="787" spans="2:4">
      <c r="B787" s="93"/>
      <c r="C787" s="94"/>
      <c r="D787" s="94"/>
    </row>
    <row r="788" spans="2:4">
      <c r="B788" s="93"/>
      <c r="C788" s="94"/>
      <c r="D788" s="94"/>
    </row>
    <row r="789" spans="2:4">
      <c r="B789" s="93"/>
      <c r="C789" s="94"/>
      <c r="D789" s="94"/>
    </row>
    <row r="790" spans="2:4">
      <c r="B790" s="93"/>
      <c r="C790" s="94"/>
      <c r="D790" s="94"/>
    </row>
    <row r="791" spans="2:4">
      <c r="B791" s="93"/>
      <c r="C791" s="94"/>
      <c r="D791" s="94"/>
    </row>
    <row r="792" spans="2:4">
      <c r="B792" s="93"/>
      <c r="C792" s="94"/>
      <c r="D792" s="94"/>
    </row>
    <row r="793" spans="2:4">
      <c r="B793" s="93"/>
      <c r="C793" s="94"/>
      <c r="D793" s="94"/>
    </row>
    <row r="794" spans="2:4">
      <c r="B794" s="93"/>
      <c r="C794" s="94"/>
      <c r="D794" s="94"/>
    </row>
    <row r="795" spans="2:4">
      <c r="B795" s="93"/>
      <c r="C795" s="94"/>
      <c r="D795" s="94"/>
    </row>
    <row r="796" spans="2:4">
      <c r="B796" s="93"/>
      <c r="C796" s="94"/>
      <c r="D796" s="94"/>
    </row>
    <row r="797" spans="2:4">
      <c r="B797" s="93"/>
      <c r="C797" s="94"/>
      <c r="D797" s="94"/>
    </row>
    <row r="798" spans="2:4">
      <c r="B798" s="93"/>
      <c r="C798" s="94"/>
      <c r="D798" s="94"/>
    </row>
    <row r="799" spans="2:4">
      <c r="B799" s="93"/>
      <c r="C799" s="94"/>
      <c r="D799" s="94"/>
    </row>
    <row r="800" spans="2:4">
      <c r="B800" s="93"/>
      <c r="C800" s="94"/>
      <c r="D800" s="94"/>
    </row>
    <row r="801" spans="2:4">
      <c r="B801" s="93"/>
      <c r="C801" s="94"/>
      <c r="D801" s="94"/>
    </row>
    <row r="802" spans="2:4">
      <c r="B802" s="93"/>
      <c r="C802" s="94"/>
      <c r="D802" s="94"/>
    </row>
    <row r="803" spans="2:4">
      <c r="B803" s="93"/>
      <c r="C803" s="94"/>
      <c r="D803" s="94"/>
    </row>
    <row r="804" spans="2:4">
      <c r="B804" s="93"/>
      <c r="C804" s="94"/>
      <c r="D804" s="94"/>
    </row>
    <row r="805" spans="2:4">
      <c r="B805" s="93"/>
      <c r="C805" s="94"/>
      <c r="D805" s="94"/>
    </row>
    <row r="806" spans="2:4">
      <c r="B806" s="93"/>
      <c r="C806" s="94"/>
      <c r="D806" s="94"/>
    </row>
    <row r="807" spans="2:4">
      <c r="B807" s="93"/>
      <c r="C807" s="94"/>
      <c r="D807" s="94"/>
    </row>
    <row r="808" spans="2:4">
      <c r="B808" s="93"/>
      <c r="C808" s="94"/>
      <c r="D808" s="94"/>
    </row>
    <row r="809" spans="2:4">
      <c r="B809" s="93"/>
      <c r="C809" s="94"/>
      <c r="D809" s="94"/>
    </row>
    <row r="810" spans="2:4">
      <c r="B810" s="93"/>
      <c r="C810" s="94"/>
      <c r="D810" s="94"/>
    </row>
    <row r="811" spans="2:4">
      <c r="B811" s="93"/>
      <c r="C811" s="94"/>
      <c r="D811" s="94"/>
    </row>
    <row r="812" spans="2:4">
      <c r="B812" s="93"/>
      <c r="C812" s="94"/>
      <c r="D812" s="94"/>
    </row>
    <row r="813" spans="2:4">
      <c r="B813" s="93"/>
      <c r="C813" s="94"/>
      <c r="D813" s="94"/>
    </row>
    <row r="814" spans="2:4">
      <c r="B814" s="93"/>
      <c r="C814" s="94"/>
      <c r="D814" s="94"/>
    </row>
    <row r="815" spans="2:4">
      <c r="B815" s="93"/>
      <c r="C815" s="94"/>
      <c r="D815" s="94"/>
    </row>
    <row r="816" spans="2:4">
      <c r="B816" s="93"/>
      <c r="C816" s="94"/>
      <c r="D816" s="94"/>
    </row>
    <row r="817" spans="2:4">
      <c r="B817" s="93"/>
      <c r="C817" s="94"/>
      <c r="D817" s="94"/>
    </row>
    <row r="818" spans="2:4">
      <c r="B818" s="93"/>
      <c r="C818" s="94"/>
      <c r="D818" s="94"/>
    </row>
    <row r="819" spans="2:4">
      <c r="B819" s="93"/>
      <c r="C819" s="94"/>
      <c r="D819" s="94"/>
    </row>
    <row r="820" spans="2:4">
      <c r="B820" s="93"/>
      <c r="C820" s="94"/>
      <c r="D820" s="94"/>
    </row>
    <row r="821" spans="2:4">
      <c r="B821" s="93"/>
      <c r="C821" s="94"/>
      <c r="D821" s="94"/>
    </row>
    <row r="822" spans="2:4">
      <c r="B822" s="93"/>
      <c r="C822" s="94"/>
      <c r="D822" s="94"/>
    </row>
    <row r="823" spans="2:4">
      <c r="B823" s="93"/>
      <c r="C823" s="94"/>
      <c r="D823" s="94"/>
    </row>
    <row r="824" spans="2:4">
      <c r="B824" s="93"/>
      <c r="C824" s="94"/>
      <c r="D824" s="94"/>
    </row>
    <row r="825" spans="2:4">
      <c r="B825" s="93"/>
      <c r="C825" s="94"/>
      <c r="D825" s="94"/>
    </row>
    <row r="826" spans="2:4">
      <c r="B826" s="93"/>
      <c r="C826" s="94"/>
      <c r="D826" s="94"/>
    </row>
    <row r="827" spans="2:4">
      <c r="B827" s="93"/>
      <c r="C827" s="94"/>
      <c r="D827" s="94"/>
    </row>
    <row r="828" spans="2:4">
      <c r="B828" s="93"/>
      <c r="C828" s="94"/>
      <c r="D828" s="94"/>
    </row>
    <row r="829" spans="2:4">
      <c r="B829" s="93"/>
      <c r="C829" s="94"/>
      <c r="D829" s="94"/>
    </row>
    <row r="830" spans="2:4">
      <c r="B830" s="93"/>
      <c r="C830" s="94"/>
      <c r="D830" s="94"/>
    </row>
    <row r="831" spans="2:4">
      <c r="B831" s="93"/>
      <c r="C831" s="94"/>
      <c r="D831" s="94"/>
    </row>
    <row r="832" spans="2:4">
      <c r="B832" s="93"/>
      <c r="C832" s="94"/>
      <c r="D832" s="94"/>
    </row>
    <row r="833" spans="2:4">
      <c r="B833" s="93"/>
      <c r="C833" s="94"/>
      <c r="D833" s="94"/>
    </row>
    <row r="834" spans="2:4">
      <c r="B834" s="93"/>
      <c r="C834" s="94"/>
      <c r="D834" s="94"/>
    </row>
    <row r="835" spans="2:4">
      <c r="B835" s="93"/>
      <c r="C835" s="94"/>
      <c r="D835" s="94"/>
    </row>
    <row r="836" spans="2:4">
      <c r="B836" s="93"/>
      <c r="C836" s="94"/>
      <c r="D836" s="94"/>
    </row>
    <row r="837" spans="2:4">
      <c r="B837" s="93"/>
      <c r="C837" s="94"/>
      <c r="D837" s="94"/>
    </row>
    <row r="838" spans="2:4">
      <c r="B838" s="93"/>
      <c r="C838" s="94"/>
      <c r="D838" s="94"/>
    </row>
    <row r="839" spans="2:4">
      <c r="B839" s="93"/>
      <c r="C839" s="94"/>
      <c r="D839" s="94"/>
    </row>
    <row r="840" spans="2:4">
      <c r="B840" s="93"/>
      <c r="C840" s="94"/>
      <c r="D840" s="94"/>
    </row>
    <row r="841" spans="2:4">
      <c r="B841" s="93"/>
      <c r="C841" s="94"/>
      <c r="D841" s="94"/>
    </row>
    <row r="842" spans="2:4">
      <c r="B842" s="93"/>
      <c r="C842" s="94"/>
      <c r="D842" s="94"/>
    </row>
    <row r="843" spans="2:4">
      <c r="B843" s="93"/>
      <c r="C843" s="94"/>
      <c r="D843" s="94"/>
    </row>
    <row r="844" spans="2:4">
      <c r="B844" s="93"/>
      <c r="C844" s="94"/>
      <c r="D844" s="94"/>
    </row>
    <row r="845" spans="2:4">
      <c r="B845" s="93"/>
      <c r="C845" s="94"/>
      <c r="D845" s="94"/>
    </row>
    <row r="846" spans="2:4">
      <c r="B846" s="93"/>
      <c r="C846" s="94"/>
      <c r="D846" s="94"/>
    </row>
    <row r="847" spans="2:4">
      <c r="B847" s="93"/>
      <c r="C847" s="94"/>
      <c r="D847" s="94"/>
    </row>
    <row r="848" spans="2:4">
      <c r="B848" s="93"/>
      <c r="C848" s="94"/>
      <c r="D848" s="94"/>
    </row>
    <row r="849" spans="2:4">
      <c r="B849" s="93"/>
      <c r="C849" s="94"/>
      <c r="D849" s="94"/>
    </row>
    <row r="850" spans="2:4">
      <c r="B850" s="93"/>
      <c r="C850" s="94"/>
      <c r="D850" s="94"/>
    </row>
    <row r="851" spans="2:4">
      <c r="B851" s="93"/>
      <c r="C851" s="94"/>
      <c r="D851" s="94"/>
    </row>
    <row r="852" spans="2:4">
      <c r="B852" s="93"/>
      <c r="C852" s="94"/>
      <c r="D852" s="94"/>
    </row>
    <row r="853" spans="2:4">
      <c r="B853" s="93"/>
      <c r="C853" s="94"/>
      <c r="D853" s="94"/>
    </row>
    <row r="854" spans="2:4">
      <c r="B854" s="93"/>
      <c r="C854" s="94"/>
      <c r="D854" s="94"/>
    </row>
    <row r="855" spans="2:4">
      <c r="B855" s="93"/>
      <c r="C855" s="94"/>
      <c r="D855" s="94"/>
    </row>
    <row r="856" spans="2:4">
      <c r="B856" s="93"/>
      <c r="C856" s="94"/>
      <c r="D856" s="94"/>
    </row>
    <row r="857" spans="2:4">
      <c r="B857" s="93"/>
      <c r="C857" s="94"/>
      <c r="D857" s="94"/>
    </row>
    <row r="858" spans="2:4">
      <c r="B858" s="93"/>
      <c r="C858" s="94"/>
      <c r="D858" s="94"/>
    </row>
    <row r="859" spans="2:4">
      <c r="B859" s="93"/>
      <c r="C859" s="94"/>
      <c r="D859" s="94"/>
    </row>
    <row r="860" spans="2:4">
      <c r="B860" s="93"/>
      <c r="C860" s="94"/>
      <c r="D860" s="94"/>
    </row>
    <row r="861" spans="2:4">
      <c r="B861" s="93"/>
      <c r="C861" s="94"/>
      <c r="D861" s="94"/>
    </row>
    <row r="862" spans="2:4">
      <c r="B862" s="93"/>
      <c r="C862" s="94"/>
      <c r="D862" s="94"/>
    </row>
    <row r="863" spans="2:4">
      <c r="B863" s="93"/>
      <c r="C863" s="94"/>
      <c r="D863" s="94"/>
    </row>
    <row r="864" spans="2:4">
      <c r="B864" s="93"/>
      <c r="C864" s="94"/>
      <c r="D864" s="94"/>
    </row>
    <row r="865" spans="2:4">
      <c r="B865" s="93"/>
      <c r="C865" s="94"/>
      <c r="D865" s="94"/>
    </row>
    <row r="866" spans="2:4">
      <c r="B866" s="93"/>
      <c r="C866" s="94"/>
      <c r="D866" s="94"/>
    </row>
    <row r="867" spans="2:4">
      <c r="B867" s="93"/>
      <c r="C867" s="94"/>
      <c r="D867" s="94"/>
    </row>
    <row r="868" spans="2:4">
      <c r="B868" s="93"/>
      <c r="C868" s="94"/>
      <c r="D868" s="94"/>
    </row>
    <row r="869" spans="2:4">
      <c r="B869" s="93"/>
      <c r="C869" s="94"/>
      <c r="D869" s="94"/>
    </row>
    <row r="870" spans="2:4">
      <c r="B870" s="93"/>
      <c r="C870" s="94"/>
      <c r="D870" s="94"/>
    </row>
    <row r="871" spans="2:4">
      <c r="B871" s="93"/>
      <c r="C871" s="94"/>
      <c r="D871" s="94"/>
    </row>
    <row r="872" spans="2:4">
      <c r="B872" s="93"/>
      <c r="C872" s="94"/>
      <c r="D872" s="94"/>
    </row>
    <row r="873" spans="2:4">
      <c r="B873" s="93"/>
      <c r="C873" s="94"/>
      <c r="D873" s="94"/>
    </row>
    <row r="874" spans="2:4">
      <c r="B874" s="93"/>
      <c r="C874" s="94"/>
      <c r="D874" s="94"/>
    </row>
    <row r="875" spans="2:4">
      <c r="B875" s="93"/>
      <c r="C875" s="94"/>
      <c r="D875" s="94"/>
    </row>
    <row r="876" spans="2:4">
      <c r="B876" s="93"/>
      <c r="C876" s="94"/>
      <c r="D876" s="94"/>
    </row>
    <row r="877" spans="2:4">
      <c r="B877" s="93"/>
      <c r="C877" s="94"/>
      <c r="D877" s="94"/>
    </row>
    <row r="878" spans="2:4">
      <c r="B878" s="93"/>
      <c r="C878" s="94"/>
      <c r="D878" s="94"/>
    </row>
    <row r="879" spans="2:4">
      <c r="B879" s="93"/>
      <c r="C879" s="94"/>
      <c r="D879" s="94"/>
    </row>
    <row r="880" spans="2:4">
      <c r="B880" s="93"/>
      <c r="C880" s="94"/>
      <c r="D880" s="94"/>
    </row>
    <row r="881" spans="2:4">
      <c r="B881" s="93"/>
      <c r="C881" s="94"/>
      <c r="D881" s="94"/>
    </row>
    <row r="882" spans="2:4">
      <c r="B882" s="93"/>
      <c r="C882" s="94"/>
      <c r="D882" s="94"/>
    </row>
    <row r="883" spans="2:4">
      <c r="B883" s="93"/>
      <c r="C883" s="94"/>
      <c r="D883" s="94"/>
    </row>
    <row r="884" spans="2:4">
      <c r="B884" s="93"/>
      <c r="C884" s="94"/>
      <c r="D884" s="94"/>
    </row>
    <row r="885" spans="2:4">
      <c r="B885" s="93"/>
      <c r="C885" s="94"/>
      <c r="D885" s="94"/>
    </row>
    <row r="886" spans="2:4">
      <c r="B886" s="93"/>
      <c r="C886" s="94"/>
      <c r="D886" s="94"/>
    </row>
    <row r="887" spans="2:4">
      <c r="B887" s="93"/>
      <c r="C887" s="94"/>
      <c r="D887" s="94"/>
    </row>
    <row r="888" spans="2:4">
      <c r="B888" s="93"/>
      <c r="C888" s="94"/>
      <c r="D888" s="94"/>
    </row>
    <row r="889" spans="2:4">
      <c r="B889" s="93"/>
      <c r="C889" s="94"/>
      <c r="D889" s="94"/>
    </row>
    <row r="890" spans="2:4">
      <c r="B890" s="93"/>
      <c r="C890" s="94"/>
      <c r="D890" s="94"/>
    </row>
    <row r="891" spans="2:4">
      <c r="B891" s="93"/>
      <c r="C891" s="94"/>
      <c r="D891" s="94"/>
    </row>
    <row r="892" spans="2:4">
      <c r="B892" s="93"/>
      <c r="C892" s="94"/>
      <c r="D892" s="94"/>
    </row>
    <row r="893" spans="2:4">
      <c r="B893" s="93"/>
      <c r="C893" s="94"/>
      <c r="D893" s="94"/>
    </row>
    <row r="894" spans="2:4">
      <c r="B894" s="93"/>
      <c r="C894" s="94"/>
      <c r="D894" s="94"/>
    </row>
    <row r="895" spans="2:4">
      <c r="B895" s="93"/>
      <c r="C895" s="94"/>
      <c r="D895" s="94"/>
    </row>
    <row r="896" spans="2:4">
      <c r="B896" s="93"/>
      <c r="C896" s="94"/>
      <c r="D896" s="94"/>
    </row>
    <row r="897" spans="2:4">
      <c r="B897" s="93"/>
      <c r="C897" s="94"/>
      <c r="D897" s="94"/>
    </row>
    <row r="898" spans="2:4">
      <c r="B898" s="93"/>
      <c r="C898" s="94"/>
      <c r="D898" s="94"/>
    </row>
    <row r="899" spans="2:4">
      <c r="B899" s="93"/>
      <c r="C899" s="94"/>
      <c r="D899" s="94"/>
    </row>
    <row r="900" spans="2:4">
      <c r="B900" s="93"/>
      <c r="C900" s="94"/>
      <c r="D900" s="94"/>
    </row>
    <row r="901" spans="2:4">
      <c r="B901" s="93"/>
      <c r="C901" s="94"/>
      <c r="D901" s="94"/>
    </row>
    <row r="902" spans="2:4">
      <c r="B902" s="93"/>
      <c r="C902" s="94"/>
      <c r="D902" s="94"/>
    </row>
    <row r="903" spans="2:4">
      <c r="B903" s="93"/>
      <c r="C903" s="94"/>
      <c r="D903" s="94"/>
    </row>
    <row r="904" spans="2:4">
      <c r="B904" s="93"/>
      <c r="C904" s="94"/>
      <c r="D904" s="94"/>
    </row>
    <row r="905" spans="2:4">
      <c r="B905" s="93"/>
      <c r="C905" s="94"/>
      <c r="D905" s="94"/>
    </row>
    <row r="906" spans="2:4">
      <c r="B906" s="93"/>
      <c r="C906" s="94"/>
      <c r="D906" s="94"/>
    </row>
    <row r="907" spans="2:4">
      <c r="B907" s="93"/>
      <c r="C907" s="94"/>
      <c r="D907" s="94"/>
    </row>
    <row r="908" spans="2:4">
      <c r="B908" s="93"/>
      <c r="C908" s="94"/>
      <c r="D908" s="94"/>
    </row>
    <row r="909" spans="2:4">
      <c r="B909" s="93"/>
      <c r="C909" s="94"/>
      <c r="D909" s="94"/>
    </row>
    <row r="910" spans="2:4">
      <c r="B910" s="93"/>
      <c r="C910" s="94"/>
      <c r="D910" s="94"/>
    </row>
    <row r="911" spans="2:4">
      <c r="B911" s="93"/>
      <c r="C911" s="94"/>
      <c r="D911" s="94"/>
    </row>
    <row r="912" spans="2:4">
      <c r="B912" s="93"/>
      <c r="C912" s="94"/>
      <c r="D912" s="94"/>
    </row>
    <row r="913" spans="2:4">
      <c r="B913" s="93"/>
      <c r="C913" s="94"/>
      <c r="D913" s="94"/>
    </row>
    <row r="914" spans="2:4">
      <c r="B914" s="93"/>
      <c r="C914" s="94"/>
      <c r="D914" s="94"/>
    </row>
    <row r="915" spans="2:4">
      <c r="B915" s="93"/>
      <c r="C915" s="94"/>
      <c r="D915" s="94"/>
    </row>
    <row r="916" spans="2:4">
      <c r="B916" s="93"/>
      <c r="C916" s="94"/>
      <c r="D916" s="94"/>
    </row>
    <row r="917" spans="2:4">
      <c r="B917" s="93"/>
      <c r="C917" s="94"/>
      <c r="D917" s="94"/>
    </row>
    <row r="918" spans="2:4">
      <c r="B918" s="93"/>
      <c r="C918" s="94"/>
      <c r="D918" s="94"/>
    </row>
    <row r="919" spans="2:4">
      <c r="B919" s="93"/>
      <c r="C919" s="94"/>
      <c r="D919" s="94"/>
    </row>
    <row r="920" spans="2:4">
      <c r="B920" s="93"/>
      <c r="C920" s="94"/>
      <c r="D920" s="94"/>
    </row>
    <row r="921" spans="2:4">
      <c r="B921" s="93"/>
      <c r="C921" s="94"/>
      <c r="D921" s="94"/>
    </row>
    <row r="922" spans="2:4">
      <c r="B922" s="93"/>
      <c r="C922" s="94"/>
      <c r="D922" s="94"/>
    </row>
    <row r="923" spans="2:4">
      <c r="B923" s="93"/>
      <c r="C923" s="94"/>
      <c r="D923" s="94"/>
    </row>
    <row r="924" spans="2:4">
      <c r="B924" s="93"/>
      <c r="C924" s="94"/>
      <c r="D924" s="94"/>
    </row>
    <row r="925" spans="2:4">
      <c r="B925" s="93"/>
      <c r="C925" s="94"/>
      <c r="D925" s="94"/>
    </row>
    <row r="926" spans="2:4">
      <c r="B926" s="93"/>
      <c r="C926" s="94"/>
      <c r="D926" s="94"/>
    </row>
    <row r="927" spans="2:4">
      <c r="B927" s="93"/>
      <c r="C927" s="94"/>
      <c r="D927" s="94"/>
    </row>
    <row r="928" spans="2:4">
      <c r="B928" s="93"/>
      <c r="C928" s="94"/>
      <c r="D928" s="94"/>
    </row>
    <row r="929" spans="2:4">
      <c r="B929" s="93"/>
      <c r="C929" s="94"/>
      <c r="D929" s="94"/>
    </row>
    <row r="930" spans="2:4">
      <c r="B930" s="93"/>
      <c r="C930" s="94"/>
      <c r="D930" s="94"/>
    </row>
    <row r="931" spans="2:4">
      <c r="B931" s="93"/>
      <c r="C931" s="94"/>
      <c r="D931" s="94"/>
    </row>
    <row r="932" spans="2:4">
      <c r="B932" s="93"/>
      <c r="C932" s="94"/>
      <c r="D932" s="94"/>
    </row>
    <row r="933" spans="2:4">
      <c r="B933" s="93"/>
      <c r="C933" s="94"/>
      <c r="D933" s="94"/>
    </row>
    <row r="934" spans="2:4">
      <c r="B934" s="93"/>
      <c r="C934" s="94"/>
      <c r="D934" s="94"/>
    </row>
    <row r="935" spans="2:4">
      <c r="B935" s="93"/>
      <c r="C935" s="94"/>
      <c r="D935" s="94"/>
    </row>
    <row r="936" spans="2:4">
      <c r="B936" s="93"/>
      <c r="C936" s="94"/>
      <c r="D936" s="94"/>
    </row>
    <row r="937" spans="2:4">
      <c r="B937" s="93"/>
      <c r="C937" s="94"/>
      <c r="D937" s="94"/>
    </row>
    <row r="938" spans="2:4">
      <c r="B938" s="93"/>
      <c r="C938" s="94"/>
      <c r="D938" s="94"/>
    </row>
    <row r="939" spans="2:4">
      <c r="B939" s="93"/>
      <c r="C939" s="94"/>
      <c r="D939" s="94"/>
    </row>
    <row r="940" spans="2:4">
      <c r="B940" s="93"/>
      <c r="C940" s="94"/>
      <c r="D940" s="94"/>
    </row>
    <row r="941" spans="2:4">
      <c r="B941" s="93"/>
      <c r="C941" s="94"/>
      <c r="D941" s="94"/>
    </row>
    <row r="942" spans="2:4">
      <c r="B942" s="93"/>
      <c r="C942" s="94"/>
      <c r="D942" s="94"/>
    </row>
    <row r="943" spans="2:4">
      <c r="B943" s="93"/>
      <c r="C943" s="94"/>
      <c r="D943" s="94"/>
    </row>
    <row r="944" spans="2:4">
      <c r="B944" s="93"/>
      <c r="C944" s="94"/>
      <c r="D944" s="94"/>
    </row>
    <row r="945" spans="2:4">
      <c r="B945" s="93"/>
      <c r="C945" s="94"/>
      <c r="D945" s="94"/>
    </row>
    <row r="946" spans="2:4">
      <c r="B946" s="93"/>
      <c r="C946" s="94"/>
      <c r="D946" s="94"/>
    </row>
    <row r="947" spans="2:4">
      <c r="B947" s="93"/>
      <c r="C947" s="94"/>
      <c r="D947" s="94"/>
    </row>
    <row r="948" spans="2:4">
      <c r="B948" s="93"/>
      <c r="C948" s="94"/>
      <c r="D948" s="94"/>
    </row>
    <row r="949" spans="2:4">
      <c r="B949" s="93"/>
      <c r="C949" s="94"/>
      <c r="D949" s="94"/>
    </row>
    <row r="950" spans="2:4">
      <c r="B950" s="93"/>
      <c r="C950" s="94"/>
      <c r="D950" s="94"/>
    </row>
    <row r="951" spans="2:4">
      <c r="B951" s="93"/>
      <c r="C951" s="94"/>
      <c r="D951" s="94"/>
    </row>
    <row r="952" spans="2:4">
      <c r="B952" s="93"/>
      <c r="C952" s="94"/>
      <c r="D952" s="94"/>
    </row>
    <row r="953" spans="2:4">
      <c r="B953" s="93"/>
      <c r="C953" s="94"/>
      <c r="D953" s="94"/>
    </row>
    <row r="954" spans="2:4">
      <c r="B954" s="93"/>
      <c r="C954" s="94"/>
      <c r="D954" s="94"/>
    </row>
    <row r="955" spans="2:4">
      <c r="B955" s="93"/>
      <c r="C955" s="94"/>
      <c r="D955" s="94"/>
    </row>
    <row r="956" spans="2:4">
      <c r="B956" s="93"/>
      <c r="C956" s="94"/>
      <c r="D956" s="94"/>
    </row>
    <row r="957" spans="2:4">
      <c r="B957" s="93"/>
      <c r="C957" s="94"/>
      <c r="D957" s="94"/>
    </row>
    <row r="958" spans="2:4">
      <c r="B958" s="93"/>
      <c r="C958" s="94"/>
      <c r="D958" s="94"/>
    </row>
    <row r="959" spans="2:4">
      <c r="B959" s="93"/>
      <c r="C959" s="94"/>
      <c r="D959" s="94"/>
    </row>
    <row r="960" spans="2:4">
      <c r="B960" s="93"/>
      <c r="C960" s="94"/>
      <c r="D960" s="94"/>
    </row>
    <row r="961" spans="2:4">
      <c r="B961" s="93"/>
      <c r="C961" s="94"/>
      <c r="D961" s="94"/>
    </row>
    <row r="962" spans="2:4">
      <c r="B962" s="93"/>
      <c r="C962" s="94"/>
      <c r="D962" s="94"/>
    </row>
    <row r="963" spans="2:4">
      <c r="B963" s="93"/>
      <c r="C963" s="94"/>
      <c r="D963" s="94"/>
    </row>
    <row r="964" spans="2:4">
      <c r="B964" s="93"/>
      <c r="C964" s="94"/>
      <c r="D964" s="94"/>
    </row>
    <row r="965" spans="2:4">
      <c r="B965" s="93"/>
      <c r="C965" s="94"/>
      <c r="D965" s="94"/>
    </row>
    <row r="966" spans="2:4">
      <c r="B966" s="93"/>
      <c r="C966" s="94"/>
      <c r="D966" s="94"/>
    </row>
    <row r="967" spans="2:4">
      <c r="B967" s="93"/>
      <c r="C967" s="94"/>
      <c r="D967" s="94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9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145</v>
      </c>
      <c r="C1" s="46" t="s" vm="1">
        <v>229</v>
      </c>
    </row>
    <row r="2" spans="2:16">
      <c r="B2" s="46" t="s">
        <v>144</v>
      </c>
      <c r="C2" s="46" t="s">
        <v>230</v>
      </c>
    </row>
    <row r="3" spans="2:16">
      <c r="B3" s="46" t="s">
        <v>146</v>
      </c>
      <c r="C3" s="46" t="s">
        <v>231</v>
      </c>
    </row>
    <row r="4" spans="2:16">
      <c r="B4" s="46" t="s">
        <v>147</v>
      </c>
      <c r="C4" s="46">
        <v>9453</v>
      </c>
    </row>
    <row r="6" spans="2:16" ht="26.25" customHeight="1">
      <c r="B6" s="143" t="s">
        <v>183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6" s="3" customFormat="1" ht="63">
      <c r="B7" s="21" t="s">
        <v>116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181</v>
      </c>
      <c r="L7" s="29" t="s">
        <v>210</v>
      </c>
      <c r="M7" s="29" t="s">
        <v>182</v>
      </c>
      <c r="N7" s="29" t="s">
        <v>60</v>
      </c>
      <c r="O7" s="29" t="s">
        <v>148</v>
      </c>
      <c r="P7" s="30" t="s">
        <v>150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212</v>
      </c>
      <c r="M8" s="31" t="s">
        <v>208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3314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87"/>
      <c r="O10" s="108">
        <v>0</v>
      </c>
      <c r="P10" s="108">
        <v>0</v>
      </c>
    </row>
    <row r="11" spans="2:16" ht="20.25" customHeight="1">
      <c r="B11" s="109" t="s">
        <v>220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9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211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9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145</v>
      </c>
      <c r="C1" s="46" t="s" vm="1">
        <v>229</v>
      </c>
    </row>
    <row r="2" spans="2:16">
      <c r="B2" s="46" t="s">
        <v>144</v>
      </c>
      <c r="C2" s="46" t="s">
        <v>230</v>
      </c>
    </row>
    <row r="3" spans="2:16">
      <c r="B3" s="46" t="s">
        <v>146</v>
      </c>
      <c r="C3" s="46" t="s">
        <v>231</v>
      </c>
    </row>
    <row r="4" spans="2:16">
      <c r="B4" s="46" t="s">
        <v>147</v>
      </c>
      <c r="C4" s="46">
        <v>9453</v>
      </c>
    </row>
    <row r="6" spans="2:16" ht="26.25" customHeight="1">
      <c r="B6" s="143" t="s">
        <v>184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6" s="3" customFormat="1" ht="63">
      <c r="B7" s="21" t="s">
        <v>116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181</v>
      </c>
      <c r="L7" s="29" t="s">
        <v>205</v>
      </c>
      <c r="M7" s="29" t="s">
        <v>182</v>
      </c>
      <c r="N7" s="29" t="s">
        <v>60</v>
      </c>
      <c r="O7" s="29" t="s">
        <v>148</v>
      </c>
      <c r="P7" s="30" t="s">
        <v>150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212</v>
      </c>
      <c r="M8" s="31" t="s">
        <v>208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3315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87"/>
      <c r="O10" s="108">
        <v>0</v>
      </c>
      <c r="P10" s="108">
        <v>0</v>
      </c>
    </row>
    <row r="11" spans="2:16" ht="20.25" customHeight="1">
      <c r="B11" s="109" t="s">
        <v>220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9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211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2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2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9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145</v>
      </c>
      <c r="C1" s="46" t="s" vm="1">
        <v>229</v>
      </c>
    </row>
    <row r="2" spans="2:16">
      <c r="B2" s="46" t="s">
        <v>144</v>
      </c>
      <c r="C2" s="46" t="s">
        <v>230</v>
      </c>
    </row>
    <row r="3" spans="2:16">
      <c r="B3" s="46" t="s">
        <v>146</v>
      </c>
      <c r="C3" s="46" t="s">
        <v>231</v>
      </c>
    </row>
    <row r="4" spans="2:16">
      <c r="B4" s="46" t="s">
        <v>147</v>
      </c>
      <c r="C4" s="46">
        <v>9453</v>
      </c>
    </row>
    <row r="6" spans="2:16" ht="26.25" customHeight="1">
      <c r="B6" s="143" t="s">
        <v>186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6" s="3" customFormat="1" ht="63">
      <c r="B7" s="21" t="s">
        <v>116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181</v>
      </c>
      <c r="L7" s="29" t="s">
        <v>205</v>
      </c>
      <c r="M7" s="29" t="s">
        <v>182</v>
      </c>
      <c r="N7" s="29" t="s">
        <v>60</v>
      </c>
      <c r="O7" s="29" t="s">
        <v>148</v>
      </c>
      <c r="P7" s="30" t="s">
        <v>150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212</v>
      </c>
      <c r="M8" s="31" t="s">
        <v>208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3316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87"/>
      <c r="O10" s="108">
        <v>0</v>
      </c>
      <c r="P10" s="108">
        <v>0</v>
      </c>
    </row>
    <row r="11" spans="2:16" ht="20.25" customHeight="1">
      <c r="B11" s="109" t="s">
        <v>220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9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211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2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2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3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3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3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3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3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3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3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3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3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3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3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3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3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3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3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3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3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3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3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3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3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3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3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3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3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3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3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3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3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3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3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3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3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3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3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3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3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3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3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3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3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  <row r="453" spans="2:16">
      <c r="B453" s="93"/>
      <c r="C453" s="93"/>
      <c r="D453" s="93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</row>
    <row r="454" spans="2:16">
      <c r="B454" s="93"/>
      <c r="C454" s="93"/>
      <c r="D454" s="93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</row>
    <row r="455" spans="2:16">
      <c r="B455" s="93"/>
      <c r="C455" s="93"/>
      <c r="D455" s="93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</row>
    <row r="456" spans="2:16">
      <c r="B456" s="93"/>
      <c r="C456" s="93"/>
      <c r="D456" s="93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</row>
    <row r="457" spans="2:16">
      <c r="B457" s="93"/>
      <c r="C457" s="93"/>
      <c r="D457" s="93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</row>
    <row r="458" spans="2:16">
      <c r="B458" s="93"/>
      <c r="C458" s="93"/>
      <c r="D458" s="93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</row>
    <row r="459" spans="2:16">
      <c r="B459" s="93"/>
      <c r="C459" s="93"/>
      <c r="D459" s="93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</row>
    <row r="460" spans="2:16">
      <c r="B460" s="93"/>
      <c r="C460" s="93"/>
      <c r="D460" s="93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</row>
    <row r="461" spans="2:16">
      <c r="B461" s="93"/>
      <c r="C461" s="93"/>
      <c r="D461" s="93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</row>
    <row r="462" spans="2:16">
      <c r="B462" s="93"/>
      <c r="C462" s="93"/>
      <c r="D462" s="93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</row>
    <row r="463" spans="2:16">
      <c r="B463" s="93"/>
      <c r="C463" s="93"/>
      <c r="D463" s="93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http://schemas.microsoft.com/office/2006/metadata/properties"/>
    <ds:schemaRef ds:uri="http://schemas.microsoft.com/sharepoint/v3"/>
    <ds:schemaRef ds:uri="a46656d4-8850-49b3-aebd-68bd05f7f43d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2023-02-26T06:38:15Z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